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1\2021 RIDERSHIP SUMMARY\10 OCTOBER\"/>
    </mc:Choice>
  </mc:AlternateContent>
  <xr:revisionPtr revIDLastSave="0" documentId="13_ncr:1_{DA8C02EA-5475-49AB-ABF9-2A2338B5C175}" xr6:coauthVersionLast="47" xr6:coauthVersionMax="47" xr10:uidLastSave="{00000000-0000-0000-0000-000000000000}"/>
  <bookViews>
    <workbookView xWindow="1170" yWindow="1170" windowWidth="15690" windowHeight="14745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3" i="11" l="1"/>
  <c r="D33" i="11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G33" i="1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768" i="1"/>
  <c r="AB758" i="1"/>
  <c r="AB737" i="1"/>
  <c r="AB727" i="1"/>
  <c r="AB706" i="1" l="1"/>
  <c r="AB696" i="1"/>
  <c r="B31" i="8" l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K144" i="1" s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V113" i="1" s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3" i="1"/>
  <c r="BB49" i="1"/>
  <c r="AX49" i="1"/>
  <c r="AX51" i="1" s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BA229" i="1" s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F392" i="1"/>
  <c r="BD412" i="1"/>
  <c r="BD415" i="1" s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N144" i="1" s="1"/>
  <c r="AR142" i="1"/>
  <c r="AV142" i="1"/>
  <c r="AZ142" i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T361" i="1" s="1"/>
  <c r="AZ358" i="1"/>
  <c r="AM382" i="1"/>
  <c r="AX382" i="1"/>
  <c r="AU443" i="1"/>
  <c r="BB390" i="1"/>
  <c r="AX390" i="1"/>
  <c r="AX392" i="1" s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T725" i="1" s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W423" i="1" l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80" i="8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AB622" i="1"/>
  <c r="AB374" i="1"/>
  <c r="D18" i="11" s="1"/>
  <c r="G18" i="11" s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CK512" i="1" l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CK188" i="1" l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<sst xmlns="http://schemas.openxmlformats.org/spreadsheetml/2006/main" count="7876" uniqueCount="87">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</sst>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6" fontId="8" fillId="0" borderId="44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1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4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0" fontId="14" fillId="0" borderId="0" xfId="0" applyFont="1" applyFill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70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1" fontId="21" fillId="0" borderId="0" xfId="5" applyNumberFormat="1" applyFont="1" applyFill="1" applyAlignment="1"/>
    <xf numFmtId="166" fontId="14" fillId="0" borderId="0" xfId="0" applyNumberFormat="1" applyFont="1" applyFill="1"/>
    <xf numFmtId="166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1" fontId="21" fillId="0" borderId="0" xfId="5" applyNumberFormat="1" applyFont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71" fontId="20" fillId="0" borderId="56" xfId="0" applyNumberFormat="1" applyFont="1" applyBorder="1" applyAlignment="1">
      <alignment horizontal="center"/>
    </xf>
    <xf numFmtId="166" fontId="18" fillId="0" borderId="57" xfId="1" quotePrefix="1" applyNumberFormat="1" applyFont="1" applyBorder="1" applyAlignment="1">
      <alignment horizontal="center" vertic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8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166" fontId="18" fillId="0" borderId="59" xfId="1" quotePrefix="1" applyNumberFormat="1" applyFont="1" applyBorder="1" applyAlignment="1">
      <alignment horizontal="center" vertical="center"/>
    </xf>
    <xf numFmtId="166" fontId="18" fillId="0" borderId="16" xfId="1" quotePrefix="1" applyNumberFormat="1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5" fontId="4" fillId="0" borderId="0" xfId="0" applyNumberFormat="1" applyFont="1" applyFill="1" applyAlignment="1">
      <alignment horizontal="center"/>
    </xf>
    <xf numFmtId="165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2"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805" zoomScale="80" zoomScaleNormal="80" zoomScalePageLayoutView="50" workbookViewId="0">
      <selection activeCell="B940" sqref="B940:AA958"/>
    </sheetView>
  </sheetViews>
  <sheetFormatPr defaultColWidth="8.85546875" defaultRowHeight="12.75" x14ac:dyDescent="0.2"/>
  <cols>
    <col min="1" max="1" width="10.42578125" style="227" customWidth="1"/>
    <col min="2" max="2" width="8.28515625" style="227" customWidth="1"/>
    <col min="3" max="3" width="7.42578125" style="227" customWidth="1"/>
    <col min="4" max="4" width="6.7109375" style="227" customWidth="1"/>
    <col min="5" max="5" width="6.28515625" style="227" customWidth="1"/>
    <col min="6" max="6" width="6.85546875" style="227" customWidth="1"/>
    <col min="7" max="7" width="7.140625" style="227" customWidth="1"/>
    <col min="8" max="8" width="7" style="227" customWidth="1"/>
    <col min="9" max="9" width="7.28515625" style="227" customWidth="1"/>
    <col min="10" max="10" width="6.140625" style="227" customWidth="1"/>
    <col min="11" max="11" width="7.28515625" style="227" customWidth="1"/>
    <col min="12" max="12" width="7.7109375" style="227" customWidth="1"/>
    <col min="13" max="14" width="7.140625" style="227" customWidth="1"/>
    <col min="15" max="15" width="7.85546875" style="227" customWidth="1"/>
    <col min="16" max="16" width="6.7109375" style="227" customWidth="1"/>
    <col min="17" max="17" width="7.140625" style="227" customWidth="1"/>
    <col min="18" max="18" width="7.28515625" style="227" customWidth="1"/>
    <col min="19" max="19" width="7.85546875" style="227" customWidth="1"/>
    <col min="20" max="20" width="6.140625" style="227" customWidth="1"/>
    <col min="21" max="21" width="7" style="227" customWidth="1"/>
    <col min="22" max="22" width="7.42578125" style="227" customWidth="1"/>
    <col min="23" max="23" width="8" style="227" customWidth="1"/>
    <col min="24" max="24" width="7.140625" style="227" customWidth="1"/>
    <col min="25" max="25" width="7.42578125" style="227" customWidth="1"/>
    <col min="26" max="26" width="7.42578125" style="228" customWidth="1"/>
    <col min="27" max="27" width="8" style="228" customWidth="1"/>
    <col min="28" max="28" width="9.85546875" style="229" customWidth="1"/>
    <col min="29" max="29" width="10.140625" style="229" customWidth="1"/>
    <col min="30" max="30" width="9.140625" style="227" customWidth="1"/>
    <col min="31" max="60" width="9.140625" style="227" hidden="1" customWidth="1"/>
    <col min="61" max="61" width="11.7109375" style="227" hidden="1" customWidth="1"/>
    <col min="62" max="85" width="8.42578125" style="227" hidden="1" customWidth="1"/>
    <col min="86" max="87" width="8.42578125" style="228" hidden="1" customWidth="1"/>
    <col min="88" max="89" width="8.42578125" style="227" hidden="1" customWidth="1"/>
    <col min="90" max="90" width="8.85546875" style="227"/>
    <col min="91" max="91" width="13" style="227" bestFit="1" customWidth="1"/>
    <col min="92" max="92" width="12.85546875" style="227" bestFit="1" customWidth="1"/>
    <col min="93" max="16384" width="8.85546875" style="227"/>
  </cols>
  <sheetData>
    <row r="2" spans="1:93" ht="15.75" x14ac:dyDescent="0.25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 x14ac:dyDescent="0.2">
      <c r="A5" s="301">
        <v>44470</v>
      </c>
      <c r="B5" s="301"/>
      <c r="C5" s="301"/>
      <c r="D5" s="301"/>
      <c r="BI5" s="300">
        <f>A5</f>
        <v>44470</v>
      </c>
      <c r="BJ5" s="300"/>
      <c r="BK5" s="300"/>
      <c r="BL5" s="300"/>
    </row>
    <row r="6" spans="1:93" ht="13.5" thickBot="1" x14ac:dyDescent="0.25">
      <c r="AE6" s="270" t="s">
        <v>84</v>
      </c>
    </row>
    <row r="7" spans="1:93" ht="14.25" thickTop="1" thickBot="1" x14ac:dyDescent="0.25">
      <c r="A7" s="298" t="s">
        <v>0</v>
      </c>
      <c r="B7" s="292" t="s">
        <v>1</v>
      </c>
      <c r="C7" s="293"/>
      <c r="D7" s="292" t="s">
        <v>2</v>
      </c>
      <c r="E7" s="293"/>
      <c r="F7" s="292" t="s">
        <v>3</v>
      </c>
      <c r="G7" s="293"/>
      <c r="H7" s="292" t="s">
        <v>4</v>
      </c>
      <c r="I7" s="293"/>
      <c r="J7" s="292" t="s">
        <v>5</v>
      </c>
      <c r="K7" s="293"/>
      <c r="L7" s="292" t="s">
        <v>6</v>
      </c>
      <c r="M7" s="293"/>
      <c r="N7" s="292" t="s">
        <v>7</v>
      </c>
      <c r="O7" s="293"/>
      <c r="P7" s="292" t="s">
        <v>8</v>
      </c>
      <c r="Q7" s="293"/>
      <c r="R7" s="292" t="s">
        <v>9</v>
      </c>
      <c r="S7" s="293"/>
      <c r="T7" s="292" t="s">
        <v>10</v>
      </c>
      <c r="U7" s="293"/>
      <c r="V7" s="292" t="s">
        <v>11</v>
      </c>
      <c r="W7" s="293"/>
      <c r="X7" s="292" t="s">
        <v>12</v>
      </c>
      <c r="Y7" s="293"/>
      <c r="Z7" s="294" t="s">
        <v>40</v>
      </c>
      <c r="AA7" s="295"/>
      <c r="AB7" s="296" t="s">
        <v>41</v>
      </c>
      <c r="AC7" s="297"/>
      <c r="AE7" s="298" t="s">
        <v>0</v>
      </c>
      <c r="AF7" s="292" t="s">
        <v>1</v>
      </c>
      <c r="AG7" s="293"/>
      <c r="AH7" s="292" t="s">
        <v>2</v>
      </c>
      <c r="AI7" s="293"/>
      <c r="AJ7" s="292" t="s">
        <v>3</v>
      </c>
      <c r="AK7" s="293"/>
      <c r="AL7" s="292" t="s">
        <v>4</v>
      </c>
      <c r="AM7" s="293"/>
      <c r="AN7" s="292" t="s">
        <v>5</v>
      </c>
      <c r="AO7" s="293"/>
      <c r="AP7" s="292" t="s">
        <v>6</v>
      </c>
      <c r="AQ7" s="293"/>
      <c r="AR7" s="292" t="s">
        <v>7</v>
      </c>
      <c r="AS7" s="293"/>
      <c r="AT7" s="292" t="s">
        <v>8</v>
      </c>
      <c r="AU7" s="293"/>
      <c r="AV7" s="292" t="s">
        <v>9</v>
      </c>
      <c r="AW7" s="293"/>
      <c r="AX7" s="292" t="s">
        <v>10</v>
      </c>
      <c r="AY7" s="293"/>
      <c r="AZ7" s="292" t="s">
        <v>11</v>
      </c>
      <c r="BA7" s="293"/>
      <c r="BB7" s="292" t="s">
        <v>12</v>
      </c>
      <c r="BC7" s="293"/>
      <c r="BD7" s="294" t="s">
        <v>40</v>
      </c>
      <c r="BE7" s="295"/>
      <c r="BF7" s="296" t="s">
        <v>41</v>
      </c>
      <c r="BG7" s="297"/>
      <c r="BH7" s="271"/>
      <c r="BI7" s="298" t="s">
        <v>0</v>
      </c>
      <c r="BJ7" s="292" t="s">
        <v>1</v>
      </c>
      <c r="BK7" s="293"/>
      <c r="BL7" s="292" t="s">
        <v>2</v>
      </c>
      <c r="BM7" s="293"/>
      <c r="BN7" s="292" t="s">
        <v>3</v>
      </c>
      <c r="BO7" s="293"/>
      <c r="BP7" s="292" t="s">
        <v>4</v>
      </c>
      <c r="BQ7" s="293"/>
      <c r="BR7" s="292" t="s">
        <v>5</v>
      </c>
      <c r="BS7" s="293"/>
      <c r="BT7" s="292" t="s">
        <v>6</v>
      </c>
      <c r="BU7" s="293"/>
      <c r="BV7" s="292" t="s">
        <v>7</v>
      </c>
      <c r="BW7" s="293"/>
      <c r="BX7" s="292" t="s">
        <v>8</v>
      </c>
      <c r="BY7" s="293"/>
      <c r="BZ7" s="292" t="s">
        <v>9</v>
      </c>
      <c r="CA7" s="293"/>
      <c r="CB7" s="292" t="s">
        <v>10</v>
      </c>
      <c r="CC7" s="293"/>
      <c r="CD7" s="292" t="s">
        <v>11</v>
      </c>
      <c r="CE7" s="293"/>
      <c r="CF7" s="292" t="s">
        <v>12</v>
      </c>
      <c r="CG7" s="293"/>
      <c r="CH7" s="294" t="s">
        <v>40</v>
      </c>
      <c r="CI7" s="295"/>
      <c r="CJ7" s="292" t="s">
        <v>41</v>
      </c>
      <c r="CK7" s="293"/>
    </row>
    <row r="8" spans="1:93" ht="15" thickTop="1" thickBot="1" x14ac:dyDescent="0.3">
      <c r="A8" s="299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9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2"/>
      <c r="BI8" s="299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3.5" thickTop="1" x14ac:dyDescent="0.2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3" t="s">
        <v>20</v>
      </c>
      <c r="AF9" s="126">
        <f>SUMIF($A$9:$A$32,$AE9,B$9:B$32)</f>
        <v>1095</v>
      </c>
      <c r="AG9" s="186">
        <f t="shared" ref="AG9:AV10" si="0">SUMIF($A$9:$A$32,$AE9,C$9:C$32)</f>
        <v>477</v>
      </c>
      <c r="AH9" s="127">
        <f t="shared" si="0"/>
        <v>558</v>
      </c>
      <c r="AI9" s="180">
        <f t="shared" si="0"/>
        <v>373</v>
      </c>
      <c r="AJ9" s="126">
        <f t="shared" si="0"/>
        <v>1460</v>
      </c>
      <c r="AK9" s="128">
        <f t="shared" si="0"/>
        <v>639</v>
      </c>
      <c r="AL9" s="127">
        <f t="shared" si="0"/>
        <v>1461</v>
      </c>
      <c r="AM9" s="180">
        <f t="shared" si="0"/>
        <v>1023</v>
      </c>
      <c r="AN9" s="126">
        <f t="shared" si="0"/>
        <v>144</v>
      </c>
      <c r="AO9" s="128">
        <f t="shared" si="0"/>
        <v>433</v>
      </c>
      <c r="AP9" s="127">
        <f t="shared" si="0"/>
        <v>463</v>
      </c>
      <c r="AQ9" s="126">
        <f t="shared" si="0"/>
        <v>1244</v>
      </c>
      <c r="AR9" s="179">
        <f t="shared" si="0"/>
        <v>1318</v>
      </c>
      <c r="AS9" s="181">
        <f t="shared" si="0"/>
        <v>1931</v>
      </c>
      <c r="AT9" s="126">
        <f t="shared" si="0"/>
        <v>934</v>
      </c>
      <c r="AU9" s="128">
        <f t="shared" si="0"/>
        <v>836</v>
      </c>
      <c r="AV9" s="127">
        <f t="shared" si="0"/>
        <v>1139</v>
      </c>
      <c r="AW9" s="180">
        <f t="shared" ref="AW9:BE10" si="1">SUMIF($A$9:$A$32,$AE9,S$9:S$32)</f>
        <v>805</v>
      </c>
      <c r="AX9" s="126">
        <f t="shared" si="1"/>
        <v>172</v>
      </c>
      <c r="AY9" s="128">
        <f t="shared" si="1"/>
        <v>519</v>
      </c>
      <c r="AZ9" s="127">
        <f t="shared" si="1"/>
        <v>425</v>
      </c>
      <c r="BA9" s="180">
        <f t="shared" si="1"/>
        <v>932</v>
      </c>
      <c r="BB9" s="126">
        <f t="shared" si="1"/>
        <v>758</v>
      </c>
      <c r="BC9" s="128">
        <f t="shared" si="1"/>
        <v>730</v>
      </c>
      <c r="BD9" s="184">
        <f t="shared" si="1"/>
        <v>1272</v>
      </c>
      <c r="BE9" s="185">
        <f t="shared" si="1"/>
        <v>1124</v>
      </c>
      <c r="BF9" s="170">
        <f>AF9+AH9+AJ9+AL9+AN9+AP9+AR9+AT9+AV9+AX9+AZ9+BB9+BD9</f>
        <v>11199</v>
      </c>
      <c r="BG9" s="171">
        <f>AG9+AI9+AK9+AM9+AO9+AQ9+AS9+AU9+AW9+AY9+BA9+BC9+BE9</f>
        <v>11066</v>
      </c>
      <c r="BH9" s="274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 x14ac:dyDescent="0.2">
      <c r="A10" s="137" t="s">
        <v>17</v>
      </c>
      <c r="B10" s="189">
        <v>92</v>
      </c>
      <c r="C10" s="190">
        <v>0</v>
      </c>
      <c r="D10" s="191">
        <v>69</v>
      </c>
      <c r="E10" s="192">
        <v>0</v>
      </c>
      <c r="F10" s="189">
        <v>250</v>
      </c>
      <c r="G10" s="193">
        <v>1</v>
      </c>
      <c r="H10" s="191">
        <v>169</v>
      </c>
      <c r="I10" s="192">
        <v>17</v>
      </c>
      <c r="J10" s="189">
        <v>10</v>
      </c>
      <c r="K10" s="193">
        <v>10</v>
      </c>
      <c r="L10" s="191">
        <v>16</v>
      </c>
      <c r="M10" s="189">
        <v>30</v>
      </c>
      <c r="N10" s="194">
        <v>69</v>
      </c>
      <c r="O10" s="195">
        <v>65</v>
      </c>
      <c r="P10" s="189">
        <v>30</v>
      </c>
      <c r="Q10" s="193">
        <v>36</v>
      </c>
      <c r="R10" s="191">
        <v>15</v>
      </c>
      <c r="S10" s="192">
        <v>44</v>
      </c>
      <c r="T10" s="189">
        <v>0</v>
      </c>
      <c r="U10" s="193">
        <v>0</v>
      </c>
      <c r="V10" s="191">
        <v>3</v>
      </c>
      <c r="W10" s="192">
        <v>0</v>
      </c>
      <c r="X10" s="189">
        <v>3</v>
      </c>
      <c r="Y10" s="193">
        <v>0</v>
      </c>
      <c r="Z10" s="191">
        <v>0</v>
      </c>
      <c r="AA10" s="189">
        <v>0</v>
      </c>
      <c r="AB10" s="172">
        <f t="shared" ref="AB10:AB32" si="3">SUM(B10,D10,F10,H10,J10,L10,N10,P10,R10,T10,V10,X10,Z10)</f>
        <v>726</v>
      </c>
      <c r="AC10" s="173">
        <f t="shared" ref="AC10:AC32" si="4">SUM(C10,E10,G10,I10,K10,M10,O10,Q10,S10,U10,W10,Y10,AA10)</f>
        <v>203</v>
      </c>
      <c r="AE10" s="275" t="s">
        <v>21</v>
      </c>
      <c r="AF10" s="126">
        <f>SUMIF($A$9:$A$32,$AE10,B$9:B$32)</f>
        <v>957</v>
      </c>
      <c r="AG10" s="190">
        <f t="shared" si="0"/>
        <v>480</v>
      </c>
      <c r="AH10" s="191">
        <f t="shared" si="0"/>
        <v>403</v>
      </c>
      <c r="AI10" s="192">
        <f t="shared" si="0"/>
        <v>355</v>
      </c>
      <c r="AJ10" s="276">
        <f t="shared" si="0"/>
        <v>1201</v>
      </c>
      <c r="AK10" s="193">
        <f t="shared" si="0"/>
        <v>543</v>
      </c>
      <c r="AL10" s="191">
        <f t="shared" si="0"/>
        <v>1323</v>
      </c>
      <c r="AM10" s="192">
        <f t="shared" si="0"/>
        <v>883</v>
      </c>
      <c r="AN10" s="276">
        <f t="shared" si="0"/>
        <v>142</v>
      </c>
      <c r="AO10" s="193">
        <f t="shared" si="0"/>
        <v>378</v>
      </c>
      <c r="AP10" s="191">
        <f t="shared" si="0"/>
        <v>343</v>
      </c>
      <c r="AQ10" s="276">
        <f t="shared" si="0"/>
        <v>1093</v>
      </c>
      <c r="AR10" s="194">
        <f t="shared" si="0"/>
        <v>1080</v>
      </c>
      <c r="AS10" s="195">
        <f t="shared" si="0"/>
        <v>1787</v>
      </c>
      <c r="AT10" s="276">
        <f t="shared" si="0"/>
        <v>742</v>
      </c>
      <c r="AU10" s="193">
        <f t="shared" si="0"/>
        <v>723</v>
      </c>
      <c r="AV10" s="191">
        <f t="shared" si="0"/>
        <v>932</v>
      </c>
      <c r="AW10" s="192">
        <f t="shared" si="1"/>
        <v>731</v>
      </c>
      <c r="AX10" s="276">
        <f t="shared" si="1"/>
        <v>105</v>
      </c>
      <c r="AY10" s="193">
        <f t="shared" si="1"/>
        <v>383</v>
      </c>
      <c r="AZ10" s="191">
        <f t="shared" si="1"/>
        <v>328</v>
      </c>
      <c r="BA10" s="192">
        <f t="shared" si="1"/>
        <v>860</v>
      </c>
      <c r="BB10" s="276">
        <f t="shared" si="1"/>
        <v>637</v>
      </c>
      <c r="BC10" s="193">
        <f t="shared" si="1"/>
        <v>517</v>
      </c>
      <c r="BD10" s="191">
        <f t="shared" si="1"/>
        <v>1162</v>
      </c>
      <c r="BE10" s="276">
        <f t="shared" si="1"/>
        <v>913</v>
      </c>
      <c r="BF10" s="172">
        <f>SUM(AF10,AH10,AJ10,AL10,AN10,AP10,AR10,AT10,AV10,AX10,AZ10,BB10,BD10)</f>
        <v>9355</v>
      </c>
      <c r="BG10" s="173">
        <f>SUM(AG10,AI10,AK10,AM10,AO10,AQ10,AS10,AU10,AW10,AY10,BA10,BC10,BE10)</f>
        <v>9646</v>
      </c>
      <c r="BH10" s="274"/>
      <c r="BI10" s="137" t="s">
        <v>17</v>
      </c>
      <c r="BJ10" s="129">
        <f t="shared" ref="BJ10:CK10" si="5">B10/B33</f>
        <v>9.2807424593967514E-3</v>
      </c>
      <c r="BK10" s="130">
        <f t="shared" si="5"/>
        <v>0</v>
      </c>
      <c r="BL10" s="131">
        <f t="shared" si="5"/>
        <v>1.4061544732015489E-2</v>
      </c>
      <c r="BM10" s="132">
        <f t="shared" si="5"/>
        <v>0</v>
      </c>
      <c r="BN10" s="129">
        <f t="shared" si="5"/>
        <v>2.0052939760968957E-2</v>
      </c>
      <c r="BO10" s="130">
        <f t="shared" si="5"/>
        <v>8.2460625051537892E-5</v>
      </c>
      <c r="BP10" s="131">
        <f t="shared" si="5"/>
        <v>1.0134932533733133E-2</v>
      </c>
      <c r="BQ10" s="132">
        <f t="shared" si="5"/>
        <v>9.3176212661003012E-4</v>
      </c>
      <c r="BR10" s="129">
        <f t="shared" si="5"/>
        <v>3.4083162917518746E-3</v>
      </c>
      <c r="BS10" s="130">
        <f t="shared" si="5"/>
        <v>3.4013605442176869E-3</v>
      </c>
      <c r="BT10" s="131">
        <f t="shared" si="5"/>
        <v>1.7710870046491033E-3</v>
      </c>
      <c r="BU10" s="129">
        <f t="shared" si="5"/>
        <v>3.3557046979865771E-3</v>
      </c>
      <c r="BV10" s="133">
        <f t="shared" si="5"/>
        <v>3.784139519578809E-3</v>
      </c>
      <c r="BW10" s="134">
        <f t="shared" si="5"/>
        <v>3.5318409041512713E-3</v>
      </c>
      <c r="BX10" s="129">
        <f t="shared" si="5"/>
        <v>3.0549898167006109E-3</v>
      </c>
      <c r="BY10" s="130">
        <f t="shared" si="5"/>
        <v>3.8576939562794685E-3</v>
      </c>
      <c r="BZ10" s="131">
        <f t="shared" si="5"/>
        <v>1.3478299937101266E-3</v>
      </c>
      <c r="CA10" s="132">
        <f t="shared" si="5"/>
        <v>3.8824671313862171E-3</v>
      </c>
      <c r="CB10" s="129">
        <f t="shared" si="5"/>
        <v>0</v>
      </c>
      <c r="CC10" s="130">
        <f t="shared" si="5"/>
        <v>0</v>
      </c>
      <c r="CD10" s="131">
        <f t="shared" si="5"/>
        <v>3.052813676605271E-4</v>
      </c>
      <c r="CE10" s="132">
        <f t="shared" si="5"/>
        <v>0</v>
      </c>
      <c r="CF10" s="129">
        <f t="shared" si="5"/>
        <v>3.5469378103570584E-4</v>
      </c>
      <c r="CG10" s="130">
        <f t="shared" si="5"/>
        <v>0</v>
      </c>
      <c r="CH10" s="131">
        <f t="shared" si="5"/>
        <v>0</v>
      </c>
      <c r="CI10" s="129">
        <f t="shared" si="5"/>
        <v>0</v>
      </c>
      <c r="CJ10" s="135">
        <f t="shared" si="5"/>
        <v>5.4935492414210588E-3</v>
      </c>
      <c r="CK10" s="136">
        <f t="shared" si="5"/>
        <v>1.5393014756062422E-3</v>
      </c>
      <c r="CN10" s="230"/>
      <c r="CO10" s="230"/>
    </row>
    <row r="11" spans="1:93" ht="13.5" thickBot="1" x14ac:dyDescent="0.25">
      <c r="A11" s="146" t="s">
        <v>18</v>
      </c>
      <c r="B11" s="196">
        <v>508</v>
      </c>
      <c r="C11" s="197">
        <v>0</v>
      </c>
      <c r="D11" s="198">
        <v>268</v>
      </c>
      <c r="E11" s="199">
        <v>55</v>
      </c>
      <c r="F11" s="196">
        <v>977</v>
      </c>
      <c r="G11" s="200">
        <v>186</v>
      </c>
      <c r="H11" s="198">
        <v>774</v>
      </c>
      <c r="I11" s="199">
        <v>281</v>
      </c>
      <c r="J11" s="196">
        <v>39</v>
      </c>
      <c r="K11" s="200">
        <v>77</v>
      </c>
      <c r="L11" s="198">
        <v>190</v>
      </c>
      <c r="M11" s="196">
        <v>295</v>
      </c>
      <c r="N11" s="201">
        <v>621</v>
      </c>
      <c r="O11" s="202">
        <v>700</v>
      </c>
      <c r="P11" s="196">
        <v>351</v>
      </c>
      <c r="Q11" s="200">
        <v>449</v>
      </c>
      <c r="R11" s="198">
        <v>354</v>
      </c>
      <c r="S11" s="199">
        <v>395</v>
      </c>
      <c r="T11" s="196">
        <v>44</v>
      </c>
      <c r="U11" s="200">
        <v>164</v>
      </c>
      <c r="V11" s="198">
        <v>185</v>
      </c>
      <c r="W11" s="199">
        <v>377</v>
      </c>
      <c r="X11" s="196">
        <v>265</v>
      </c>
      <c r="Y11" s="200">
        <v>231</v>
      </c>
      <c r="Z11" s="198">
        <v>563</v>
      </c>
      <c r="AA11" s="196">
        <v>420</v>
      </c>
      <c r="AB11" s="172">
        <f t="shared" si="3"/>
        <v>5139</v>
      </c>
      <c r="AC11" s="173">
        <f t="shared" si="4"/>
        <v>3630</v>
      </c>
      <c r="AE11" s="273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4"/>
      <c r="BI11" s="146" t="s">
        <v>18</v>
      </c>
      <c r="BJ11" s="129">
        <f t="shared" ref="BJ11:CK11" si="6">B11/B33</f>
        <v>5.1245838797538586E-2</v>
      </c>
      <c r="BK11" s="130">
        <f t="shared" si="6"/>
        <v>0</v>
      </c>
      <c r="BL11" s="131">
        <f t="shared" si="6"/>
        <v>5.4615854901161609E-2</v>
      </c>
      <c r="BM11" s="132">
        <f t="shared" si="6"/>
        <v>1.0984621529858199E-2</v>
      </c>
      <c r="BN11" s="129">
        <f t="shared" si="6"/>
        <v>7.8366888585866684E-2</v>
      </c>
      <c r="BO11" s="130">
        <f t="shared" si="6"/>
        <v>1.5337676259586047E-2</v>
      </c>
      <c r="BP11" s="131">
        <f t="shared" si="6"/>
        <v>4.6416791604197899E-2</v>
      </c>
      <c r="BQ11" s="132">
        <f t="shared" si="6"/>
        <v>1.5401479857495204E-2</v>
      </c>
      <c r="BR11" s="129">
        <f t="shared" si="6"/>
        <v>1.3292433537832311E-2</v>
      </c>
      <c r="BS11" s="130">
        <f t="shared" si="6"/>
        <v>2.6190476190476191E-2</v>
      </c>
      <c r="BT11" s="131">
        <f t="shared" si="6"/>
        <v>2.1031658180208104E-2</v>
      </c>
      <c r="BU11" s="129">
        <f t="shared" si="6"/>
        <v>3.2997762863534674E-2</v>
      </c>
      <c r="BV11" s="133">
        <f t="shared" si="6"/>
        <v>3.4057255676209278E-2</v>
      </c>
      <c r="BW11" s="134">
        <f t="shared" si="6"/>
        <v>3.8035209737013694E-2</v>
      </c>
      <c r="BX11" s="129">
        <f t="shared" si="6"/>
        <v>3.5743380855397147E-2</v>
      </c>
      <c r="BY11" s="130">
        <f t="shared" si="6"/>
        <v>4.8114016288041149E-2</v>
      </c>
      <c r="BZ11" s="131">
        <f t="shared" si="6"/>
        <v>3.1808787851558988E-2</v>
      </c>
      <c r="CA11" s="132">
        <f t="shared" si="6"/>
        <v>3.4853966293126266E-2</v>
      </c>
      <c r="CB11" s="129">
        <f t="shared" si="6"/>
        <v>1.6034985422740525E-2</v>
      </c>
      <c r="CC11" s="130">
        <f t="shared" si="6"/>
        <v>5.9506531204644414E-2</v>
      </c>
      <c r="CD11" s="131">
        <f t="shared" si="6"/>
        <v>1.882568433906584E-2</v>
      </c>
      <c r="CE11" s="132">
        <f t="shared" si="6"/>
        <v>3.6766140042910081E-2</v>
      </c>
      <c r="CF11" s="129">
        <f t="shared" si="6"/>
        <v>3.1331283991487352E-2</v>
      </c>
      <c r="CG11" s="130">
        <f t="shared" si="6"/>
        <v>4.6619576185671037E-2</v>
      </c>
      <c r="CH11" s="131">
        <f t="shared" si="6"/>
        <v>3.5158933366639604E-2</v>
      </c>
      <c r="CI11" s="129">
        <f t="shared" si="6"/>
        <v>2.5485436893203883E-2</v>
      </c>
      <c r="CJ11" s="135">
        <f t="shared" si="6"/>
        <v>3.8886156407249066E-2</v>
      </c>
      <c r="CK11" s="136">
        <f t="shared" si="6"/>
        <v>2.7525440179559896E-2</v>
      </c>
      <c r="CN11" s="230"/>
      <c r="CO11" s="230"/>
    </row>
    <row r="12" spans="1:93" ht="14.25" thickTop="1" thickBot="1" x14ac:dyDescent="0.25">
      <c r="A12" s="137" t="s">
        <v>19</v>
      </c>
      <c r="B12" s="189">
        <v>971</v>
      </c>
      <c r="C12" s="190">
        <v>355</v>
      </c>
      <c r="D12" s="191">
        <v>457</v>
      </c>
      <c r="E12" s="192">
        <v>283</v>
      </c>
      <c r="F12" s="189">
        <v>1250</v>
      </c>
      <c r="G12" s="193">
        <v>500</v>
      </c>
      <c r="H12" s="191">
        <v>1404</v>
      </c>
      <c r="I12" s="192">
        <v>740</v>
      </c>
      <c r="J12" s="189">
        <v>67</v>
      </c>
      <c r="K12" s="193">
        <v>243</v>
      </c>
      <c r="L12" s="191">
        <v>343</v>
      </c>
      <c r="M12" s="189">
        <v>749</v>
      </c>
      <c r="N12" s="194">
        <v>1242</v>
      </c>
      <c r="O12" s="195">
        <v>1293</v>
      </c>
      <c r="P12" s="189">
        <v>692</v>
      </c>
      <c r="Q12" s="193">
        <v>749</v>
      </c>
      <c r="R12" s="191">
        <v>752</v>
      </c>
      <c r="S12" s="192">
        <v>672</v>
      </c>
      <c r="T12" s="189">
        <v>97</v>
      </c>
      <c r="U12" s="193">
        <v>262</v>
      </c>
      <c r="V12" s="191">
        <v>407</v>
      </c>
      <c r="W12" s="192">
        <v>759</v>
      </c>
      <c r="X12" s="189">
        <v>580</v>
      </c>
      <c r="Y12" s="193">
        <v>422</v>
      </c>
      <c r="Z12" s="191">
        <v>1024</v>
      </c>
      <c r="AA12" s="189">
        <v>834</v>
      </c>
      <c r="AB12" s="172">
        <f t="shared" si="3"/>
        <v>9286</v>
      </c>
      <c r="AC12" s="173">
        <f t="shared" si="4"/>
        <v>7861</v>
      </c>
      <c r="AE12" s="267" t="s">
        <v>13</v>
      </c>
      <c r="AF12" s="20">
        <f t="shared" ref="AF12:BG12" si="7">SUM(AF9:AF11)</f>
        <v>2052</v>
      </c>
      <c r="AG12" s="21">
        <f t="shared" si="7"/>
        <v>957</v>
      </c>
      <c r="AH12" s="20">
        <f t="shared" si="7"/>
        <v>961</v>
      </c>
      <c r="AI12" s="21">
        <f t="shared" si="7"/>
        <v>728</v>
      </c>
      <c r="AJ12" s="20">
        <f t="shared" si="7"/>
        <v>2661</v>
      </c>
      <c r="AK12" s="21">
        <f t="shared" si="7"/>
        <v>1182</v>
      </c>
      <c r="AL12" s="20">
        <f t="shared" si="7"/>
        <v>2784</v>
      </c>
      <c r="AM12" s="21">
        <f t="shared" si="7"/>
        <v>1906</v>
      </c>
      <c r="AN12" s="20">
        <f t="shared" si="7"/>
        <v>286</v>
      </c>
      <c r="AO12" s="21">
        <f t="shared" si="7"/>
        <v>811</v>
      </c>
      <c r="AP12" s="20">
        <f t="shared" si="7"/>
        <v>806</v>
      </c>
      <c r="AQ12" s="21">
        <f t="shared" si="7"/>
        <v>2337</v>
      </c>
      <c r="AR12" s="20">
        <f t="shared" si="7"/>
        <v>2398</v>
      </c>
      <c r="AS12" s="21">
        <f t="shared" si="7"/>
        <v>3718</v>
      </c>
      <c r="AT12" s="20">
        <f t="shared" si="7"/>
        <v>1676</v>
      </c>
      <c r="AU12" s="21">
        <f t="shared" si="7"/>
        <v>1559</v>
      </c>
      <c r="AV12" s="20">
        <f t="shared" si="7"/>
        <v>2071</v>
      </c>
      <c r="AW12" s="21">
        <f t="shared" si="7"/>
        <v>1536</v>
      </c>
      <c r="AX12" s="20">
        <f t="shared" si="7"/>
        <v>277</v>
      </c>
      <c r="AY12" s="21">
        <f t="shared" si="7"/>
        <v>902</v>
      </c>
      <c r="AZ12" s="20">
        <f t="shared" si="7"/>
        <v>753</v>
      </c>
      <c r="BA12" s="21">
        <f t="shared" si="7"/>
        <v>1792</v>
      </c>
      <c r="BB12" s="20">
        <f t="shared" si="7"/>
        <v>1395</v>
      </c>
      <c r="BC12" s="21">
        <f t="shared" si="7"/>
        <v>1247</v>
      </c>
      <c r="BD12" s="20">
        <f t="shared" si="7"/>
        <v>2434</v>
      </c>
      <c r="BE12" s="21">
        <f t="shared" si="7"/>
        <v>2037</v>
      </c>
      <c r="BF12" s="174">
        <f t="shared" si="7"/>
        <v>20554</v>
      </c>
      <c r="BG12" s="175">
        <f t="shared" si="7"/>
        <v>20712</v>
      </c>
      <c r="BH12" s="277"/>
      <c r="BI12" s="137" t="s">
        <v>19</v>
      </c>
      <c r="BJ12" s="129">
        <f t="shared" ref="BJ12:CK12" si="8">B12/B33</f>
        <v>9.7952184000807019E-2</v>
      </c>
      <c r="BK12" s="130">
        <f t="shared" si="8"/>
        <v>3.1967582170193604E-2</v>
      </c>
      <c r="BL12" s="131">
        <f t="shared" si="8"/>
        <v>9.3132260036682291E-2</v>
      </c>
      <c r="BM12" s="132">
        <f t="shared" si="8"/>
        <v>5.6520870780906729E-2</v>
      </c>
      <c r="BN12" s="129">
        <f t="shared" si="8"/>
        <v>0.10026469880484479</v>
      </c>
      <c r="BO12" s="130">
        <f t="shared" si="8"/>
        <v>4.1230312525768947E-2</v>
      </c>
      <c r="BP12" s="131">
        <f t="shared" si="8"/>
        <v>8.4197901049475263E-2</v>
      </c>
      <c r="BQ12" s="132">
        <f t="shared" si="8"/>
        <v>4.0559057275966016E-2</v>
      </c>
      <c r="BR12" s="129">
        <f t="shared" si="8"/>
        <v>2.283571915473756E-2</v>
      </c>
      <c r="BS12" s="130">
        <f t="shared" si="8"/>
        <v>8.2653061224489802E-2</v>
      </c>
      <c r="BT12" s="131">
        <f t="shared" si="8"/>
        <v>3.7967677662165154E-2</v>
      </c>
      <c r="BU12" s="129">
        <f t="shared" si="8"/>
        <v>8.3780760626398207E-2</v>
      </c>
      <c r="BV12" s="133">
        <f t="shared" si="8"/>
        <v>6.8114511352418555E-2</v>
      </c>
      <c r="BW12" s="134">
        <f t="shared" si="8"/>
        <v>7.0256465985655298E-2</v>
      </c>
      <c r="BX12" s="129">
        <f t="shared" si="8"/>
        <v>7.0468431771894088E-2</v>
      </c>
      <c r="BY12" s="130">
        <f t="shared" si="8"/>
        <v>8.0261465923703382E-2</v>
      </c>
      <c r="BZ12" s="131">
        <f t="shared" si="8"/>
        <v>6.7571210351334357E-2</v>
      </c>
      <c r="CA12" s="132">
        <f t="shared" si="8"/>
        <v>5.92958616429895E-2</v>
      </c>
      <c r="CB12" s="129">
        <f t="shared" si="8"/>
        <v>3.5349854227405247E-2</v>
      </c>
      <c r="CC12" s="130">
        <f t="shared" si="8"/>
        <v>9.5065312046444125E-2</v>
      </c>
      <c r="CD12" s="131">
        <f t="shared" si="8"/>
        <v>4.1416505545944844E-2</v>
      </c>
      <c r="CE12" s="132">
        <f t="shared" si="8"/>
        <v>7.4019894675248679E-2</v>
      </c>
      <c r="CF12" s="129">
        <f t="shared" si="8"/>
        <v>6.857413100023646E-2</v>
      </c>
      <c r="CG12" s="130">
        <f t="shared" si="8"/>
        <v>8.516649848637739E-2</v>
      </c>
      <c r="CH12" s="131">
        <f t="shared" si="8"/>
        <v>6.3948042215699746E-2</v>
      </c>
      <c r="CI12" s="129">
        <f t="shared" si="8"/>
        <v>5.0606796116504857E-2</v>
      </c>
      <c r="CJ12" s="135">
        <f t="shared" si="8"/>
        <v>7.0265975559002686E-2</v>
      </c>
      <c r="CK12" s="136">
        <f t="shared" si="8"/>
        <v>5.9608122658821032E-2</v>
      </c>
      <c r="CN12" s="230"/>
      <c r="CO12" s="230"/>
    </row>
    <row r="13" spans="1:93" ht="13.5" thickTop="1" x14ac:dyDescent="0.2">
      <c r="A13" s="146" t="s">
        <v>20</v>
      </c>
      <c r="B13" s="196">
        <v>1095</v>
      </c>
      <c r="C13" s="197">
        <v>477</v>
      </c>
      <c r="D13" s="198">
        <v>558</v>
      </c>
      <c r="E13" s="199">
        <v>373</v>
      </c>
      <c r="F13" s="196">
        <v>1460</v>
      </c>
      <c r="G13" s="200">
        <v>639</v>
      </c>
      <c r="H13" s="198">
        <v>1461</v>
      </c>
      <c r="I13" s="199">
        <v>1023</v>
      </c>
      <c r="J13" s="196">
        <v>144</v>
      </c>
      <c r="K13" s="200">
        <v>433</v>
      </c>
      <c r="L13" s="198">
        <v>463</v>
      </c>
      <c r="M13" s="196">
        <v>1244</v>
      </c>
      <c r="N13" s="201">
        <v>1318</v>
      </c>
      <c r="O13" s="202">
        <v>1931</v>
      </c>
      <c r="P13" s="196">
        <v>934</v>
      </c>
      <c r="Q13" s="200">
        <v>836</v>
      </c>
      <c r="R13" s="198">
        <v>1139</v>
      </c>
      <c r="S13" s="199">
        <v>805</v>
      </c>
      <c r="T13" s="196">
        <v>172</v>
      </c>
      <c r="U13" s="200">
        <v>519</v>
      </c>
      <c r="V13" s="198">
        <v>425</v>
      </c>
      <c r="W13" s="199">
        <v>932</v>
      </c>
      <c r="X13" s="196">
        <v>758</v>
      </c>
      <c r="Y13" s="200">
        <v>730</v>
      </c>
      <c r="Z13" s="198">
        <v>1272</v>
      </c>
      <c r="AA13" s="196">
        <v>1124</v>
      </c>
      <c r="AB13" s="172">
        <f t="shared" si="3"/>
        <v>11199</v>
      </c>
      <c r="AC13" s="173">
        <f t="shared" si="4"/>
        <v>11066</v>
      </c>
      <c r="BF13" s="231">
        <f>BF12/2</f>
        <v>10277</v>
      </c>
      <c r="BI13" s="146" t="s">
        <v>20</v>
      </c>
      <c r="BJ13" s="129">
        <f t="shared" ref="BJ13:CK13" si="9">B13/B33</f>
        <v>0.11046101079390699</v>
      </c>
      <c r="BK13" s="130">
        <f t="shared" si="9"/>
        <v>4.2953624493471412E-2</v>
      </c>
      <c r="BL13" s="131">
        <f t="shared" si="9"/>
        <v>0.11371510087629916</v>
      </c>
      <c r="BM13" s="132">
        <f t="shared" si="9"/>
        <v>7.4495706011583784E-2</v>
      </c>
      <c r="BN13" s="129">
        <f t="shared" si="9"/>
        <v>0.11710916820405871</v>
      </c>
      <c r="BO13" s="130">
        <f t="shared" si="9"/>
        <v>5.2692339407932713E-2</v>
      </c>
      <c r="BP13" s="131">
        <f t="shared" si="9"/>
        <v>8.7616191904047971E-2</v>
      </c>
      <c r="BQ13" s="132">
        <f t="shared" si="9"/>
        <v>5.6070156207180047E-2</v>
      </c>
      <c r="BR13" s="129">
        <f t="shared" si="9"/>
        <v>4.9079754601226995E-2</v>
      </c>
      <c r="BS13" s="130">
        <f t="shared" si="9"/>
        <v>0.14727891156462586</v>
      </c>
      <c r="BT13" s="131">
        <f t="shared" si="9"/>
        <v>5.1250830197033428E-2</v>
      </c>
      <c r="BU13" s="129">
        <f t="shared" si="9"/>
        <v>0.13914988814317675</v>
      </c>
      <c r="BV13" s="133">
        <f t="shared" si="9"/>
        <v>7.2282549084128553E-2</v>
      </c>
      <c r="BW13" s="134">
        <f t="shared" si="9"/>
        <v>0.10492284286024778</v>
      </c>
      <c r="BX13" s="129">
        <f t="shared" si="9"/>
        <v>9.511201629327902E-2</v>
      </c>
      <c r="BY13" s="130">
        <f t="shared" si="9"/>
        <v>8.958422631804544E-2</v>
      </c>
      <c r="BZ13" s="131">
        <f t="shared" si="9"/>
        <v>0.10234522418905562</v>
      </c>
      <c r="CA13" s="132">
        <f t="shared" si="9"/>
        <v>7.1031500926497834E-2</v>
      </c>
      <c r="CB13" s="129">
        <f t="shared" si="9"/>
        <v>6.2682215743440239E-2</v>
      </c>
      <c r="CC13" s="130">
        <f t="shared" si="9"/>
        <v>0.18831640058055152</v>
      </c>
      <c r="CD13" s="131">
        <f t="shared" si="9"/>
        <v>4.3248193751908005E-2</v>
      </c>
      <c r="CE13" s="132">
        <f t="shared" si="9"/>
        <v>9.0891359469475325E-2</v>
      </c>
      <c r="CF13" s="129">
        <f t="shared" si="9"/>
        <v>8.9619295341688346E-2</v>
      </c>
      <c r="CG13" s="130">
        <f t="shared" si="9"/>
        <v>0.14732593340060546</v>
      </c>
      <c r="CH13" s="131">
        <f t="shared" si="9"/>
        <v>7.9435458689814525E-2</v>
      </c>
      <c r="CI13" s="129">
        <f t="shared" si="9"/>
        <v>6.8203883495145626E-2</v>
      </c>
      <c r="CJ13" s="135">
        <f t="shared" si="9"/>
        <v>8.4741402141424838E-2</v>
      </c>
      <c r="CK13" s="136">
        <f t="shared" si="9"/>
        <v>8.3910887335264417E-2</v>
      </c>
      <c r="CN13" s="230"/>
      <c r="CO13" s="230"/>
    </row>
    <row r="14" spans="1:93" ht="13.5" thickBot="1" x14ac:dyDescent="0.25">
      <c r="A14" s="137" t="s">
        <v>21</v>
      </c>
      <c r="B14" s="189">
        <v>957</v>
      </c>
      <c r="C14" s="190">
        <v>480</v>
      </c>
      <c r="D14" s="191">
        <v>403</v>
      </c>
      <c r="E14" s="192">
        <v>355</v>
      </c>
      <c r="F14" s="189">
        <v>1201</v>
      </c>
      <c r="G14" s="193">
        <v>543</v>
      </c>
      <c r="H14" s="191">
        <v>1323</v>
      </c>
      <c r="I14" s="192">
        <v>883</v>
      </c>
      <c r="J14" s="189">
        <v>142</v>
      </c>
      <c r="K14" s="193">
        <v>378</v>
      </c>
      <c r="L14" s="191">
        <v>343</v>
      </c>
      <c r="M14" s="189">
        <v>1093</v>
      </c>
      <c r="N14" s="194">
        <v>1080</v>
      </c>
      <c r="O14" s="195">
        <v>1787</v>
      </c>
      <c r="P14" s="189">
        <v>742</v>
      </c>
      <c r="Q14" s="193">
        <v>723</v>
      </c>
      <c r="R14" s="191">
        <v>932</v>
      </c>
      <c r="S14" s="192">
        <v>731</v>
      </c>
      <c r="T14" s="189">
        <v>105</v>
      </c>
      <c r="U14" s="193">
        <v>383</v>
      </c>
      <c r="V14" s="191">
        <v>328</v>
      </c>
      <c r="W14" s="192">
        <v>860</v>
      </c>
      <c r="X14" s="189">
        <v>637</v>
      </c>
      <c r="Y14" s="193">
        <v>517</v>
      </c>
      <c r="Z14" s="191">
        <v>1162</v>
      </c>
      <c r="AA14" s="189">
        <v>913</v>
      </c>
      <c r="AB14" s="172">
        <f t="shared" si="3"/>
        <v>9355</v>
      </c>
      <c r="AC14" s="173">
        <f t="shared" si="4"/>
        <v>9646</v>
      </c>
      <c r="AE14" s="270" t="s">
        <v>85</v>
      </c>
      <c r="BI14" s="137" t="s">
        <v>21</v>
      </c>
      <c r="BJ14" s="129">
        <f t="shared" ref="BJ14:CK14" si="10">B14/B33</f>
        <v>9.6539897104811867E-2</v>
      </c>
      <c r="BK14" s="130">
        <f t="shared" si="10"/>
        <v>4.3223773075191353E-2</v>
      </c>
      <c r="BL14" s="131">
        <f t="shared" si="10"/>
        <v>8.2127572855104955E-2</v>
      </c>
      <c r="BM14" s="132">
        <f t="shared" si="10"/>
        <v>7.0900738965448379E-2</v>
      </c>
      <c r="BN14" s="129">
        <f t="shared" si="10"/>
        <v>9.6334322611694875E-2</v>
      </c>
      <c r="BO14" s="130">
        <f t="shared" si="10"/>
        <v>4.4776119402985072E-2</v>
      </c>
      <c r="BP14" s="131">
        <f t="shared" si="10"/>
        <v>7.9340329835082463E-2</v>
      </c>
      <c r="BQ14" s="132">
        <f t="shared" si="10"/>
        <v>4.8396821046862153E-2</v>
      </c>
      <c r="BR14" s="129">
        <f t="shared" si="10"/>
        <v>4.839809134287662E-2</v>
      </c>
      <c r="BS14" s="130">
        <f t="shared" si="10"/>
        <v>0.12857142857142856</v>
      </c>
      <c r="BT14" s="131">
        <f t="shared" si="10"/>
        <v>3.7967677662165154E-2</v>
      </c>
      <c r="BU14" s="129">
        <f t="shared" si="10"/>
        <v>0.12225950782997763</v>
      </c>
      <c r="BV14" s="133">
        <f t="shared" si="10"/>
        <v>5.9230009871668314E-2</v>
      </c>
      <c r="BW14" s="134">
        <f t="shared" si="10"/>
        <v>9.7098456857204959E-2</v>
      </c>
      <c r="BX14" s="129">
        <f t="shared" si="10"/>
        <v>7.5560081466395118E-2</v>
      </c>
      <c r="BY14" s="130">
        <f t="shared" si="10"/>
        <v>7.7475353621945992E-2</v>
      </c>
      <c r="BZ14" s="131">
        <f t="shared" si="10"/>
        <v>8.3745170275855874E-2</v>
      </c>
      <c r="CA14" s="132">
        <f t="shared" si="10"/>
        <v>6.4501897114621023E-2</v>
      </c>
      <c r="CB14" s="129">
        <f t="shared" si="10"/>
        <v>3.826530612244898E-2</v>
      </c>
      <c r="CC14" s="130">
        <f t="shared" si="10"/>
        <v>0.13896952104499274</v>
      </c>
      <c r="CD14" s="131">
        <f t="shared" si="10"/>
        <v>3.3377429530884295E-2</v>
      </c>
      <c r="CE14" s="132">
        <f t="shared" si="10"/>
        <v>8.3869709381704696E-2</v>
      </c>
      <c r="CF14" s="129">
        <f t="shared" si="10"/>
        <v>7.5313312839914867E-2</v>
      </c>
      <c r="CG14" s="130">
        <f t="shared" si="10"/>
        <v>0.10433905146316852</v>
      </c>
      <c r="CH14" s="131">
        <f t="shared" si="10"/>
        <v>7.2566040092424899E-2</v>
      </c>
      <c r="CI14" s="129">
        <f t="shared" si="10"/>
        <v>5.5400485436893201E-2</v>
      </c>
      <c r="CJ14" s="135">
        <f t="shared" si="10"/>
        <v>7.0788089743104687E-2</v>
      </c>
      <c r="CK14" s="136">
        <f t="shared" si="10"/>
        <v>7.3143359771910402E-2</v>
      </c>
      <c r="CN14" s="230"/>
      <c r="CO14" s="230"/>
    </row>
    <row r="15" spans="1:93" ht="14.25" thickTop="1" thickBot="1" x14ac:dyDescent="0.25">
      <c r="A15" s="146" t="s">
        <v>22</v>
      </c>
      <c r="B15" s="196">
        <v>721</v>
      </c>
      <c r="C15" s="197">
        <v>691</v>
      </c>
      <c r="D15" s="198">
        <v>295</v>
      </c>
      <c r="E15" s="199">
        <v>292</v>
      </c>
      <c r="F15" s="196">
        <v>1115</v>
      </c>
      <c r="G15" s="200">
        <v>452</v>
      </c>
      <c r="H15" s="198">
        <v>1299</v>
      </c>
      <c r="I15" s="199">
        <v>971</v>
      </c>
      <c r="J15" s="196">
        <v>160</v>
      </c>
      <c r="K15" s="200">
        <v>364</v>
      </c>
      <c r="L15" s="198">
        <v>350</v>
      </c>
      <c r="M15" s="196">
        <v>920</v>
      </c>
      <c r="N15" s="201">
        <v>960</v>
      </c>
      <c r="O15" s="202">
        <v>1730</v>
      </c>
      <c r="P15" s="196">
        <v>587</v>
      </c>
      <c r="Q15" s="200">
        <v>631</v>
      </c>
      <c r="R15" s="198">
        <v>831</v>
      </c>
      <c r="S15" s="199">
        <v>657</v>
      </c>
      <c r="T15" s="196">
        <v>106</v>
      </c>
      <c r="U15" s="200">
        <v>261</v>
      </c>
      <c r="V15" s="198">
        <v>337</v>
      </c>
      <c r="W15" s="199">
        <v>847</v>
      </c>
      <c r="X15" s="196">
        <v>522</v>
      </c>
      <c r="Y15" s="200">
        <v>378</v>
      </c>
      <c r="Z15" s="198">
        <v>1016</v>
      </c>
      <c r="AA15" s="196">
        <v>937</v>
      </c>
      <c r="AB15" s="172">
        <f t="shared" si="3"/>
        <v>8299</v>
      </c>
      <c r="AC15" s="173">
        <f t="shared" si="4"/>
        <v>9131</v>
      </c>
      <c r="AE15" s="298" t="s">
        <v>0</v>
      </c>
      <c r="AF15" s="292" t="s">
        <v>1</v>
      </c>
      <c r="AG15" s="293"/>
      <c r="AH15" s="292" t="s">
        <v>2</v>
      </c>
      <c r="AI15" s="293"/>
      <c r="AJ15" s="292" t="s">
        <v>3</v>
      </c>
      <c r="AK15" s="293"/>
      <c r="AL15" s="292" t="s">
        <v>4</v>
      </c>
      <c r="AM15" s="293"/>
      <c r="AN15" s="292" t="s">
        <v>5</v>
      </c>
      <c r="AO15" s="293"/>
      <c r="AP15" s="292" t="s">
        <v>6</v>
      </c>
      <c r="AQ15" s="293"/>
      <c r="AR15" s="292" t="s">
        <v>7</v>
      </c>
      <c r="AS15" s="293"/>
      <c r="AT15" s="292" t="s">
        <v>8</v>
      </c>
      <c r="AU15" s="293"/>
      <c r="AV15" s="292" t="s">
        <v>9</v>
      </c>
      <c r="AW15" s="293"/>
      <c r="AX15" s="292" t="s">
        <v>10</v>
      </c>
      <c r="AY15" s="293"/>
      <c r="AZ15" s="292" t="s">
        <v>11</v>
      </c>
      <c r="BA15" s="293"/>
      <c r="BB15" s="292" t="s">
        <v>12</v>
      </c>
      <c r="BC15" s="293"/>
      <c r="BD15" s="294" t="s">
        <v>40</v>
      </c>
      <c r="BE15" s="295"/>
      <c r="BF15" s="296" t="s">
        <v>41</v>
      </c>
      <c r="BG15" s="297"/>
      <c r="BI15" s="146" t="s">
        <v>22</v>
      </c>
      <c r="BJ15" s="129">
        <f t="shared" ref="BJ15:CK15" si="11">B15/B33</f>
        <v>7.2732775143750636E-2</v>
      </c>
      <c r="BK15" s="130">
        <f t="shared" si="11"/>
        <v>6.2224223322827558E-2</v>
      </c>
      <c r="BL15" s="131">
        <f t="shared" si="11"/>
        <v>6.0118198491950277E-2</v>
      </c>
      <c r="BM15" s="132">
        <f t="shared" si="11"/>
        <v>5.8318354303974439E-2</v>
      </c>
      <c r="BN15" s="129">
        <f t="shared" si="11"/>
        <v>8.9436111333921556E-2</v>
      </c>
      <c r="BO15" s="130">
        <f t="shared" si="11"/>
        <v>3.7272202523295127E-2</v>
      </c>
      <c r="BP15" s="131">
        <f t="shared" si="11"/>
        <v>7.7901049475262371E-2</v>
      </c>
      <c r="BQ15" s="132">
        <f t="shared" si="11"/>
        <v>5.3220060290490548E-2</v>
      </c>
      <c r="BR15" s="129">
        <f t="shared" si="11"/>
        <v>5.4533060668029994E-2</v>
      </c>
      <c r="BS15" s="130">
        <f t="shared" si="11"/>
        <v>0.12380952380952381</v>
      </c>
      <c r="BT15" s="131">
        <f t="shared" si="11"/>
        <v>3.8742528226699137E-2</v>
      </c>
      <c r="BU15" s="129">
        <f t="shared" si="11"/>
        <v>0.1029082774049217</v>
      </c>
      <c r="BV15" s="133">
        <f t="shared" si="11"/>
        <v>5.2648897663705167E-2</v>
      </c>
      <c r="BW15" s="134">
        <f t="shared" si="11"/>
        <v>9.4001304064333838E-2</v>
      </c>
      <c r="BX15" s="129">
        <f t="shared" si="11"/>
        <v>5.9775967413441954E-2</v>
      </c>
      <c r="BY15" s="130">
        <f t="shared" si="11"/>
        <v>6.7616802400342901E-2</v>
      </c>
      <c r="BZ15" s="131">
        <f t="shared" si="11"/>
        <v>7.466978165154102E-2</v>
      </c>
      <c r="CA15" s="132">
        <f t="shared" si="11"/>
        <v>5.7972293302744199E-2</v>
      </c>
      <c r="CB15" s="129">
        <f t="shared" si="11"/>
        <v>3.8629737609329445E-2</v>
      </c>
      <c r="CC15" s="130">
        <f t="shared" si="11"/>
        <v>9.4702467343976776E-2</v>
      </c>
      <c r="CD15" s="131">
        <f t="shared" si="11"/>
        <v>3.4293273633865883E-2</v>
      </c>
      <c r="CE15" s="132">
        <f t="shared" si="11"/>
        <v>8.260191144919056E-2</v>
      </c>
      <c r="CF15" s="129">
        <f t="shared" si="11"/>
        <v>6.1716717900212818E-2</v>
      </c>
      <c r="CG15" s="130">
        <f t="shared" si="11"/>
        <v>7.6286579212916247E-2</v>
      </c>
      <c r="CH15" s="131">
        <f t="shared" si="11"/>
        <v>6.3448448135889596E-2</v>
      </c>
      <c r="CI15" s="129">
        <f t="shared" si="11"/>
        <v>5.6856796116504855E-2</v>
      </c>
      <c r="CJ15" s="135">
        <f t="shared" si="11"/>
        <v>6.2797472664674059E-2</v>
      </c>
      <c r="CK15" s="136">
        <f t="shared" si="11"/>
        <v>6.9238235338722157E-2</v>
      </c>
      <c r="CN15" s="230"/>
      <c r="CO15" s="230"/>
    </row>
    <row r="16" spans="1:93" ht="15" thickTop="1" thickBot="1" x14ac:dyDescent="0.3">
      <c r="A16" s="137" t="s">
        <v>23</v>
      </c>
      <c r="B16" s="189">
        <v>540</v>
      </c>
      <c r="C16" s="190">
        <v>524</v>
      </c>
      <c r="D16" s="191">
        <v>235</v>
      </c>
      <c r="E16" s="192">
        <v>257</v>
      </c>
      <c r="F16" s="189">
        <v>767</v>
      </c>
      <c r="G16" s="193">
        <v>374</v>
      </c>
      <c r="H16" s="191">
        <v>1032</v>
      </c>
      <c r="I16" s="192">
        <v>786</v>
      </c>
      <c r="J16" s="189">
        <v>121</v>
      </c>
      <c r="K16" s="193">
        <v>246</v>
      </c>
      <c r="L16" s="191">
        <v>313</v>
      </c>
      <c r="M16" s="189">
        <v>638</v>
      </c>
      <c r="N16" s="194">
        <v>806</v>
      </c>
      <c r="O16" s="195">
        <v>1146</v>
      </c>
      <c r="P16" s="189">
        <v>530</v>
      </c>
      <c r="Q16" s="193">
        <v>448</v>
      </c>
      <c r="R16" s="191">
        <v>686</v>
      </c>
      <c r="S16" s="192">
        <v>555</v>
      </c>
      <c r="T16" s="189">
        <v>149</v>
      </c>
      <c r="U16" s="193">
        <v>166</v>
      </c>
      <c r="V16" s="191">
        <v>314</v>
      </c>
      <c r="W16" s="192">
        <v>775</v>
      </c>
      <c r="X16" s="189">
        <v>382</v>
      </c>
      <c r="Y16" s="193">
        <v>287</v>
      </c>
      <c r="Z16" s="191">
        <v>929</v>
      </c>
      <c r="AA16" s="189">
        <v>903</v>
      </c>
      <c r="AB16" s="172">
        <f t="shared" si="3"/>
        <v>6804</v>
      </c>
      <c r="AC16" s="173">
        <f t="shared" si="4"/>
        <v>7105</v>
      </c>
      <c r="AE16" s="299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2">B16/B33</f>
        <v>5.4473923131241803E-2</v>
      </c>
      <c r="BK16" s="130">
        <f t="shared" si="12"/>
        <v>4.718595227375056E-2</v>
      </c>
      <c r="BL16" s="131">
        <f t="shared" si="12"/>
        <v>4.7890768290197679E-2</v>
      </c>
      <c r="BM16" s="132">
        <f t="shared" si="12"/>
        <v>5.1328140603155582E-2</v>
      </c>
      <c r="BN16" s="129">
        <f t="shared" si="12"/>
        <v>6.1522419186652764E-2</v>
      </c>
      <c r="BO16" s="130">
        <f t="shared" si="12"/>
        <v>3.0840273769275173E-2</v>
      </c>
      <c r="BP16" s="131">
        <f t="shared" si="12"/>
        <v>6.1889055472263865E-2</v>
      </c>
      <c r="BQ16" s="132">
        <f t="shared" si="12"/>
        <v>4.3080295971499039E-2</v>
      </c>
      <c r="BR16" s="129">
        <f t="shared" si="12"/>
        <v>4.1240627130197681E-2</v>
      </c>
      <c r="BS16" s="130">
        <f t="shared" si="12"/>
        <v>8.3673469387755106E-2</v>
      </c>
      <c r="BT16" s="131">
        <f t="shared" si="12"/>
        <v>3.4646889528448084E-2</v>
      </c>
      <c r="BU16" s="129">
        <f t="shared" si="12"/>
        <v>7.1364653243847873E-2</v>
      </c>
      <c r="BV16" s="133">
        <f t="shared" si="12"/>
        <v>4.4203136996819131E-2</v>
      </c>
      <c r="BW16" s="134">
        <f t="shared" si="12"/>
        <v>6.2269071940882416E-2</v>
      </c>
      <c r="BX16" s="129">
        <f t="shared" si="12"/>
        <v>5.3971486761710798E-2</v>
      </c>
      <c r="BY16" s="130">
        <f t="shared" si="12"/>
        <v>4.8006858122588938E-2</v>
      </c>
      <c r="BZ16" s="131">
        <f t="shared" si="12"/>
        <v>6.1640758379009793E-2</v>
      </c>
      <c r="CA16" s="132">
        <f t="shared" si="12"/>
        <v>4.897202858907615E-2</v>
      </c>
      <c r="CB16" s="129">
        <f t="shared" si="12"/>
        <v>5.4300291545189505E-2</v>
      </c>
      <c r="CC16" s="130">
        <f t="shared" si="12"/>
        <v>6.0232220609579099E-2</v>
      </c>
      <c r="CD16" s="131">
        <f t="shared" si="12"/>
        <v>3.1952783148468507E-2</v>
      </c>
      <c r="CE16" s="132">
        <f t="shared" si="12"/>
        <v>7.5580261361419931E-2</v>
      </c>
      <c r="CF16" s="129">
        <f t="shared" si="12"/>
        <v>4.5164341451879877E-2</v>
      </c>
      <c r="CG16" s="130">
        <f t="shared" si="12"/>
        <v>5.7921291624621597E-2</v>
      </c>
      <c r="CH16" s="131">
        <f t="shared" si="12"/>
        <v>5.801536251795416E-2</v>
      </c>
      <c r="CI16" s="129">
        <f t="shared" si="12"/>
        <v>5.4793689320388347E-2</v>
      </c>
      <c r="CJ16" s="135">
        <f t="shared" si="12"/>
        <v>5.148499867579736E-2</v>
      </c>
      <c r="CK16" s="136">
        <f t="shared" si="12"/>
        <v>5.3875551646218475E-2</v>
      </c>
      <c r="CN16" s="230"/>
      <c r="CO16" s="230"/>
    </row>
    <row r="17" spans="1:93" ht="13.5" thickTop="1" x14ac:dyDescent="0.2">
      <c r="A17" s="146" t="s">
        <v>24</v>
      </c>
      <c r="B17" s="203">
        <v>496</v>
      </c>
      <c r="C17" s="197">
        <v>509</v>
      </c>
      <c r="D17" s="198">
        <v>241</v>
      </c>
      <c r="E17" s="199">
        <v>244</v>
      </c>
      <c r="F17" s="196">
        <v>679</v>
      </c>
      <c r="G17" s="200">
        <v>388</v>
      </c>
      <c r="H17" s="198">
        <v>940</v>
      </c>
      <c r="I17" s="199">
        <v>803</v>
      </c>
      <c r="J17" s="196">
        <v>154</v>
      </c>
      <c r="K17" s="200">
        <v>186</v>
      </c>
      <c r="L17" s="198">
        <v>353</v>
      </c>
      <c r="M17" s="196">
        <v>571</v>
      </c>
      <c r="N17" s="201">
        <v>884</v>
      </c>
      <c r="O17" s="204">
        <v>871</v>
      </c>
      <c r="P17" s="196">
        <v>483</v>
      </c>
      <c r="Q17" s="200">
        <v>429</v>
      </c>
      <c r="R17" s="198">
        <v>665</v>
      </c>
      <c r="S17" s="199">
        <v>506</v>
      </c>
      <c r="T17" s="196">
        <v>124</v>
      </c>
      <c r="U17" s="200">
        <v>118</v>
      </c>
      <c r="V17" s="198">
        <v>385</v>
      </c>
      <c r="W17" s="205">
        <v>710</v>
      </c>
      <c r="X17" s="196">
        <v>333</v>
      </c>
      <c r="Y17" s="200">
        <v>251</v>
      </c>
      <c r="Z17" s="198">
        <v>823</v>
      </c>
      <c r="AA17" s="196">
        <v>1011</v>
      </c>
      <c r="AB17" s="172">
        <f t="shared" si="3"/>
        <v>6560</v>
      </c>
      <c r="AC17" s="173">
        <f t="shared" si="4"/>
        <v>6597</v>
      </c>
      <c r="AE17" s="273" t="s">
        <v>30</v>
      </c>
      <c r="AF17" s="126">
        <f t="shared" ref="AF17:AU18" si="13">SUMIF($A$9:$A$32,$AE17,B$9:B$32)</f>
        <v>564</v>
      </c>
      <c r="AG17" s="186">
        <f t="shared" si="13"/>
        <v>1433</v>
      </c>
      <c r="AH17" s="127">
        <f t="shared" si="13"/>
        <v>448</v>
      </c>
      <c r="AI17" s="180">
        <f t="shared" si="13"/>
        <v>458</v>
      </c>
      <c r="AJ17" s="126">
        <f t="shared" si="13"/>
        <v>626</v>
      </c>
      <c r="AK17" s="128">
        <f t="shared" si="13"/>
        <v>1688</v>
      </c>
      <c r="AL17" s="127">
        <f t="shared" si="13"/>
        <v>1166</v>
      </c>
      <c r="AM17" s="180">
        <f t="shared" si="13"/>
        <v>2101</v>
      </c>
      <c r="AN17" s="126">
        <f t="shared" si="13"/>
        <v>464</v>
      </c>
      <c r="AO17" s="128">
        <f t="shared" si="13"/>
        <v>113</v>
      </c>
      <c r="AP17" s="127">
        <f t="shared" si="13"/>
        <v>1141</v>
      </c>
      <c r="AQ17" s="126">
        <f t="shared" si="13"/>
        <v>352</v>
      </c>
      <c r="AR17" s="179">
        <f t="shared" si="13"/>
        <v>1639</v>
      </c>
      <c r="AS17" s="181">
        <f t="shared" si="13"/>
        <v>1092</v>
      </c>
      <c r="AT17" s="126">
        <f t="shared" si="13"/>
        <v>800</v>
      </c>
      <c r="AU17" s="128">
        <f t="shared" si="13"/>
        <v>686</v>
      </c>
      <c r="AV17" s="127">
        <f t="shared" ref="AP17:BE18" si="14">SUMIF($A$9:$A$32,$AE17,R$9:R$32)</f>
        <v>826</v>
      </c>
      <c r="AW17" s="180">
        <f t="shared" si="14"/>
        <v>1135</v>
      </c>
      <c r="AX17" s="126">
        <f t="shared" si="14"/>
        <v>360</v>
      </c>
      <c r="AY17" s="128">
        <f t="shared" si="14"/>
        <v>79</v>
      </c>
      <c r="AZ17" s="127">
        <f t="shared" si="14"/>
        <v>1247</v>
      </c>
      <c r="BA17" s="180">
        <f t="shared" si="14"/>
        <v>674</v>
      </c>
      <c r="BB17" s="126">
        <f t="shared" si="14"/>
        <v>977</v>
      </c>
      <c r="BC17" s="128">
        <f t="shared" si="14"/>
        <v>226</v>
      </c>
      <c r="BD17" s="184">
        <f t="shared" si="14"/>
        <v>1244</v>
      </c>
      <c r="BE17" s="185">
        <f t="shared" si="14"/>
        <v>1434</v>
      </c>
      <c r="BF17" s="170">
        <f>AF17+AH17+AJ17+AL17+AN17+AP17+AR17+AT17+AV17+AX17+AZ17+BB17+BD17</f>
        <v>11502</v>
      </c>
      <c r="BG17" s="171">
        <f>AG17+AI17+AK17+AM17+AO17+AQ17+AS17+AU17+AW17+AY17+BA17+BC17+BE17</f>
        <v>11471</v>
      </c>
      <c r="BI17" s="146" t="s">
        <v>24</v>
      </c>
      <c r="BJ17" s="129">
        <f t="shared" ref="BJ17:CK17" si="15">B17/B33</f>
        <v>5.003530717239988E-2</v>
      </c>
      <c r="BK17" s="130">
        <f t="shared" si="15"/>
        <v>4.5835209365150835E-2</v>
      </c>
      <c r="BL17" s="131">
        <f t="shared" si="15"/>
        <v>4.9113511310372934E-2</v>
      </c>
      <c r="BM17" s="132">
        <f t="shared" si="15"/>
        <v>4.8731775514280005E-2</v>
      </c>
      <c r="BN17" s="129">
        <f t="shared" si="15"/>
        <v>5.4463784390791692E-2</v>
      </c>
      <c r="BO17" s="130">
        <f t="shared" si="15"/>
        <v>3.1994722519996702E-2</v>
      </c>
      <c r="BP17" s="131">
        <f t="shared" si="15"/>
        <v>5.6371814092953526E-2</v>
      </c>
      <c r="BQ17" s="132">
        <f t="shared" si="15"/>
        <v>4.4012058098109069E-2</v>
      </c>
      <c r="BR17" s="129">
        <f t="shared" si="15"/>
        <v>5.2488070892978869E-2</v>
      </c>
      <c r="BS17" s="130">
        <f t="shared" si="15"/>
        <v>6.3265306122448975E-2</v>
      </c>
      <c r="BT17" s="131">
        <f t="shared" si="15"/>
        <v>3.9074607040070847E-2</v>
      </c>
      <c r="BU17" s="129">
        <f t="shared" si="15"/>
        <v>6.3870246085011184E-2</v>
      </c>
      <c r="BV17" s="133">
        <f t="shared" si="15"/>
        <v>4.8480859931995177E-2</v>
      </c>
      <c r="BW17" s="134">
        <f t="shared" si="15"/>
        <v>4.7326668115627038E-2</v>
      </c>
      <c r="BX17" s="129">
        <f t="shared" si="15"/>
        <v>4.9185336048879834E-2</v>
      </c>
      <c r="BY17" s="130">
        <f t="shared" si="15"/>
        <v>4.5970852978997001E-2</v>
      </c>
      <c r="BZ17" s="131">
        <f t="shared" si="15"/>
        <v>5.9753796387815618E-2</v>
      </c>
      <c r="CA17" s="132">
        <f t="shared" si="15"/>
        <v>4.4648372010941496E-2</v>
      </c>
      <c r="CB17" s="129">
        <f t="shared" si="15"/>
        <v>4.5189504373177841E-2</v>
      </c>
      <c r="CC17" s="130">
        <f t="shared" si="15"/>
        <v>4.2815674891146592E-2</v>
      </c>
      <c r="CD17" s="131">
        <f t="shared" si="15"/>
        <v>3.9177775516434317E-2</v>
      </c>
      <c r="CE17" s="132">
        <f t="shared" si="15"/>
        <v>6.9241271698849235E-2</v>
      </c>
      <c r="CF17" s="129">
        <f t="shared" si="15"/>
        <v>3.9371009694963349E-2</v>
      </c>
      <c r="CG17" s="130">
        <f t="shared" si="15"/>
        <v>5.0655903128153379E-2</v>
      </c>
      <c r="CH17" s="131">
        <f t="shared" si="15"/>
        <v>5.1395740960469616E-2</v>
      </c>
      <c r="CI17" s="129">
        <f t="shared" si="15"/>
        <v>6.134708737864078E-2</v>
      </c>
      <c r="CJ17" s="135">
        <f t="shared" si="15"/>
        <v>4.9638681850856951E-2</v>
      </c>
      <c r="CK17" s="136">
        <f t="shared" si="15"/>
        <v>5.0023506574258025E-2</v>
      </c>
      <c r="CN17" s="230"/>
      <c r="CO17" s="230"/>
    </row>
    <row r="18" spans="1:93" x14ac:dyDescent="0.2">
      <c r="A18" s="137" t="s">
        <v>25</v>
      </c>
      <c r="B18" s="206">
        <v>462</v>
      </c>
      <c r="C18" s="190">
        <v>472</v>
      </c>
      <c r="D18" s="191">
        <v>216</v>
      </c>
      <c r="E18" s="192">
        <v>219</v>
      </c>
      <c r="F18" s="189">
        <v>594</v>
      </c>
      <c r="G18" s="193">
        <v>387</v>
      </c>
      <c r="H18" s="191">
        <v>785</v>
      </c>
      <c r="I18" s="192">
        <v>899</v>
      </c>
      <c r="J18" s="189">
        <v>122</v>
      </c>
      <c r="K18" s="190">
        <v>164</v>
      </c>
      <c r="L18" s="191">
        <v>329</v>
      </c>
      <c r="M18" s="189">
        <v>426</v>
      </c>
      <c r="N18" s="194">
        <v>768</v>
      </c>
      <c r="O18" s="207">
        <v>835</v>
      </c>
      <c r="P18" s="189">
        <v>368</v>
      </c>
      <c r="Q18" s="190">
        <v>381</v>
      </c>
      <c r="R18" s="191">
        <v>517</v>
      </c>
      <c r="S18" s="192">
        <v>480</v>
      </c>
      <c r="T18" s="198">
        <v>113</v>
      </c>
      <c r="U18" s="189">
        <v>118</v>
      </c>
      <c r="V18" s="191">
        <v>402</v>
      </c>
      <c r="W18" s="208">
        <v>519</v>
      </c>
      <c r="X18" s="189">
        <v>355</v>
      </c>
      <c r="Y18" s="193">
        <v>172</v>
      </c>
      <c r="Z18" s="191">
        <v>828</v>
      </c>
      <c r="AA18" s="189">
        <v>974</v>
      </c>
      <c r="AB18" s="172">
        <f t="shared" si="3"/>
        <v>5859</v>
      </c>
      <c r="AC18" s="173">
        <f t="shared" si="4"/>
        <v>6046</v>
      </c>
      <c r="AE18" s="275" t="s">
        <v>31</v>
      </c>
      <c r="AF18" s="126">
        <f t="shared" si="13"/>
        <v>628</v>
      </c>
      <c r="AG18" s="190">
        <f t="shared" si="13"/>
        <v>1368</v>
      </c>
      <c r="AH18" s="191">
        <f t="shared" si="13"/>
        <v>295</v>
      </c>
      <c r="AI18" s="192">
        <f t="shared" si="13"/>
        <v>463</v>
      </c>
      <c r="AJ18" s="276">
        <f t="shared" si="13"/>
        <v>508</v>
      </c>
      <c r="AK18" s="193">
        <f t="shared" si="13"/>
        <v>1441</v>
      </c>
      <c r="AL18" s="191">
        <f t="shared" si="13"/>
        <v>1090</v>
      </c>
      <c r="AM18" s="192">
        <f t="shared" si="13"/>
        <v>1914</v>
      </c>
      <c r="AN18" s="276">
        <f t="shared" si="13"/>
        <v>321</v>
      </c>
      <c r="AO18" s="193">
        <f t="shared" si="13"/>
        <v>110</v>
      </c>
      <c r="AP18" s="191">
        <f t="shared" si="14"/>
        <v>1147</v>
      </c>
      <c r="AQ18" s="276">
        <f t="shared" si="14"/>
        <v>343</v>
      </c>
      <c r="AR18" s="194">
        <f t="shared" si="14"/>
        <v>1628</v>
      </c>
      <c r="AS18" s="195">
        <f t="shared" si="14"/>
        <v>1215</v>
      </c>
      <c r="AT18" s="276">
        <f t="shared" si="14"/>
        <v>907</v>
      </c>
      <c r="AU18" s="193">
        <f t="shared" si="14"/>
        <v>806</v>
      </c>
      <c r="AV18" s="191">
        <f t="shared" si="14"/>
        <v>771</v>
      </c>
      <c r="AW18" s="192">
        <f t="shared" si="14"/>
        <v>1118</v>
      </c>
      <c r="AX18" s="276">
        <f t="shared" si="14"/>
        <v>361</v>
      </c>
      <c r="AY18" s="193">
        <f t="shared" si="14"/>
        <v>91</v>
      </c>
      <c r="AZ18" s="191">
        <f t="shared" si="14"/>
        <v>1243</v>
      </c>
      <c r="BA18" s="192">
        <f t="shared" si="14"/>
        <v>629</v>
      </c>
      <c r="BB18" s="276">
        <f t="shared" si="14"/>
        <v>831</v>
      </c>
      <c r="BC18" s="193">
        <f t="shared" si="14"/>
        <v>228</v>
      </c>
      <c r="BD18" s="191">
        <f t="shared" si="14"/>
        <v>1296</v>
      </c>
      <c r="BE18" s="276">
        <f t="shared" si="14"/>
        <v>1444</v>
      </c>
      <c r="BF18" s="172">
        <f>SUM(AF18,AH18,AJ18,AL18,AN18,AP18,AR18,AT18,AV18,AX18,AZ18,BB18,BD18)</f>
        <v>11026</v>
      </c>
      <c r="BG18" s="173">
        <f>SUM(AG18,AI18,AK18,AM18,AO18,AQ18,AS18,AU18,AW18,AY18,BA18,BC18,BE18)</f>
        <v>11170</v>
      </c>
      <c r="BI18" s="137" t="s">
        <v>25</v>
      </c>
      <c r="BJ18" s="129">
        <f t="shared" ref="BJ18:CK18" si="16">B18/B33</f>
        <v>4.660546756784021E-2</v>
      </c>
      <c r="BK18" s="130">
        <f t="shared" si="16"/>
        <v>4.2503376857271499E-2</v>
      </c>
      <c r="BL18" s="131">
        <f t="shared" si="16"/>
        <v>4.4018748726309356E-2</v>
      </c>
      <c r="BM18" s="132">
        <f t="shared" si="16"/>
        <v>4.3738765727980827E-2</v>
      </c>
      <c r="BN18" s="129">
        <f t="shared" si="16"/>
        <v>4.7645784872062245E-2</v>
      </c>
      <c r="BO18" s="130">
        <f t="shared" si="16"/>
        <v>3.1912261894945164E-2</v>
      </c>
      <c r="BP18" s="131">
        <f t="shared" si="16"/>
        <v>4.7076461769115445E-2</v>
      </c>
      <c r="BQ18" s="132">
        <f t="shared" si="16"/>
        <v>4.9273773636612769E-2</v>
      </c>
      <c r="BR18" s="129">
        <f t="shared" si="16"/>
        <v>4.1581458759372872E-2</v>
      </c>
      <c r="BS18" s="130">
        <f t="shared" si="16"/>
        <v>5.5782312925170066E-2</v>
      </c>
      <c r="BT18" s="131">
        <f t="shared" si="16"/>
        <v>3.6417976533097189E-2</v>
      </c>
      <c r="BU18" s="129">
        <f t="shared" si="16"/>
        <v>4.7651006711409399E-2</v>
      </c>
      <c r="BV18" s="133">
        <f t="shared" si="16"/>
        <v>4.2119118130964132E-2</v>
      </c>
      <c r="BW18" s="134">
        <f t="shared" si="16"/>
        <v>4.5370571614866337E-2</v>
      </c>
      <c r="BX18" s="129">
        <f t="shared" si="16"/>
        <v>3.7474541751527493E-2</v>
      </c>
      <c r="BY18" s="130">
        <f t="shared" si="16"/>
        <v>4.0827261037291042E-2</v>
      </c>
      <c r="BZ18" s="131">
        <f t="shared" si="16"/>
        <v>4.6455207116542364E-2</v>
      </c>
      <c r="CA18" s="132">
        <f t="shared" si="16"/>
        <v>4.2354186887849643E-2</v>
      </c>
      <c r="CB18" s="129">
        <f t="shared" si="16"/>
        <v>4.1180758017492713E-2</v>
      </c>
      <c r="CC18" s="130">
        <f t="shared" si="16"/>
        <v>4.2815674891146592E-2</v>
      </c>
      <c r="CD18" s="131">
        <f t="shared" si="16"/>
        <v>4.0907703266510637E-2</v>
      </c>
      <c r="CE18" s="132">
        <f t="shared" si="16"/>
        <v>5.0614394382679929E-2</v>
      </c>
      <c r="CF18" s="129">
        <f t="shared" si="16"/>
        <v>4.1972097422558523E-2</v>
      </c>
      <c r="CG18" s="130">
        <f t="shared" si="16"/>
        <v>3.4712411705348133E-2</v>
      </c>
      <c r="CH18" s="131">
        <f t="shared" si="16"/>
        <v>5.1707987260350967E-2</v>
      </c>
      <c r="CI18" s="129">
        <f t="shared" si="16"/>
        <v>5.9101941747572814E-2</v>
      </c>
      <c r="CJ18" s="135">
        <f t="shared" si="16"/>
        <v>4.4334304415269948E-2</v>
      </c>
      <c r="CK18" s="136">
        <f t="shared" si="16"/>
        <v>4.5845402569041085E-2</v>
      </c>
      <c r="CN18" s="230"/>
      <c r="CO18" s="230"/>
    </row>
    <row r="19" spans="1:93" ht="13.5" thickBot="1" x14ac:dyDescent="0.25">
      <c r="A19" s="146" t="s">
        <v>26</v>
      </c>
      <c r="B19" s="203">
        <v>402</v>
      </c>
      <c r="C19" s="197">
        <v>488</v>
      </c>
      <c r="D19" s="198">
        <v>193</v>
      </c>
      <c r="E19" s="199">
        <v>260</v>
      </c>
      <c r="F19" s="196">
        <v>518</v>
      </c>
      <c r="G19" s="200">
        <v>437</v>
      </c>
      <c r="H19" s="198">
        <v>724</v>
      </c>
      <c r="I19" s="199">
        <v>841</v>
      </c>
      <c r="J19" s="196">
        <v>142</v>
      </c>
      <c r="K19" s="197">
        <v>127</v>
      </c>
      <c r="L19" s="198">
        <v>358</v>
      </c>
      <c r="M19" s="196">
        <v>382</v>
      </c>
      <c r="N19" s="201">
        <v>771</v>
      </c>
      <c r="O19" s="204">
        <v>717</v>
      </c>
      <c r="P19" s="196">
        <v>424</v>
      </c>
      <c r="Q19" s="197">
        <v>319</v>
      </c>
      <c r="R19" s="198">
        <v>520</v>
      </c>
      <c r="S19" s="199">
        <v>474</v>
      </c>
      <c r="T19" s="196">
        <v>116</v>
      </c>
      <c r="U19" s="200">
        <v>126</v>
      </c>
      <c r="V19" s="198">
        <v>377</v>
      </c>
      <c r="W19" s="205">
        <v>415</v>
      </c>
      <c r="X19" s="196">
        <v>325</v>
      </c>
      <c r="Y19" s="200">
        <v>173</v>
      </c>
      <c r="Z19" s="198">
        <v>864</v>
      </c>
      <c r="AA19" s="196">
        <v>861</v>
      </c>
      <c r="AB19" s="172">
        <f t="shared" si="3"/>
        <v>5734</v>
      </c>
      <c r="AC19" s="173">
        <f t="shared" si="4"/>
        <v>5620</v>
      </c>
      <c r="AE19" s="273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7">B19/B33</f>
        <v>4.0552809442146676E-2</v>
      </c>
      <c r="BK19" s="130">
        <f t="shared" si="17"/>
        <v>4.3944169293111214E-2</v>
      </c>
      <c r="BL19" s="131">
        <f t="shared" si="17"/>
        <v>3.9331567148970861E-2</v>
      </c>
      <c r="BM19" s="132">
        <f t="shared" si="17"/>
        <v>5.1927301777511481E-2</v>
      </c>
      <c r="BN19" s="129">
        <f t="shared" si="17"/>
        <v>4.1549691184727684E-2</v>
      </c>
      <c r="BO19" s="130">
        <f t="shared" si="17"/>
        <v>3.603529314752206E-2</v>
      </c>
      <c r="BP19" s="131">
        <f t="shared" si="17"/>
        <v>4.3418290854572716E-2</v>
      </c>
      <c r="BQ19" s="132">
        <f t="shared" si="17"/>
        <v>4.6094820498766786E-2</v>
      </c>
      <c r="BR19" s="129">
        <f t="shared" si="17"/>
        <v>4.839809134287662E-2</v>
      </c>
      <c r="BS19" s="130">
        <f t="shared" si="17"/>
        <v>4.3197278911564628E-2</v>
      </c>
      <c r="BT19" s="131">
        <f t="shared" si="17"/>
        <v>3.9628071729023689E-2</v>
      </c>
      <c r="BU19" s="129">
        <f t="shared" si="17"/>
        <v>4.2729306487695747E-2</v>
      </c>
      <c r="BV19" s="133">
        <f t="shared" si="17"/>
        <v>4.2283645936163211E-2</v>
      </c>
      <c r="BW19" s="134">
        <f t="shared" si="17"/>
        <v>3.8958921973484023E-2</v>
      </c>
      <c r="BX19" s="129">
        <f t="shared" si="17"/>
        <v>4.3177189409368634E-2</v>
      </c>
      <c r="BY19" s="130">
        <f t="shared" si="17"/>
        <v>3.4183454779254177E-2</v>
      </c>
      <c r="BZ19" s="131">
        <f t="shared" si="17"/>
        <v>4.672477311528439E-2</v>
      </c>
      <c r="CA19" s="132">
        <f t="shared" si="17"/>
        <v>4.1824759551751522E-2</v>
      </c>
      <c r="CB19" s="129">
        <f t="shared" si="17"/>
        <v>4.2274052478134108E-2</v>
      </c>
      <c r="CC19" s="130">
        <f t="shared" si="17"/>
        <v>4.5718432510885344E-2</v>
      </c>
      <c r="CD19" s="131">
        <f t="shared" si="17"/>
        <v>3.8363691869339578E-2</v>
      </c>
      <c r="CE19" s="132">
        <f t="shared" si="17"/>
        <v>4.0472010922566803E-2</v>
      </c>
      <c r="CF19" s="129">
        <f t="shared" si="17"/>
        <v>3.8425159612201464E-2</v>
      </c>
      <c r="CG19" s="130">
        <f t="shared" si="17"/>
        <v>3.4914228052472247E-2</v>
      </c>
      <c r="CH19" s="131">
        <f t="shared" si="17"/>
        <v>5.3956160619496658E-2</v>
      </c>
      <c r="CI19" s="129">
        <f t="shared" si="17"/>
        <v>5.2245145631067962E-2</v>
      </c>
      <c r="CJ19" s="135">
        <f t="shared" si="17"/>
        <v>4.3388445386099657E-2</v>
      </c>
      <c r="CK19" s="136">
        <f t="shared" si="17"/>
        <v>4.261514430003488E-2</v>
      </c>
      <c r="CN19" s="230"/>
      <c r="CO19" s="230"/>
    </row>
    <row r="20" spans="1:93" ht="14.25" thickTop="1" thickBot="1" x14ac:dyDescent="0.25">
      <c r="A20" s="137" t="s">
        <v>27</v>
      </c>
      <c r="B20" s="206">
        <v>369</v>
      </c>
      <c r="C20" s="190">
        <v>553</v>
      </c>
      <c r="D20" s="191">
        <v>217</v>
      </c>
      <c r="E20" s="192">
        <v>230</v>
      </c>
      <c r="F20" s="189">
        <v>439</v>
      </c>
      <c r="G20" s="193">
        <v>521</v>
      </c>
      <c r="H20" s="191">
        <v>746</v>
      </c>
      <c r="I20" s="192">
        <v>885</v>
      </c>
      <c r="J20" s="189">
        <v>161</v>
      </c>
      <c r="K20" s="190">
        <v>123</v>
      </c>
      <c r="L20" s="191">
        <v>393</v>
      </c>
      <c r="M20" s="189">
        <v>376</v>
      </c>
      <c r="N20" s="194">
        <v>833</v>
      </c>
      <c r="O20" s="207">
        <v>675</v>
      </c>
      <c r="P20" s="189">
        <v>485</v>
      </c>
      <c r="Q20" s="190">
        <v>346</v>
      </c>
      <c r="R20" s="191">
        <v>489</v>
      </c>
      <c r="S20" s="192">
        <v>486</v>
      </c>
      <c r="T20" s="189">
        <v>126</v>
      </c>
      <c r="U20" s="193">
        <v>99</v>
      </c>
      <c r="V20" s="191">
        <v>467</v>
      </c>
      <c r="W20" s="208">
        <v>442</v>
      </c>
      <c r="X20" s="189">
        <v>331</v>
      </c>
      <c r="Y20" s="193">
        <v>171</v>
      </c>
      <c r="Z20" s="191">
        <v>790</v>
      </c>
      <c r="AA20" s="189">
        <v>1038</v>
      </c>
      <c r="AB20" s="172">
        <f t="shared" si="3"/>
        <v>5846</v>
      </c>
      <c r="AC20" s="173">
        <f t="shared" si="4"/>
        <v>5945</v>
      </c>
      <c r="AE20" s="267" t="s">
        <v>13</v>
      </c>
      <c r="AF20" s="20">
        <f t="shared" ref="AF20:BG20" si="18">SUM(AF17:AF19)</f>
        <v>1192</v>
      </c>
      <c r="AG20" s="21">
        <f t="shared" si="18"/>
        <v>2801</v>
      </c>
      <c r="AH20" s="20">
        <f t="shared" si="18"/>
        <v>743</v>
      </c>
      <c r="AI20" s="21">
        <f t="shared" si="18"/>
        <v>921</v>
      </c>
      <c r="AJ20" s="20">
        <f t="shared" si="18"/>
        <v>1134</v>
      </c>
      <c r="AK20" s="21">
        <f t="shared" si="18"/>
        <v>3129</v>
      </c>
      <c r="AL20" s="20">
        <f t="shared" si="18"/>
        <v>2256</v>
      </c>
      <c r="AM20" s="21">
        <f t="shared" si="18"/>
        <v>4015</v>
      </c>
      <c r="AN20" s="20">
        <f t="shared" si="18"/>
        <v>785</v>
      </c>
      <c r="AO20" s="21">
        <f t="shared" si="18"/>
        <v>223</v>
      </c>
      <c r="AP20" s="20">
        <f t="shared" si="18"/>
        <v>2288</v>
      </c>
      <c r="AQ20" s="21">
        <f t="shared" si="18"/>
        <v>695</v>
      </c>
      <c r="AR20" s="20">
        <f t="shared" si="18"/>
        <v>3267</v>
      </c>
      <c r="AS20" s="21">
        <f t="shared" si="18"/>
        <v>2307</v>
      </c>
      <c r="AT20" s="20">
        <f t="shared" si="18"/>
        <v>1707</v>
      </c>
      <c r="AU20" s="21">
        <f t="shared" si="18"/>
        <v>1492</v>
      </c>
      <c r="AV20" s="20">
        <f t="shared" si="18"/>
        <v>1597</v>
      </c>
      <c r="AW20" s="21">
        <f t="shared" si="18"/>
        <v>2253</v>
      </c>
      <c r="AX20" s="20">
        <f t="shared" si="18"/>
        <v>721</v>
      </c>
      <c r="AY20" s="21">
        <f t="shared" si="18"/>
        <v>170</v>
      </c>
      <c r="AZ20" s="20">
        <f t="shared" si="18"/>
        <v>2490</v>
      </c>
      <c r="BA20" s="21">
        <f t="shared" si="18"/>
        <v>1303</v>
      </c>
      <c r="BB20" s="20">
        <f t="shared" si="18"/>
        <v>1808</v>
      </c>
      <c r="BC20" s="21">
        <f t="shared" si="18"/>
        <v>454</v>
      </c>
      <c r="BD20" s="20">
        <f t="shared" si="18"/>
        <v>2540</v>
      </c>
      <c r="BE20" s="21">
        <f t="shared" si="18"/>
        <v>2878</v>
      </c>
      <c r="BF20" s="174">
        <f t="shared" si="18"/>
        <v>22528</v>
      </c>
      <c r="BG20" s="175">
        <f t="shared" si="18"/>
        <v>22641</v>
      </c>
      <c r="BI20" s="137" t="s">
        <v>27</v>
      </c>
      <c r="BJ20" s="129">
        <f t="shared" ref="BJ20:CK20" si="19">B20/B33</f>
        <v>3.7223847473015235E-2</v>
      </c>
      <c r="BK20" s="130">
        <f t="shared" si="19"/>
        <v>4.9797388563710042E-2</v>
      </c>
      <c r="BL20" s="131">
        <f t="shared" si="19"/>
        <v>4.4222539229671898E-2</v>
      </c>
      <c r="BM20" s="132">
        <f t="shared" si="19"/>
        <v>4.5935690033952467E-2</v>
      </c>
      <c r="BN20" s="129">
        <f t="shared" si="19"/>
        <v>3.521296222026149E-2</v>
      </c>
      <c r="BO20" s="130">
        <f t="shared" si="19"/>
        <v>4.2961985651851241E-2</v>
      </c>
      <c r="BP20" s="131">
        <f t="shared" si="19"/>
        <v>4.4737631184407795E-2</v>
      </c>
      <c r="BQ20" s="132">
        <f t="shared" si="19"/>
        <v>4.8506440120580981E-2</v>
      </c>
      <c r="BR20" s="129">
        <f t="shared" si="19"/>
        <v>5.4873892297205178E-2</v>
      </c>
      <c r="BS20" s="130">
        <f t="shared" si="19"/>
        <v>4.1836734693877553E-2</v>
      </c>
      <c r="BT20" s="131">
        <f t="shared" si="19"/>
        <v>4.3502324551693602E-2</v>
      </c>
      <c r="BU20" s="129">
        <f t="shared" si="19"/>
        <v>4.2058165548098436E-2</v>
      </c>
      <c r="BV20" s="133">
        <f t="shared" si="19"/>
        <v>4.5683887243610839E-2</v>
      </c>
      <c r="BW20" s="134">
        <f t="shared" si="19"/>
        <v>3.6676809389263203E-2</v>
      </c>
      <c r="BX20" s="129">
        <f t="shared" si="19"/>
        <v>4.9389002036659878E-2</v>
      </c>
      <c r="BY20" s="130">
        <f t="shared" si="19"/>
        <v>3.7076725246463778E-2</v>
      </c>
      <c r="BZ20" s="131">
        <f t="shared" si="19"/>
        <v>4.3939257794950129E-2</v>
      </c>
      <c r="CA20" s="132">
        <f t="shared" si="19"/>
        <v>4.2883614223947764E-2</v>
      </c>
      <c r="CB20" s="129">
        <f t="shared" si="19"/>
        <v>4.5918367346938778E-2</v>
      </c>
      <c r="CC20" s="130">
        <f t="shared" si="19"/>
        <v>3.5921625544267054E-2</v>
      </c>
      <c r="CD20" s="131">
        <f t="shared" si="19"/>
        <v>4.7522132899155391E-2</v>
      </c>
      <c r="CE20" s="132">
        <f t="shared" si="19"/>
        <v>4.3105129705480791E-2</v>
      </c>
      <c r="CF20" s="129">
        <f t="shared" si="19"/>
        <v>3.913454717427288E-2</v>
      </c>
      <c r="CG20" s="130">
        <f t="shared" si="19"/>
        <v>3.4510595358224018E-2</v>
      </c>
      <c r="CH20" s="131">
        <f t="shared" si="19"/>
        <v>4.9334915381252731E-2</v>
      </c>
      <c r="CI20" s="129">
        <f t="shared" si="19"/>
        <v>6.2985436893203878E-2</v>
      </c>
      <c r="CJ20" s="135">
        <f t="shared" si="19"/>
        <v>4.4235935076236237E-2</v>
      </c>
      <c r="CK20" s="136">
        <f t="shared" si="19"/>
        <v>4.5079543214182803E-2</v>
      </c>
      <c r="CN20" s="230"/>
      <c r="CO20" s="230"/>
    </row>
    <row r="21" spans="1:93" ht="13.5" thickTop="1" x14ac:dyDescent="0.2">
      <c r="A21" s="146" t="s">
        <v>28</v>
      </c>
      <c r="B21" s="203">
        <v>371</v>
      </c>
      <c r="C21" s="197">
        <v>710</v>
      </c>
      <c r="D21" s="198">
        <v>253</v>
      </c>
      <c r="E21" s="199">
        <v>266</v>
      </c>
      <c r="F21" s="196">
        <v>404</v>
      </c>
      <c r="G21" s="200">
        <v>638</v>
      </c>
      <c r="H21" s="198">
        <v>735</v>
      </c>
      <c r="I21" s="199">
        <v>1036</v>
      </c>
      <c r="J21" s="196">
        <v>170</v>
      </c>
      <c r="K21" s="197">
        <v>102</v>
      </c>
      <c r="L21" s="198">
        <v>528</v>
      </c>
      <c r="M21" s="196">
        <v>312</v>
      </c>
      <c r="N21" s="201">
        <v>1175</v>
      </c>
      <c r="O21" s="204">
        <v>708</v>
      </c>
      <c r="P21" s="196">
        <v>545</v>
      </c>
      <c r="Q21" s="197">
        <v>355</v>
      </c>
      <c r="R21" s="198">
        <v>567</v>
      </c>
      <c r="S21" s="199">
        <v>590</v>
      </c>
      <c r="T21" s="196">
        <v>211</v>
      </c>
      <c r="U21" s="200">
        <v>64</v>
      </c>
      <c r="V21" s="198">
        <v>674</v>
      </c>
      <c r="W21" s="205">
        <v>490</v>
      </c>
      <c r="X21" s="196">
        <v>506</v>
      </c>
      <c r="Y21" s="200">
        <v>144</v>
      </c>
      <c r="Z21" s="198">
        <v>926</v>
      </c>
      <c r="AA21" s="196">
        <v>920</v>
      </c>
      <c r="AB21" s="172">
        <f t="shared" si="3"/>
        <v>7065</v>
      </c>
      <c r="AC21" s="173">
        <f t="shared" si="4"/>
        <v>6335</v>
      </c>
      <c r="BF21" s="231">
        <f>BF20/2</f>
        <v>11264</v>
      </c>
      <c r="BI21" s="146" t="s">
        <v>28</v>
      </c>
      <c r="BJ21" s="129">
        <f t="shared" ref="BJ21:CK21" si="20">B21/B33</f>
        <v>3.7425602743871682E-2</v>
      </c>
      <c r="BK21" s="130">
        <f t="shared" si="20"/>
        <v>6.3935164340387207E-2</v>
      </c>
      <c r="BL21" s="131">
        <f t="shared" si="20"/>
        <v>5.1558997350723459E-2</v>
      </c>
      <c r="BM21" s="132">
        <f t="shared" si="20"/>
        <v>5.3125624126223285E-2</v>
      </c>
      <c r="BN21" s="129">
        <f t="shared" si="20"/>
        <v>3.2405550653725836E-2</v>
      </c>
      <c r="BO21" s="130">
        <f t="shared" si="20"/>
        <v>5.2609878782881175E-2</v>
      </c>
      <c r="BP21" s="131">
        <f t="shared" si="20"/>
        <v>4.4077961019490255E-2</v>
      </c>
      <c r="BQ21" s="132">
        <f t="shared" si="20"/>
        <v>5.6782680186352429E-2</v>
      </c>
      <c r="BR21" s="129">
        <f t="shared" si="20"/>
        <v>5.7941376959781868E-2</v>
      </c>
      <c r="BS21" s="130">
        <f t="shared" si="20"/>
        <v>3.4693877551020408E-2</v>
      </c>
      <c r="BT21" s="131">
        <f t="shared" si="20"/>
        <v>5.8445871153420412E-2</v>
      </c>
      <c r="BU21" s="129">
        <f t="shared" si="20"/>
        <v>3.4899328859060399E-2</v>
      </c>
      <c r="BV21" s="133">
        <f t="shared" si="20"/>
        <v>6.4440057036305801E-2</v>
      </c>
      <c r="BW21" s="134">
        <f t="shared" si="20"/>
        <v>3.8469897848293848E-2</v>
      </c>
      <c r="BX21" s="129">
        <f t="shared" si="20"/>
        <v>5.54989816700611E-2</v>
      </c>
      <c r="BY21" s="130">
        <f t="shared" si="20"/>
        <v>3.8041148735533645E-2</v>
      </c>
      <c r="BZ21" s="131">
        <f t="shared" si="20"/>
        <v>5.094797376224279E-2</v>
      </c>
      <c r="CA21" s="132">
        <f t="shared" si="20"/>
        <v>5.2060354716315184E-2</v>
      </c>
      <c r="CB21" s="129">
        <f t="shared" si="20"/>
        <v>7.6895043731778426E-2</v>
      </c>
      <c r="CC21" s="130">
        <f t="shared" si="20"/>
        <v>2.3222060957910014E-2</v>
      </c>
      <c r="CD21" s="131">
        <f t="shared" si="20"/>
        <v>6.8586547267731765E-2</v>
      </c>
      <c r="CE21" s="132">
        <f t="shared" si="20"/>
        <v>4.7786229763994541E-2</v>
      </c>
      <c r="CF21" s="129">
        <f t="shared" si="20"/>
        <v>5.9825017734689054E-2</v>
      </c>
      <c r="CG21" s="130">
        <f t="shared" si="20"/>
        <v>2.9061553985872856E-2</v>
      </c>
      <c r="CH21" s="131">
        <f t="shared" si="20"/>
        <v>5.7828014738025353E-2</v>
      </c>
      <c r="CI21" s="129">
        <f t="shared" si="20"/>
        <v>5.5825242718446605E-2</v>
      </c>
      <c r="CJ21" s="135">
        <f t="shared" si="20"/>
        <v>5.3459952328704929E-2</v>
      </c>
      <c r="CK21" s="136">
        <f t="shared" si="20"/>
        <v>4.8036821911160314E-2</v>
      </c>
      <c r="CN21" s="230"/>
      <c r="CO21" s="230"/>
    </row>
    <row r="22" spans="1:93" x14ac:dyDescent="0.2">
      <c r="A22" s="137" t="s">
        <v>29</v>
      </c>
      <c r="B22" s="206">
        <v>450</v>
      </c>
      <c r="C22" s="190">
        <v>947</v>
      </c>
      <c r="D22" s="191">
        <v>388</v>
      </c>
      <c r="E22" s="192">
        <v>310</v>
      </c>
      <c r="F22" s="189">
        <v>592</v>
      </c>
      <c r="G22" s="193">
        <v>961</v>
      </c>
      <c r="H22" s="191">
        <v>961</v>
      </c>
      <c r="I22" s="192">
        <v>1392</v>
      </c>
      <c r="J22" s="189">
        <v>299</v>
      </c>
      <c r="K22" s="190">
        <v>81</v>
      </c>
      <c r="L22" s="191">
        <v>960</v>
      </c>
      <c r="M22" s="189">
        <v>293</v>
      </c>
      <c r="N22" s="194">
        <v>1407</v>
      </c>
      <c r="O22" s="207">
        <v>892</v>
      </c>
      <c r="P22" s="189">
        <v>801</v>
      </c>
      <c r="Q22" s="190">
        <v>483</v>
      </c>
      <c r="R22" s="191">
        <v>690</v>
      </c>
      <c r="S22" s="192">
        <v>806</v>
      </c>
      <c r="T22" s="189">
        <v>308</v>
      </c>
      <c r="U22" s="193">
        <v>51</v>
      </c>
      <c r="V22" s="191">
        <v>980</v>
      </c>
      <c r="W22" s="208">
        <v>614</v>
      </c>
      <c r="X22" s="189">
        <v>690</v>
      </c>
      <c r="Y22" s="193">
        <v>172</v>
      </c>
      <c r="Z22" s="191">
        <v>1177</v>
      </c>
      <c r="AA22" s="189">
        <v>1085</v>
      </c>
      <c r="AB22" s="172">
        <f t="shared" si="3"/>
        <v>9703</v>
      </c>
      <c r="AC22" s="173">
        <f t="shared" si="4"/>
        <v>8087</v>
      </c>
      <c r="BI22" s="137" t="s">
        <v>29</v>
      </c>
      <c r="BJ22" s="129">
        <f t="shared" ref="BJ22:CK22" si="21">B22/B33</f>
        <v>4.5394935942701505E-2</v>
      </c>
      <c r="BK22" s="130">
        <f t="shared" si="21"/>
        <v>8.5276902296262946E-2</v>
      </c>
      <c r="BL22" s="131">
        <f t="shared" si="21"/>
        <v>7.9070715304666805E-2</v>
      </c>
      <c r="BM22" s="132">
        <f t="shared" si="21"/>
        <v>6.1913321350109844E-2</v>
      </c>
      <c r="BN22" s="129">
        <f t="shared" si="21"/>
        <v>4.7485361353974492E-2</v>
      </c>
      <c r="BO22" s="130">
        <f t="shared" si="21"/>
        <v>7.9244660674527914E-2</v>
      </c>
      <c r="BP22" s="131">
        <f t="shared" si="21"/>
        <v>5.7631184407796104E-2</v>
      </c>
      <c r="BQ22" s="132">
        <f t="shared" si="21"/>
        <v>7.6294875308303645E-2</v>
      </c>
      <c r="BR22" s="129">
        <f t="shared" si="21"/>
        <v>0.10190865712338106</v>
      </c>
      <c r="BS22" s="130">
        <f t="shared" si="21"/>
        <v>2.7551020408163266E-2</v>
      </c>
      <c r="BT22" s="131">
        <f t="shared" si="21"/>
        <v>0.10626522027894621</v>
      </c>
      <c r="BU22" s="129">
        <f t="shared" si="21"/>
        <v>3.2774049217002235E-2</v>
      </c>
      <c r="BV22" s="133">
        <f t="shared" si="21"/>
        <v>7.7163540638367889E-2</v>
      </c>
      <c r="BW22" s="134">
        <f t="shared" si="21"/>
        <v>4.8467724407737452E-2</v>
      </c>
      <c r="BX22" s="129">
        <f t="shared" si="21"/>
        <v>8.1568228105906318E-2</v>
      </c>
      <c r="BY22" s="130">
        <f t="shared" si="21"/>
        <v>5.1757393913416203E-2</v>
      </c>
      <c r="BZ22" s="131">
        <f t="shared" si="21"/>
        <v>6.2000179710665827E-2</v>
      </c>
      <c r="CA22" s="132">
        <f t="shared" si="21"/>
        <v>7.111973881584753E-2</v>
      </c>
      <c r="CB22" s="129">
        <f t="shared" si="21"/>
        <v>0.11224489795918367</v>
      </c>
      <c r="CC22" s="130">
        <f t="shared" si="21"/>
        <v>1.8505079825834544E-2</v>
      </c>
      <c r="CD22" s="131">
        <f t="shared" si="21"/>
        <v>9.9725246769105519E-2</v>
      </c>
      <c r="CE22" s="132">
        <f t="shared" si="21"/>
        <v>5.9879071581821729E-2</v>
      </c>
      <c r="CF22" s="129">
        <f t="shared" si="21"/>
        <v>8.1579569638212349E-2</v>
      </c>
      <c r="CG22" s="130">
        <f t="shared" si="21"/>
        <v>3.4712411705348133E-2</v>
      </c>
      <c r="CH22" s="131">
        <f t="shared" si="21"/>
        <v>7.3502778992068946E-2</v>
      </c>
      <c r="CI22" s="129">
        <f t="shared" si="21"/>
        <v>6.5837378640776698E-2</v>
      </c>
      <c r="CJ22" s="135">
        <f t="shared" si="21"/>
        <v>7.3421361280314776E-2</v>
      </c>
      <c r="CK22" s="136">
        <f t="shared" si="21"/>
        <v>6.1321827749890048E-2</v>
      </c>
      <c r="CN22" s="230"/>
      <c r="CO22" s="230"/>
    </row>
    <row r="23" spans="1:93" x14ac:dyDescent="0.2">
      <c r="A23" s="146" t="s">
        <v>30</v>
      </c>
      <c r="B23" s="203">
        <v>564</v>
      </c>
      <c r="C23" s="197">
        <v>1433</v>
      </c>
      <c r="D23" s="198">
        <v>448</v>
      </c>
      <c r="E23" s="199">
        <v>458</v>
      </c>
      <c r="F23" s="196">
        <v>626</v>
      </c>
      <c r="G23" s="200">
        <v>1688</v>
      </c>
      <c r="H23" s="198">
        <v>1166</v>
      </c>
      <c r="I23" s="199">
        <v>2101</v>
      </c>
      <c r="J23" s="196">
        <v>464</v>
      </c>
      <c r="K23" s="197">
        <v>113</v>
      </c>
      <c r="L23" s="198">
        <v>1141</v>
      </c>
      <c r="M23" s="196">
        <v>352</v>
      </c>
      <c r="N23" s="201">
        <v>1639</v>
      </c>
      <c r="O23" s="204">
        <v>1092</v>
      </c>
      <c r="P23" s="196">
        <v>800</v>
      </c>
      <c r="Q23" s="197">
        <v>686</v>
      </c>
      <c r="R23" s="198">
        <v>826</v>
      </c>
      <c r="S23" s="199">
        <v>1135</v>
      </c>
      <c r="T23" s="196">
        <v>360</v>
      </c>
      <c r="U23" s="200">
        <v>79</v>
      </c>
      <c r="V23" s="198">
        <v>1247</v>
      </c>
      <c r="W23" s="205">
        <v>674</v>
      </c>
      <c r="X23" s="196">
        <v>977</v>
      </c>
      <c r="Y23" s="200">
        <v>226</v>
      </c>
      <c r="Z23" s="198">
        <v>1244</v>
      </c>
      <c r="AA23" s="196">
        <v>1434</v>
      </c>
      <c r="AB23" s="172">
        <f t="shared" si="3"/>
        <v>11502</v>
      </c>
      <c r="AC23" s="173">
        <f t="shared" si="4"/>
        <v>11471</v>
      </c>
      <c r="BI23" s="146" t="s">
        <v>30</v>
      </c>
      <c r="BJ23" s="129">
        <f t="shared" ref="BJ23:CK23" si="22">B23/B33</f>
        <v>5.6894986381519221E-2</v>
      </c>
      <c r="BK23" s="130">
        <f t="shared" si="22"/>
        <v>0.12904097253489419</v>
      </c>
      <c r="BL23" s="131">
        <f t="shared" si="22"/>
        <v>9.1298145506419404E-2</v>
      </c>
      <c r="BM23" s="132">
        <f t="shared" si="22"/>
        <v>9.1471939285000997E-2</v>
      </c>
      <c r="BN23" s="129">
        <f t="shared" si="22"/>
        <v>5.0212561161466274E-2</v>
      </c>
      <c r="BO23" s="130">
        <f t="shared" si="22"/>
        <v>0.13919353508699597</v>
      </c>
      <c r="BP23" s="131">
        <f t="shared" si="22"/>
        <v>6.9925037481259375E-2</v>
      </c>
      <c r="BQ23" s="132">
        <f t="shared" si="22"/>
        <v>0.11515483694162784</v>
      </c>
      <c r="BR23" s="129">
        <f t="shared" si="22"/>
        <v>0.15814587593728699</v>
      </c>
      <c r="BS23" s="130">
        <f t="shared" si="22"/>
        <v>3.8435374149659862E-2</v>
      </c>
      <c r="BT23" s="131">
        <f t="shared" si="22"/>
        <v>0.12630064201903918</v>
      </c>
      <c r="BU23" s="129">
        <f t="shared" si="22"/>
        <v>3.9373601789709174E-2</v>
      </c>
      <c r="BV23" s="133">
        <f t="shared" si="22"/>
        <v>8.9887024240429964E-2</v>
      </c>
      <c r="BW23" s="134">
        <f t="shared" si="22"/>
        <v>5.9334927189741357E-2</v>
      </c>
      <c r="BX23" s="129">
        <f t="shared" si="22"/>
        <v>8.1466395112016296E-2</v>
      </c>
      <c r="BY23" s="130">
        <f t="shared" si="22"/>
        <v>7.351050150021432E-2</v>
      </c>
      <c r="BZ23" s="131">
        <f t="shared" si="22"/>
        <v>7.422050498697097E-2</v>
      </c>
      <c r="CA23" s="132">
        <f t="shared" si="22"/>
        <v>0.10015000441189446</v>
      </c>
      <c r="CB23" s="129">
        <f t="shared" si="22"/>
        <v>0.13119533527696792</v>
      </c>
      <c r="CC23" s="130">
        <f t="shared" si="22"/>
        <v>2.8664731494920173E-2</v>
      </c>
      <c r="CD23" s="131">
        <f t="shared" si="22"/>
        <v>0.12689528849089243</v>
      </c>
      <c r="CE23" s="132">
        <f t="shared" si="22"/>
        <v>6.5730446654963914E-2</v>
      </c>
      <c r="CF23" s="129">
        <f t="shared" si="22"/>
        <v>0.11551194135729487</v>
      </c>
      <c r="CG23" s="130">
        <f t="shared" si="22"/>
        <v>4.5610494450050457E-2</v>
      </c>
      <c r="CH23" s="131">
        <f t="shared" si="22"/>
        <v>7.7686879410478984E-2</v>
      </c>
      <c r="CI23" s="129">
        <f t="shared" si="22"/>
        <v>8.7014563106796117E-2</v>
      </c>
      <c r="CJ23" s="135">
        <f t="shared" si="22"/>
        <v>8.7034164428133637E-2</v>
      </c>
      <c r="CK23" s="136">
        <f t="shared" si="22"/>
        <v>8.6981907520587209E-2</v>
      </c>
      <c r="CN23" s="230"/>
      <c r="CO23" s="230"/>
    </row>
    <row r="24" spans="1:93" x14ac:dyDescent="0.2">
      <c r="A24" s="137" t="s">
        <v>31</v>
      </c>
      <c r="B24" s="206">
        <v>628</v>
      </c>
      <c r="C24" s="190">
        <v>1368</v>
      </c>
      <c r="D24" s="191">
        <v>295</v>
      </c>
      <c r="E24" s="192">
        <v>463</v>
      </c>
      <c r="F24" s="189">
        <v>508</v>
      </c>
      <c r="G24" s="193">
        <v>1441</v>
      </c>
      <c r="H24" s="191">
        <v>1090</v>
      </c>
      <c r="I24" s="192">
        <v>1914</v>
      </c>
      <c r="J24" s="189">
        <v>321</v>
      </c>
      <c r="K24" s="190">
        <v>110</v>
      </c>
      <c r="L24" s="191">
        <v>1147</v>
      </c>
      <c r="M24" s="189">
        <v>343</v>
      </c>
      <c r="N24" s="194">
        <v>1628</v>
      </c>
      <c r="O24" s="207">
        <v>1215</v>
      </c>
      <c r="P24" s="189">
        <v>907</v>
      </c>
      <c r="Q24" s="190">
        <v>806</v>
      </c>
      <c r="R24" s="191">
        <v>771</v>
      </c>
      <c r="S24" s="192">
        <v>1118</v>
      </c>
      <c r="T24" s="189">
        <v>361</v>
      </c>
      <c r="U24" s="193">
        <v>91</v>
      </c>
      <c r="V24" s="191">
        <v>1243</v>
      </c>
      <c r="W24" s="208">
        <v>629</v>
      </c>
      <c r="X24" s="189">
        <v>831</v>
      </c>
      <c r="Y24" s="193">
        <v>228</v>
      </c>
      <c r="Z24" s="191">
        <v>1296</v>
      </c>
      <c r="AA24" s="189">
        <v>1444</v>
      </c>
      <c r="AB24" s="172">
        <f t="shared" si="3"/>
        <v>11026</v>
      </c>
      <c r="AC24" s="173">
        <f t="shared" si="4"/>
        <v>11170</v>
      </c>
      <c r="BI24" s="137" t="s">
        <v>31</v>
      </c>
      <c r="BJ24" s="129">
        <f t="shared" ref="BJ24:CK24" si="23">B24/B33</f>
        <v>6.3351155048925648E-2</v>
      </c>
      <c r="BK24" s="130">
        <f t="shared" si="23"/>
        <v>0.12318775326429536</v>
      </c>
      <c r="BL24" s="131">
        <f t="shared" si="23"/>
        <v>6.0118198491950277E-2</v>
      </c>
      <c r="BM24" s="132">
        <f t="shared" si="23"/>
        <v>9.247054124226084E-2</v>
      </c>
      <c r="BN24" s="129">
        <f t="shared" si="23"/>
        <v>4.0747573594288926E-2</v>
      </c>
      <c r="BO24" s="130">
        <f t="shared" si="23"/>
        <v>0.11882576069926611</v>
      </c>
      <c r="BP24" s="131">
        <f t="shared" si="23"/>
        <v>6.5367316341829088E-2</v>
      </c>
      <c r="BQ24" s="132">
        <f t="shared" si="23"/>
        <v>0.10490545354891752</v>
      </c>
      <c r="BR24" s="129">
        <f t="shared" si="23"/>
        <v>0.10940695296523517</v>
      </c>
      <c r="BS24" s="130">
        <f t="shared" si="23"/>
        <v>3.7414965986394558E-2</v>
      </c>
      <c r="BT24" s="131">
        <f t="shared" si="23"/>
        <v>0.12696479964578261</v>
      </c>
      <c r="BU24" s="129">
        <f t="shared" si="23"/>
        <v>3.8366890380313198E-2</v>
      </c>
      <c r="BV24" s="133">
        <f t="shared" si="23"/>
        <v>8.9283755621366673E-2</v>
      </c>
      <c r="BW24" s="134">
        <f t="shared" si="23"/>
        <v>6.6018256900673769E-2</v>
      </c>
      <c r="BX24" s="129">
        <f t="shared" si="23"/>
        <v>9.2362525458248468E-2</v>
      </c>
      <c r="BY24" s="130">
        <f t="shared" si="23"/>
        <v>8.6369481354479208E-2</v>
      </c>
      <c r="BZ24" s="131">
        <f t="shared" si="23"/>
        <v>6.9278461676700515E-2</v>
      </c>
      <c r="CA24" s="132">
        <f t="shared" si="23"/>
        <v>9.8649960292949798E-2</v>
      </c>
      <c r="CB24" s="129">
        <f t="shared" si="23"/>
        <v>0.1315597667638484</v>
      </c>
      <c r="CC24" s="130">
        <f t="shared" si="23"/>
        <v>3.3018867924528301E-2</v>
      </c>
      <c r="CD24" s="131">
        <f t="shared" si="23"/>
        <v>0.12648824666734507</v>
      </c>
      <c r="CE24" s="132">
        <f t="shared" si="23"/>
        <v>6.1341915350107273E-2</v>
      </c>
      <c r="CF24" s="129">
        <f t="shared" si="23"/>
        <v>9.8250177346890524E-2</v>
      </c>
      <c r="CG24" s="130">
        <f t="shared" si="23"/>
        <v>4.6014127144298686E-2</v>
      </c>
      <c r="CH24" s="131">
        <f t="shared" si="23"/>
        <v>8.0934240929244991E-2</v>
      </c>
      <c r="CI24" s="129">
        <f t="shared" si="23"/>
        <v>8.7621359223300971E-2</v>
      </c>
      <c r="CJ24" s="135">
        <f t="shared" si="23"/>
        <v>8.3432333245053156E-2</v>
      </c>
      <c r="CK24" s="136">
        <f t="shared" si="23"/>
        <v>8.4699494987791751E-2</v>
      </c>
      <c r="CN24" s="230"/>
      <c r="CO24" s="230"/>
    </row>
    <row r="25" spans="1:93" x14ac:dyDescent="0.2">
      <c r="A25" s="146" t="s">
        <v>32</v>
      </c>
      <c r="B25" s="203">
        <v>671</v>
      </c>
      <c r="C25" s="197">
        <v>1109</v>
      </c>
      <c r="D25" s="198">
        <v>182</v>
      </c>
      <c r="E25" s="199">
        <v>443</v>
      </c>
      <c r="F25" s="196">
        <v>495</v>
      </c>
      <c r="G25" s="200">
        <v>1439</v>
      </c>
      <c r="H25" s="198">
        <v>1044</v>
      </c>
      <c r="I25" s="199">
        <v>1621</v>
      </c>
      <c r="J25" s="196">
        <v>229</v>
      </c>
      <c r="K25" s="197">
        <v>91</v>
      </c>
      <c r="L25" s="198">
        <v>783</v>
      </c>
      <c r="M25" s="196">
        <v>369</v>
      </c>
      <c r="N25" s="201">
        <v>1306</v>
      </c>
      <c r="O25" s="204">
        <v>1107</v>
      </c>
      <c r="P25" s="196">
        <v>534</v>
      </c>
      <c r="Q25" s="197">
        <v>729</v>
      </c>
      <c r="R25" s="198">
        <v>605</v>
      </c>
      <c r="S25" s="199">
        <v>888</v>
      </c>
      <c r="T25" s="196">
        <v>212</v>
      </c>
      <c r="U25" s="200">
        <v>87</v>
      </c>
      <c r="V25" s="198">
        <v>875</v>
      </c>
      <c r="W25" s="205">
        <v>556</v>
      </c>
      <c r="X25" s="196">
        <v>528</v>
      </c>
      <c r="Y25" s="200">
        <v>306</v>
      </c>
      <c r="Z25" s="198">
        <v>966</v>
      </c>
      <c r="AA25" s="196">
        <v>1436</v>
      </c>
      <c r="AB25" s="172">
        <f t="shared" si="3"/>
        <v>8430</v>
      </c>
      <c r="AC25" s="173">
        <f t="shared" si="4"/>
        <v>10181</v>
      </c>
      <c r="BI25" s="146" t="s">
        <v>32</v>
      </c>
      <c r="BJ25" s="129">
        <f t="shared" ref="BJ25:CK25" si="24">B25/B33</f>
        <v>6.7688893372339354E-2</v>
      </c>
      <c r="BK25" s="130">
        <f t="shared" si="24"/>
        <v>9.9864925709140032E-2</v>
      </c>
      <c r="BL25" s="131">
        <f t="shared" si="24"/>
        <v>3.7089871611982884E-2</v>
      </c>
      <c r="BM25" s="132">
        <f t="shared" si="24"/>
        <v>8.8476133413221483E-2</v>
      </c>
      <c r="BN25" s="129">
        <f t="shared" si="24"/>
        <v>3.9704820726718534E-2</v>
      </c>
      <c r="BO25" s="130">
        <f t="shared" si="24"/>
        <v>0.11866083944916303</v>
      </c>
      <c r="BP25" s="131">
        <f t="shared" si="24"/>
        <v>6.2608695652173918E-2</v>
      </c>
      <c r="BQ25" s="132">
        <f t="shared" si="24"/>
        <v>8.8846259249109341E-2</v>
      </c>
      <c r="BR25" s="129">
        <f t="shared" si="24"/>
        <v>7.8050443081117929E-2</v>
      </c>
      <c r="BS25" s="130">
        <f t="shared" si="24"/>
        <v>3.0952380952380953E-2</v>
      </c>
      <c r="BT25" s="131">
        <f t="shared" si="24"/>
        <v>8.6672570290015502E-2</v>
      </c>
      <c r="BU25" s="129">
        <f t="shared" si="24"/>
        <v>4.1275167785234899E-2</v>
      </c>
      <c r="BV25" s="133">
        <f t="shared" si="24"/>
        <v>7.1624437863332238E-2</v>
      </c>
      <c r="BW25" s="134">
        <f t="shared" si="24"/>
        <v>6.0149967398391652E-2</v>
      </c>
      <c r="BX25" s="129">
        <f t="shared" si="24"/>
        <v>5.4378818737270879E-2</v>
      </c>
      <c r="BY25" s="130">
        <f t="shared" si="24"/>
        <v>7.8118302614659241E-2</v>
      </c>
      <c r="BZ25" s="131">
        <f t="shared" si="24"/>
        <v>5.4362476412975112E-2</v>
      </c>
      <c r="CA25" s="132">
        <f t="shared" si="24"/>
        <v>7.835524574252184E-2</v>
      </c>
      <c r="CB25" s="129">
        <f t="shared" si="24"/>
        <v>7.7259475218658891E-2</v>
      </c>
      <c r="CC25" s="130">
        <f t="shared" si="24"/>
        <v>3.1567489114658925E-2</v>
      </c>
      <c r="CD25" s="131">
        <f t="shared" si="24"/>
        <v>8.9040398900987083E-2</v>
      </c>
      <c r="CE25" s="132">
        <f t="shared" si="24"/>
        <v>5.4222742344450944E-2</v>
      </c>
      <c r="CF25" s="129">
        <f t="shared" si="24"/>
        <v>6.2426105462284227E-2</v>
      </c>
      <c r="CG25" s="130">
        <f t="shared" si="24"/>
        <v>6.1755802219979818E-2</v>
      </c>
      <c r="CH25" s="131">
        <f t="shared" si="24"/>
        <v>6.0325985137076127E-2</v>
      </c>
      <c r="CI25" s="129">
        <f t="shared" si="24"/>
        <v>8.7135922330097093E-2</v>
      </c>
      <c r="CJ25" s="135">
        <f t="shared" si="24"/>
        <v>6.3788732927244518E-2</v>
      </c>
      <c r="CK25" s="136">
        <f t="shared" si="24"/>
        <v>7.7200139522892369E-2</v>
      </c>
      <c r="CN25" s="230"/>
      <c r="CO25" s="230"/>
    </row>
    <row r="26" spans="1:93" x14ac:dyDescent="0.2">
      <c r="A26" s="137" t="s">
        <v>33</v>
      </c>
      <c r="B26" s="206">
        <v>498</v>
      </c>
      <c r="C26" s="190">
        <v>591</v>
      </c>
      <c r="D26" s="191">
        <v>119</v>
      </c>
      <c r="E26" s="192">
        <v>258</v>
      </c>
      <c r="F26" s="189">
        <v>409</v>
      </c>
      <c r="G26" s="193">
        <v>834</v>
      </c>
      <c r="H26" s="191">
        <v>674</v>
      </c>
      <c r="I26" s="192">
        <v>1121</v>
      </c>
      <c r="J26" s="189">
        <v>149</v>
      </c>
      <c r="K26" s="190">
        <v>50</v>
      </c>
      <c r="L26" s="191">
        <v>487</v>
      </c>
      <c r="M26" s="189">
        <v>361</v>
      </c>
      <c r="N26" s="194">
        <v>1090</v>
      </c>
      <c r="O26" s="207">
        <v>910</v>
      </c>
      <c r="P26" s="189">
        <v>315</v>
      </c>
      <c r="Q26" s="190">
        <v>509</v>
      </c>
      <c r="R26" s="191">
        <v>444</v>
      </c>
      <c r="S26" s="192">
        <v>540</v>
      </c>
      <c r="T26" s="189">
        <v>81</v>
      </c>
      <c r="U26" s="193">
        <v>99</v>
      </c>
      <c r="V26" s="191">
        <v>619</v>
      </c>
      <c r="W26" s="208">
        <v>399</v>
      </c>
      <c r="X26" s="189">
        <v>269</v>
      </c>
      <c r="Y26" s="193">
        <v>291</v>
      </c>
      <c r="Z26" s="191">
        <v>664</v>
      </c>
      <c r="AA26" s="189">
        <v>707</v>
      </c>
      <c r="AB26" s="172">
        <f t="shared" si="3"/>
        <v>5818</v>
      </c>
      <c r="AC26" s="173">
        <f t="shared" si="4"/>
        <v>6670</v>
      </c>
      <c r="BI26" s="137" t="s">
        <v>33</v>
      </c>
      <c r="BJ26" s="129">
        <f t="shared" ref="BJ26:CK26" si="25">B26/B33</f>
        <v>5.0237062443256333E-2</v>
      </c>
      <c r="BK26" s="130">
        <f t="shared" si="25"/>
        <v>5.3219270598829353E-2</v>
      </c>
      <c r="BL26" s="131">
        <f t="shared" si="25"/>
        <v>2.4251069900142655E-2</v>
      </c>
      <c r="BM26" s="132">
        <f t="shared" si="25"/>
        <v>5.1527860994607551E-2</v>
      </c>
      <c r="BN26" s="129">
        <f t="shared" si="25"/>
        <v>3.2806609448945215E-2</v>
      </c>
      <c r="BO26" s="130">
        <f t="shared" si="25"/>
        <v>6.8772161292982595E-2</v>
      </c>
      <c r="BP26" s="131">
        <f t="shared" si="25"/>
        <v>4.0419790104947527E-2</v>
      </c>
      <c r="BQ26" s="132">
        <f t="shared" si="25"/>
        <v>6.1441490819402575E-2</v>
      </c>
      <c r="BR26" s="129">
        <f t="shared" si="25"/>
        <v>5.0783912747102929E-2</v>
      </c>
      <c r="BS26" s="130">
        <f t="shared" si="25"/>
        <v>1.7006802721088437E-2</v>
      </c>
      <c r="BT26" s="131">
        <f t="shared" si="25"/>
        <v>5.3907460704007086E-2</v>
      </c>
      <c r="BU26" s="129">
        <f t="shared" si="25"/>
        <v>4.0380313199105143E-2</v>
      </c>
      <c r="BV26" s="133">
        <f t="shared" si="25"/>
        <v>5.9778435888998574E-2</v>
      </c>
      <c r="BW26" s="134">
        <f t="shared" si="25"/>
        <v>4.9445772658117802E-2</v>
      </c>
      <c r="BX26" s="129">
        <f t="shared" si="25"/>
        <v>3.2077393075356418E-2</v>
      </c>
      <c r="BY26" s="130">
        <f t="shared" si="25"/>
        <v>5.4543506215173593E-2</v>
      </c>
      <c r="BZ26" s="131">
        <f t="shared" si="25"/>
        <v>3.9895767813819753E-2</v>
      </c>
      <c r="CA26" s="132">
        <f t="shared" si="25"/>
        <v>4.7648460248830848E-2</v>
      </c>
      <c r="CB26" s="129">
        <f t="shared" si="25"/>
        <v>2.9518950437317785E-2</v>
      </c>
      <c r="CC26" s="130">
        <f t="shared" si="25"/>
        <v>3.5921625544267054E-2</v>
      </c>
      <c r="CD26" s="131">
        <f t="shared" si="25"/>
        <v>6.2989722193955433E-2</v>
      </c>
      <c r="CE26" s="132">
        <f t="shared" si="25"/>
        <v>3.8911644236395551E-2</v>
      </c>
      <c r="CF26" s="129">
        <f t="shared" si="25"/>
        <v>3.1804209032868291E-2</v>
      </c>
      <c r="CG26" s="130">
        <f t="shared" si="25"/>
        <v>5.8728557013118063E-2</v>
      </c>
      <c r="CH26" s="131">
        <f t="shared" si="25"/>
        <v>4.1466308624242804E-2</v>
      </c>
      <c r="CI26" s="129">
        <f t="shared" si="25"/>
        <v>4.2900485436893204E-2</v>
      </c>
      <c r="CJ26" s="135">
        <f t="shared" si="25"/>
        <v>4.4024062653702095E-2</v>
      </c>
      <c r="CK26" s="136">
        <f t="shared" si="25"/>
        <v>5.0577048484205099E-2</v>
      </c>
      <c r="CN26" s="230"/>
      <c r="CO26" s="230"/>
    </row>
    <row r="27" spans="1:93" x14ac:dyDescent="0.2">
      <c r="A27" s="146" t="s">
        <v>34</v>
      </c>
      <c r="B27" s="203">
        <v>118</v>
      </c>
      <c r="C27" s="197">
        <v>243</v>
      </c>
      <c r="D27" s="198">
        <v>68</v>
      </c>
      <c r="E27" s="199">
        <v>158</v>
      </c>
      <c r="F27" s="196">
        <v>182</v>
      </c>
      <c r="G27" s="200">
        <v>477</v>
      </c>
      <c r="H27" s="198">
        <v>318</v>
      </c>
      <c r="I27" s="199">
        <v>702</v>
      </c>
      <c r="J27" s="196">
        <v>34</v>
      </c>
      <c r="K27" s="197">
        <v>32</v>
      </c>
      <c r="L27" s="198">
        <v>468</v>
      </c>
      <c r="M27" s="196">
        <v>160</v>
      </c>
      <c r="N27" s="201">
        <v>558</v>
      </c>
      <c r="O27" s="204">
        <v>660</v>
      </c>
      <c r="P27" s="196">
        <v>259</v>
      </c>
      <c r="Q27" s="197">
        <v>368</v>
      </c>
      <c r="R27" s="198">
        <v>268</v>
      </c>
      <c r="S27" s="199">
        <v>426</v>
      </c>
      <c r="T27" s="196">
        <v>55</v>
      </c>
      <c r="U27" s="200">
        <v>67</v>
      </c>
      <c r="V27" s="198">
        <v>521</v>
      </c>
      <c r="W27" s="205">
        <v>244</v>
      </c>
      <c r="X27" s="196">
        <v>152</v>
      </c>
      <c r="Y27" s="200">
        <v>244</v>
      </c>
      <c r="Z27" s="198">
        <v>444</v>
      </c>
      <c r="AA27" s="196">
        <v>433</v>
      </c>
      <c r="AB27" s="172">
        <f t="shared" si="3"/>
        <v>3445</v>
      </c>
      <c r="AC27" s="173">
        <f t="shared" si="4"/>
        <v>4214</v>
      </c>
      <c r="BI27" s="146" t="s">
        <v>34</v>
      </c>
      <c r="BJ27" s="129">
        <f t="shared" ref="BJ27:CK27" si="26">B27/B33</f>
        <v>1.1903560980530616E-2</v>
      </c>
      <c r="BK27" s="130">
        <f t="shared" si="26"/>
        <v>2.1882035119315624E-2</v>
      </c>
      <c r="BL27" s="131">
        <f t="shared" si="26"/>
        <v>1.3857754228652945E-2</v>
      </c>
      <c r="BM27" s="132">
        <f t="shared" si="26"/>
        <v>3.1555821849410824E-2</v>
      </c>
      <c r="BN27" s="129">
        <f t="shared" si="26"/>
        <v>1.4598540145985401E-2</v>
      </c>
      <c r="BO27" s="130">
        <f t="shared" si="26"/>
        <v>3.9333718149583571E-2</v>
      </c>
      <c r="BP27" s="131">
        <f t="shared" si="26"/>
        <v>1.9070464767616192E-2</v>
      </c>
      <c r="BQ27" s="132">
        <f t="shared" si="26"/>
        <v>3.8476294875308306E-2</v>
      </c>
      <c r="BR27" s="129">
        <f t="shared" si="26"/>
        <v>1.1588275391956374E-2</v>
      </c>
      <c r="BS27" s="130">
        <f t="shared" si="26"/>
        <v>1.0884353741496598E-2</v>
      </c>
      <c r="BT27" s="131">
        <f t="shared" si="26"/>
        <v>5.1804294885986271E-2</v>
      </c>
      <c r="BU27" s="129">
        <f t="shared" si="26"/>
        <v>1.7897091722595078E-2</v>
      </c>
      <c r="BV27" s="133">
        <f t="shared" si="26"/>
        <v>3.0602171767028629E-2</v>
      </c>
      <c r="BW27" s="134">
        <f t="shared" si="26"/>
        <v>3.5861769180612908E-2</v>
      </c>
      <c r="BX27" s="129">
        <f t="shared" si="26"/>
        <v>2.6374745417515274E-2</v>
      </c>
      <c r="BY27" s="130">
        <f t="shared" si="26"/>
        <v>3.9434204886412347E-2</v>
      </c>
      <c r="BZ27" s="131">
        <f t="shared" si="26"/>
        <v>2.4081229220954264E-2</v>
      </c>
      <c r="CA27" s="132">
        <f t="shared" si="26"/>
        <v>3.7589340862966558E-2</v>
      </c>
      <c r="CB27" s="129">
        <f t="shared" si="26"/>
        <v>2.0043731778425656E-2</v>
      </c>
      <c r="CC27" s="130">
        <f t="shared" si="26"/>
        <v>2.4310595065312045E-2</v>
      </c>
      <c r="CD27" s="131">
        <f t="shared" si="26"/>
        <v>5.3017197517044874E-2</v>
      </c>
      <c r="CE27" s="132">
        <f t="shared" si="26"/>
        <v>2.3795591964111566E-2</v>
      </c>
      <c r="CF27" s="129">
        <f t="shared" si="26"/>
        <v>1.7971151572475762E-2</v>
      </c>
      <c r="CG27" s="130">
        <f t="shared" si="26"/>
        <v>4.9243188698284562E-2</v>
      </c>
      <c r="CH27" s="131">
        <f t="shared" si="26"/>
        <v>2.7727471429463562E-2</v>
      </c>
      <c r="CI27" s="129">
        <f t="shared" si="26"/>
        <v>2.6274271844660194E-2</v>
      </c>
      <c r="CJ27" s="135">
        <f t="shared" si="26"/>
        <v>2.6067874843933261E-2</v>
      </c>
      <c r="CK27" s="136">
        <f t="shared" si="26"/>
        <v>3.1953775459136476E-2</v>
      </c>
      <c r="CN27" s="230"/>
      <c r="CO27" s="230"/>
    </row>
    <row r="28" spans="1:93" x14ac:dyDescent="0.2">
      <c r="A28" s="137" t="s">
        <v>35</v>
      </c>
      <c r="B28" s="206">
        <v>0</v>
      </c>
      <c r="C28" s="190">
        <v>155</v>
      </c>
      <c r="D28" s="191">
        <v>2</v>
      </c>
      <c r="E28" s="192">
        <v>83</v>
      </c>
      <c r="F28" s="189">
        <v>1</v>
      </c>
      <c r="G28" s="193">
        <v>221</v>
      </c>
      <c r="H28" s="191">
        <v>30</v>
      </c>
      <c r="I28" s="192">
        <v>229</v>
      </c>
      <c r="J28" s="189">
        <v>6</v>
      </c>
      <c r="K28" s="190">
        <v>10</v>
      </c>
      <c r="L28" s="191">
        <v>69</v>
      </c>
      <c r="M28" s="189">
        <v>26</v>
      </c>
      <c r="N28" s="194">
        <v>79</v>
      </c>
      <c r="O28" s="207">
        <v>70</v>
      </c>
      <c r="P28" s="189">
        <v>33</v>
      </c>
      <c r="Q28" s="190">
        <v>49</v>
      </c>
      <c r="R28" s="191">
        <v>58</v>
      </c>
      <c r="S28" s="192">
        <v>25</v>
      </c>
      <c r="T28" s="189">
        <v>4</v>
      </c>
      <c r="U28" s="193">
        <v>2</v>
      </c>
      <c r="V28" s="191">
        <v>38</v>
      </c>
      <c r="W28" s="208">
        <v>12</v>
      </c>
      <c r="X28" s="189">
        <v>14</v>
      </c>
      <c r="Y28" s="193">
        <v>12</v>
      </c>
      <c r="Z28" s="191">
        <v>25</v>
      </c>
      <c r="AA28" s="189">
        <v>6</v>
      </c>
      <c r="AB28" s="172">
        <f t="shared" si="3"/>
        <v>359</v>
      </c>
      <c r="AC28" s="173">
        <f t="shared" si="4"/>
        <v>900</v>
      </c>
      <c r="BI28" s="137" t="s">
        <v>35</v>
      </c>
      <c r="BJ28" s="129">
        <f t="shared" ref="BJ28:CK28" si="27">B28/B33</f>
        <v>0</v>
      </c>
      <c r="BK28" s="130">
        <f t="shared" si="27"/>
        <v>1.3957676722197209E-2</v>
      </c>
      <c r="BL28" s="131">
        <f t="shared" si="27"/>
        <v>4.0758100672508659E-4</v>
      </c>
      <c r="BM28" s="132">
        <f t="shared" si="27"/>
        <v>1.6576792490513283E-2</v>
      </c>
      <c r="BN28" s="129">
        <f t="shared" si="27"/>
        <v>8.021175904387583E-5</v>
      </c>
      <c r="BO28" s="130">
        <f t="shared" si="27"/>
        <v>1.8223798136389874E-2</v>
      </c>
      <c r="BP28" s="131">
        <f t="shared" si="27"/>
        <v>1.7991004497751124E-3</v>
      </c>
      <c r="BQ28" s="132">
        <f t="shared" si="27"/>
        <v>1.25513839408057E-2</v>
      </c>
      <c r="BR28" s="129">
        <f t="shared" si="27"/>
        <v>2.0449897750511249E-3</v>
      </c>
      <c r="BS28" s="130">
        <f t="shared" si="27"/>
        <v>3.4013605442176869E-3</v>
      </c>
      <c r="BT28" s="131">
        <f t="shared" si="27"/>
        <v>7.6378127075492587E-3</v>
      </c>
      <c r="BU28" s="129">
        <f t="shared" si="27"/>
        <v>2.9082774049217002E-3</v>
      </c>
      <c r="BV28" s="133">
        <f t="shared" si="27"/>
        <v>4.332565536909071E-3</v>
      </c>
      <c r="BW28" s="134">
        <f t="shared" si="27"/>
        <v>3.8035209737013694E-3</v>
      </c>
      <c r="BX28" s="129">
        <f t="shared" si="27"/>
        <v>3.3604887983706721E-3</v>
      </c>
      <c r="BY28" s="130">
        <f t="shared" si="27"/>
        <v>5.2507501071581654E-3</v>
      </c>
      <c r="BZ28" s="131">
        <f t="shared" si="27"/>
        <v>5.2116093090124899E-3</v>
      </c>
      <c r="CA28" s="132">
        <f t="shared" si="27"/>
        <v>2.2059472337421691E-3</v>
      </c>
      <c r="CB28" s="129">
        <f t="shared" si="27"/>
        <v>1.4577259475218659E-3</v>
      </c>
      <c r="CC28" s="130">
        <f t="shared" si="27"/>
        <v>7.2568940493468795E-4</v>
      </c>
      <c r="CD28" s="131">
        <f t="shared" si="27"/>
        <v>3.8668973237000102E-3</v>
      </c>
      <c r="CE28" s="132">
        <f t="shared" si="27"/>
        <v>1.1702750146284377E-3</v>
      </c>
      <c r="CF28" s="129">
        <f t="shared" si="27"/>
        <v>1.6552376448332939E-3</v>
      </c>
      <c r="CG28" s="130">
        <f t="shared" si="27"/>
        <v>2.4217961654894047E-3</v>
      </c>
      <c r="CH28" s="131">
        <f t="shared" si="27"/>
        <v>1.5612314994067321E-3</v>
      </c>
      <c r="CI28" s="129">
        <f t="shared" si="27"/>
        <v>3.6407766990291263E-4</v>
      </c>
      <c r="CJ28" s="135">
        <f t="shared" si="27"/>
        <v>2.7165071317770801E-3</v>
      </c>
      <c r="CK28" s="136">
        <f t="shared" si="27"/>
        <v>6.8244893007173299E-3</v>
      </c>
      <c r="CN28" s="230"/>
      <c r="CO28" s="230"/>
    </row>
    <row r="29" spans="1:93" x14ac:dyDescent="0.2">
      <c r="A29" s="146" t="s">
        <v>36</v>
      </c>
      <c r="B29" s="203"/>
      <c r="C29" s="197"/>
      <c r="D29" s="198"/>
      <c r="E29" s="199"/>
      <c r="F29" s="196"/>
      <c r="G29" s="200"/>
      <c r="H29" s="198"/>
      <c r="I29" s="199"/>
      <c r="J29" s="196"/>
      <c r="K29" s="200"/>
      <c r="L29" s="198"/>
      <c r="M29" s="196"/>
      <c r="N29" s="201"/>
      <c r="O29" s="204"/>
      <c r="P29" s="196"/>
      <c r="Q29" s="200"/>
      <c r="R29" s="198"/>
      <c r="S29" s="199"/>
      <c r="T29" s="196"/>
      <c r="U29" s="200"/>
      <c r="V29" s="198"/>
      <c r="W29" s="199"/>
      <c r="X29" s="196"/>
      <c r="Y29" s="200"/>
      <c r="Z29" s="198"/>
      <c r="AA29" s="196"/>
      <c r="AB29" s="172">
        <f t="shared" si="3"/>
        <v>0</v>
      </c>
      <c r="AC29" s="173">
        <f t="shared" si="4"/>
        <v>0</v>
      </c>
      <c r="BI29" s="146" t="s">
        <v>36</v>
      </c>
      <c r="BJ29" s="129">
        <f t="shared" ref="BJ29:CK29" si="28">B29/B33</f>
        <v>0</v>
      </c>
      <c r="BK29" s="130">
        <f t="shared" si="28"/>
        <v>0</v>
      </c>
      <c r="BL29" s="131">
        <f t="shared" si="28"/>
        <v>0</v>
      </c>
      <c r="BM29" s="132">
        <f t="shared" si="28"/>
        <v>0</v>
      </c>
      <c r="BN29" s="129">
        <f t="shared" si="28"/>
        <v>0</v>
      </c>
      <c r="BO29" s="130">
        <f t="shared" si="28"/>
        <v>0</v>
      </c>
      <c r="BP29" s="131">
        <f t="shared" si="28"/>
        <v>0</v>
      </c>
      <c r="BQ29" s="132">
        <f t="shared" si="28"/>
        <v>0</v>
      </c>
      <c r="BR29" s="129">
        <f t="shared" si="28"/>
        <v>0</v>
      </c>
      <c r="BS29" s="130">
        <f t="shared" si="28"/>
        <v>0</v>
      </c>
      <c r="BT29" s="131">
        <f t="shared" si="28"/>
        <v>0</v>
      </c>
      <c r="BU29" s="129">
        <f t="shared" si="28"/>
        <v>0</v>
      </c>
      <c r="BV29" s="133">
        <f t="shared" si="28"/>
        <v>0</v>
      </c>
      <c r="BW29" s="134">
        <f t="shared" si="28"/>
        <v>0</v>
      </c>
      <c r="BX29" s="129">
        <f t="shared" si="28"/>
        <v>0</v>
      </c>
      <c r="BY29" s="130">
        <f t="shared" si="28"/>
        <v>0</v>
      </c>
      <c r="BZ29" s="131">
        <f t="shared" si="28"/>
        <v>0</v>
      </c>
      <c r="CA29" s="132">
        <f t="shared" si="28"/>
        <v>0</v>
      </c>
      <c r="CB29" s="129">
        <f t="shared" si="28"/>
        <v>0</v>
      </c>
      <c r="CC29" s="130">
        <f t="shared" si="28"/>
        <v>0</v>
      </c>
      <c r="CD29" s="131">
        <f t="shared" si="28"/>
        <v>0</v>
      </c>
      <c r="CE29" s="132">
        <f t="shared" si="28"/>
        <v>0</v>
      </c>
      <c r="CF29" s="129">
        <f t="shared" si="28"/>
        <v>0</v>
      </c>
      <c r="CG29" s="130">
        <f t="shared" si="28"/>
        <v>0</v>
      </c>
      <c r="CH29" s="131">
        <f t="shared" si="28"/>
        <v>0</v>
      </c>
      <c r="CI29" s="129">
        <f t="shared" si="28"/>
        <v>0</v>
      </c>
      <c r="CJ29" s="135">
        <f t="shared" si="28"/>
        <v>0</v>
      </c>
      <c r="CK29" s="136">
        <f t="shared" si="28"/>
        <v>0</v>
      </c>
      <c r="CN29" s="230"/>
      <c r="CO29" s="230"/>
    </row>
    <row r="30" spans="1:93" x14ac:dyDescent="0.2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>
        <f t="shared" si="3"/>
        <v>0</v>
      </c>
      <c r="AC30" s="173">
        <f t="shared" si="4"/>
        <v>0</v>
      </c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 x14ac:dyDescent="0.2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>
        <f t="shared" si="3"/>
        <v>0</v>
      </c>
      <c r="AC31" s="173">
        <f t="shared" si="4"/>
        <v>0</v>
      </c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3.5" thickBot="1" x14ac:dyDescent="0.25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>
        <f t="shared" si="3"/>
        <v>0</v>
      </c>
      <c r="AC32" s="173">
        <f t="shared" si="4"/>
        <v>0</v>
      </c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4.25" thickTop="1" thickBot="1" x14ac:dyDescent="0.25">
      <c r="A33" s="267" t="s">
        <v>13</v>
      </c>
      <c r="B33" s="20">
        <f>SUM(B10:B32)</f>
        <v>9913</v>
      </c>
      <c r="C33" s="21">
        <f t="shared" ref="C33:AA33" si="32">SUM(C10:C32)</f>
        <v>11105</v>
      </c>
      <c r="D33" s="20">
        <f t="shared" si="32"/>
        <v>4907</v>
      </c>
      <c r="E33" s="21">
        <f t="shared" si="32"/>
        <v>5007</v>
      </c>
      <c r="F33" s="20">
        <f t="shared" si="32"/>
        <v>12467</v>
      </c>
      <c r="G33" s="21">
        <f t="shared" si="32"/>
        <v>12127</v>
      </c>
      <c r="H33" s="20">
        <f t="shared" si="32"/>
        <v>16675</v>
      </c>
      <c r="I33" s="21">
        <f t="shared" si="32"/>
        <v>18245</v>
      </c>
      <c r="J33" s="20">
        <f t="shared" si="32"/>
        <v>2934</v>
      </c>
      <c r="K33" s="21">
        <f t="shared" si="32"/>
        <v>2940</v>
      </c>
      <c r="L33" s="20">
        <f t="shared" si="32"/>
        <v>9034</v>
      </c>
      <c r="M33" s="21">
        <f t="shared" si="32"/>
        <v>8940</v>
      </c>
      <c r="N33" s="20">
        <f t="shared" si="32"/>
        <v>18234</v>
      </c>
      <c r="O33" s="21">
        <f t="shared" si="32"/>
        <v>18404</v>
      </c>
      <c r="P33" s="20">
        <f t="shared" si="32"/>
        <v>9820</v>
      </c>
      <c r="Q33" s="21">
        <f t="shared" si="32"/>
        <v>9332</v>
      </c>
      <c r="R33" s="20">
        <f t="shared" si="32"/>
        <v>11129</v>
      </c>
      <c r="S33" s="21">
        <f t="shared" si="32"/>
        <v>11333</v>
      </c>
      <c r="T33" s="20">
        <f t="shared" si="32"/>
        <v>2744</v>
      </c>
      <c r="U33" s="21">
        <f t="shared" si="32"/>
        <v>2756</v>
      </c>
      <c r="V33" s="20">
        <f t="shared" si="32"/>
        <v>9827</v>
      </c>
      <c r="W33" s="21">
        <f t="shared" si="32"/>
        <v>10254</v>
      </c>
      <c r="X33" s="20">
        <f t="shared" si="32"/>
        <v>8458</v>
      </c>
      <c r="Y33" s="21">
        <f t="shared" si="32"/>
        <v>4955</v>
      </c>
      <c r="Z33" s="20">
        <f t="shared" si="32"/>
        <v>16013</v>
      </c>
      <c r="AA33" s="21">
        <f t="shared" si="32"/>
        <v>16480</v>
      </c>
      <c r="AB33" s="174">
        <f t="shared" ref="AB33:AC33" si="33">SUM(AB9:AB32)</f>
        <v>132155</v>
      </c>
      <c r="AC33" s="175">
        <f t="shared" si="33"/>
        <v>131878</v>
      </c>
      <c r="BI33" s="267" t="s">
        <v>13</v>
      </c>
      <c r="BJ33" s="155">
        <f>SUM(BJ9:BJ32)</f>
        <v>1</v>
      </c>
      <c r="BK33" s="156">
        <f t="shared" ref="BK33:CK33" si="34">SUM(BK9:BK32)</f>
        <v>1</v>
      </c>
      <c r="BL33" s="155">
        <f t="shared" si="34"/>
        <v>1.0000000000000002</v>
      </c>
      <c r="BM33" s="156">
        <f t="shared" si="34"/>
        <v>1</v>
      </c>
      <c r="BN33" s="155">
        <f t="shared" si="34"/>
        <v>1.0000000000000002</v>
      </c>
      <c r="BO33" s="156">
        <f t="shared" si="34"/>
        <v>1</v>
      </c>
      <c r="BP33" s="155">
        <f t="shared" si="34"/>
        <v>1</v>
      </c>
      <c r="BQ33" s="156">
        <f t="shared" si="34"/>
        <v>1.0000000000000002</v>
      </c>
      <c r="BR33" s="155">
        <f t="shared" si="34"/>
        <v>1</v>
      </c>
      <c r="BS33" s="156">
        <f t="shared" si="34"/>
        <v>1</v>
      </c>
      <c r="BT33" s="155">
        <f t="shared" si="34"/>
        <v>1</v>
      </c>
      <c r="BU33" s="156">
        <f t="shared" si="34"/>
        <v>1.0000000000000002</v>
      </c>
      <c r="BV33" s="155">
        <f t="shared" si="34"/>
        <v>1.0000000000000002</v>
      </c>
      <c r="BW33" s="156">
        <f t="shared" si="34"/>
        <v>1</v>
      </c>
      <c r="BX33" s="155">
        <f t="shared" si="34"/>
        <v>0.99999999999999989</v>
      </c>
      <c r="BY33" s="156">
        <f t="shared" si="34"/>
        <v>0.99999999999999989</v>
      </c>
      <c r="BZ33" s="155">
        <f t="shared" si="34"/>
        <v>1</v>
      </c>
      <c r="CA33" s="156">
        <f t="shared" si="34"/>
        <v>1</v>
      </c>
      <c r="CB33" s="155">
        <f t="shared" si="34"/>
        <v>1</v>
      </c>
      <c r="CC33" s="156">
        <f t="shared" si="34"/>
        <v>1</v>
      </c>
      <c r="CD33" s="155">
        <f t="shared" si="34"/>
        <v>1</v>
      </c>
      <c r="CE33" s="156">
        <f t="shared" si="34"/>
        <v>0.99999999999999978</v>
      </c>
      <c r="CF33" s="155">
        <f t="shared" si="34"/>
        <v>1</v>
      </c>
      <c r="CG33" s="156">
        <f t="shared" si="34"/>
        <v>1</v>
      </c>
      <c r="CH33" s="155">
        <f t="shared" si="34"/>
        <v>0.99999999999999989</v>
      </c>
      <c r="CI33" s="156">
        <f t="shared" si="34"/>
        <v>0.99999999999999978</v>
      </c>
      <c r="CJ33" s="155">
        <f t="shared" si="34"/>
        <v>0.99999999999999989</v>
      </c>
      <c r="CK33" s="156">
        <f t="shared" si="34"/>
        <v>1</v>
      </c>
      <c r="CM33" s="123"/>
      <c r="CN33" s="123"/>
      <c r="CO33" s="230"/>
    </row>
    <row r="34" spans="1:93" ht="13.5" thickTop="1" x14ac:dyDescent="0.2">
      <c r="A34" s="187"/>
    </row>
    <row r="35" spans="1:93" x14ac:dyDescent="0.2">
      <c r="A35" s="188"/>
    </row>
    <row r="36" spans="1:93" x14ac:dyDescent="0.2">
      <c r="A36" s="301">
        <f>+A5+1</f>
        <v>44471</v>
      </c>
      <c r="B36" s="301"/>
      <c r="C36" s="301"/>
      <c r="D36" s="301"/>
      <c r="BI36" s="300">
        <f>+BI5+1</f>
        <v>44471</v>
      </c>
      <c r="BJ36" s="300"/>
      <c r="BK36" s="300"/>
      <c r="BL36" s="300"/>
    </row>
    <row r="37" spans="1:93" ht="13.5" thickBot="1" x14ac:dyDescent="0.25">
      <c r="AE37" s="270" t="s">
        <v>84</v>
      </c>
    </row>
    <row r="38" spans="1:93" ht="14.25" thickTop="1" thickBot="1" x14ac:dyDescent="0.25">
      <c r="A38" s="298" t="s">
        <v>0</v>
      </c>
      <c r="B38" s="292" t="s">
        <v>1</v>
      </c>
      <c r="C38" s="293"/>
      <c r="D38" s="292" t="s">
        <v>2</v>
      </c>
      <c r="E38" s="293"/>
      <c r="F38" s="292" t="s">
        <v>3</v>
      </c>
      <c r="G38" s="293"/>
      <c r="H38" s="292" t="s">
        <v>4</v>
      </c>
      <c r="I38" s="293"/>
      <c r="J38" s="292" t="s">
        <v>5</v>
      </c>
      <c r="K38" s="293"/>
      <c r="L38" s="292" t="s">
        <v>6</v>
      </c>
      <c r="M38" s="293"/>
      <c r="N38" s="292" t="s">
        <v>7</v>
      </c>
      <c r="O38" s="293"/>
      <c r="P38" s="292" t="s">
        <v>8</v>
      </c>
      <c r="Q38" s="293"/>
      <c r="R38" s="292" t="s">
        <v>9</v>
      </c>
      <c r="S38" s="293"/>
      <c r="T38" s="292" t="s">
        <v>10</v>
      </c>
      <c r="U38" s="293"/>
      <c r="V38" s="292" t="s">
        <v>11</v>
      </c>
      <c r="W38" s="293"/>
      <c r="X38" s="292" t="s">
        <v>12</v>
      </c>
      <c r="Y38" s="293"/>
      <c r="Z38" s="294" t="s">
        <v>40</v>
      </c>
      <c r="AA38" s="295"/>
      <c r="AB38" s="296" t="s">
        <v>41</v>
      </c>
      <c r="AC38" s="297"/>
      <c r="AE38" s="298" t="s">
        <v>0</v>
      </c>
      <c r="AF38" s="292" t="s">
        <v>1</v>
      </c>
      <c r="AG38" s="293"/>
      <c r="AH38" s="292" t="s">
        <v>2</v>
      </c>
      <c r="AI38" s="293"/>
      <c r="AJ38" s="292" t="s">
        <v>3</v>
      </c>
      <c r="AK38" s="293"/>
      <c r="AL38" s="292" t="s">
        <v>4</v>
      </c>
      <c r="AM38" s="293"/>
      <c r="AN38" s="292" t="s">
        <v>5</v>
      </c>
      <c r="AO38" s="293"/>
      <c r="AP38" s="292" t="s">
        <v>6</v>
      </c>
      <c r="AQ38" s="293"/>
      <c r="AR38" s="292" t="s">
        <v>7</v>
      </c>
      <c r="AS38" s="293"/>
      <c r="AT38" s="292" t="s">
        <v>8</v>
      </c>
      <c r="AU38" s="293"/>
      <c r="AV38" s="292" t="s">
        <v>9</v>
      </c>
      <c r="AW38" s="293"/>
      <c r="AX38" s="292" t="s">
        <v>10</v>
      </c>
      <c r="AY38" s="293"/>
      <c r="AZ38" s="292" t="s">
        <v>11</v>
      </c>
      <c r="BA38" s="293"/>
      <c r="BB38" s="292" t="s">
        <v>12</v>
      </c>
      <c r="BC38" s="293"/>
      <c r="BD38" s="294" t="s">
        <v>40</v>
      </c>
      <c r="BE38" s="295"/>
      <c r="BF38" s="296" t="s">
        <v>41</v>
      </c>
      <c r="BG38" s="297"/>
      <c r="BI38" s="298" t="s">
        <v>0</v>
      </c>
      <c r="BJ38" s="292" t="s">
        <v>1</v>
      </c>
      <c r="BK38" s="293"/>
      <c r="BL38" s="292" t="s">
        <v>2</v>
      </c>
      <c r="BM38" s="293"/>
      <c r="BN38" s="292" t="s">
        <v>3</v>
      </c>
      <c r="BO38" s="293"/>
      <c r="BP38" s="292" t="s">
        <v>4</v>
      </c>
      <c r="BQ38" s="293"/>
      <c r="BR38" s="292" t="s">
        <v>5</v>
      </c>
      <c r="BS38" s="293"/>
      <c r="BT38" s="292" t="s">
        <v>6</v>
      </c>
      <c r="BU38" s="293"/>
      <c r="BV38" s="292" t="s">
        <v>7</v>
      </c>
      <c r="BW38" s="293"/>
      <c r="BX38" s="292" t="s">
        <v>8</v>
      </c>
      <c r="BY38" s="293"/>
      <c r="BZ38" s="292" t="s">
        <v>9</v>
      </c>
      <c r="CA38" s="293"/>
      <c r="CB38" s="292" t="s">
        <v>10</v>
      </c>
      <c r="CC38" s="293"/>
      <c r="CD38" s="292" t="s">
        <v>11</v>
      </c>
      <c r="CE38" s="293"/>
      <c r="CF38" s="292" t="s">
        <v>12</v>
      </c>
      <c r="CG38" s="293"/>
      <c r="CH38" s="294" t="s">
        <v>40</v>
      </c>
      <c r="CI38" s="295"/>
      <c r="CJ38" s="292" t="s">
        <v>41</v>
      </c>
      <c r="CK38" s="293"/>
    </row>
    <row r="39" spans="1:93" ht="15" thickTop="1" thickBot="1" x14ac:dyDescent="0.3">
      <c r="A39" s="299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9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9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3.5" thickTop="1" x14ac:dyDescent="0.2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3" t="str">
        <f>$AE$9</f>
        <v>07:00 - 07:59</v>
      </c>
      <c r="AF40" s="126">
        <f>SUMIF($A$9:$A$32,$AE40,B$40:B$63)</f>
        <v>581</v>
      </c>
      <c r="AG40" s="186">
        <f t="shared" ref="AG40:AV41" si="35">SUMIF($A$9:$A$32,$AE40,C$40:C$63)</f>
        <v>421</v>
      </c>
      <c r="AH40" s="127">
        <f t="shared" si="35"/>
        <v>286</v>
      </c>
      <c r="AI40" s="180">
        <f t="shared" si="35"/>
        <v>207</v>
      </c>
      <c r="AJ40" s="126">
        <f t="shared" si="35"/>
        <v>923</v>
      </c>
      <c r="AK40" s="128">
        <f t="shared" si="35"/>
        <v>569</v>
      </c>
      <c r="AL40" s="127">
        <f t="shared" si="35"/>
        <v>995</v>
      </c>
      <c r="AM40" s="180">
        <f t="shared" si="35"/>
        <v>873</v>
      </c>
      <c r="AN40" s="126">
        <f t="shared" si="35"/>
        <v>72</v>
      </c>
      <c r="AO40" s="128">
        <f t="shared" si="35"/>
        <v>225</v>
      </c>
      <c r="AP40" s="127">
        <f t="shared" si="35"/>
        <v>357</v>
      </c>
      <c r="AQ40" s="126">
        <f t="shared" si="35"/>
        <v>578</v>
      </c>
      <c r="AR40" s="179">
        <f t="shared" si="35"/>
        <v>1072</v>
      </c>
      <c r="AS40" s="181">
        <f t="shared" si="35"/>
        <v>1161</v>
      </c>
      <c r="AT40" s="126">
        <f t="shared" si="35"/>
        <v>593</v>
      </c>
      <c r="AU40" s="128">
        <f t="shared" si="35"/>
        <v>515</v>
      </c>
      <c r="AV40" s="127">
        <f t="shared" si="35"/>
        <v>764</v>
      </c>
      <c r="AW40" s="180">
        <f t="shared" ref="AW40:BE41" si="36">SUMIF($A$9:$A$32,$AE40,S$40:S$63)</f>
        <v>527</v>
      </c>
      <c r="AX40" s="126">
        <f t="shared" si="36"/>
        <v>135</v>
      </c>
      <c r="AY40" s="128">
        <f t="shared" si="36"/>
        <v>211</v>
      </c>
      <c r="AZ40" s="127">
        <f t="shared" si="36"/>
        <v>358</v>
      </c>
      <c r="BA40" s="180">
        <f t="shared" si="36"/>
        <v>571</v>
      </c>
      <c r="BB40" s="126">
        <f t="shared" si="36"/>
        <v>555</v>
      </c>
      <c r="BC40" s="128">
        <f t="shared" si="36"/>
        <v>382</v>
      </c>
      <c r="BD40" s="184">
        <f t="shared" si="36"/>
        <v>817</v>
      </c>
      <c r="BE40" s="185">
        <f t="shared" si="36"/>
        <v>961</v>
      </c>
      <c r="BF40" s="170">
        <f>AF40+AH40+AJ40+AL40+AN40+AP40+AR40+AT40+AV40+AX40+AZ40+BB40+BD40</f>
        <v>7508</v>
      </c>
      <c r="BG40" s="171">
        <f>AG40+AI40+AK40+AM40+AO40+AQ40+AS40+AU40+AW40+AY40+BA40+BC40+BE40</f>
        <v>7201</v>
      </c>
      <c r="BI40" s="125" t="s">
        <v>16</v>
      </c>
      <c r="BJ40" s="129">
        <f>B40/B64</f>
        <v>0</v>
      </c>
      <c r="BK40" s="130">
        <f t="shared" ref="BK40" si="37">C40/C64</f>
        <v>0</v>
      </c>
      <c r="BL40" s="131">
        <f t="shared" ref="BL40" si="38">D40/D64</f>
        <v>0</v>
      </c>
      <c r="BM40" s="132">
        <f t="shared" ref="BM40" si="39">E40/E64</f>
        <v>0</v>
      </c>
      <c r="BN40" s="129">
        <f t="shared" ref="BN40" si="40">F40/F64</f>
        <v>0</v>
      </c>
      <c r="BO40" s="130">
        <f t="shared" ref="BO40" si="41">G40/G64</f>
        <v>0</v>
      </c>
      <c r="BP40" s="131">
        <f t="shared" ref="BP40" si="42">H40/H64</f>
        <v>0</v>
      </c>
      <c r="BQ40" s="132">
        <f t="shared" ref="BQ40" si="43">I40/I64</f>
        <v>0</v>
      </c>
      <c r="BR40" s="129">
        <f t="shared" ref="BR40" si="44">J40/J64</f>
        <v>0</v>
      </c>
      <c r="BS40" s="130">
        <f t="shared" ref="BS40" si="45">K40/K64</f>
        <v>0</v>
      </c>
      <c r="BT40" s="131">
        <f t="shared" ref="BT40" si="46">L40/L64</f>
        <v>0</v>
      </c>
      <c r="BU40" s="129">
        <f t="shared" ref="BU40" si="47">M40/M64</f>
        <v>0</v>
      </c>
      <c r="BV40" s="133">
        <f t="shared" ref="BV40" si="48">N40/N64</f>
        <v>0</v>
      </c>
      <c r="BW40" s="134">
        <f t="shared" ref="BW40" si="49">O40/O64</f>
        <v>0</v>
      </c>
      <c r="BX40" s="129">
        <f t="shared" ref="BX40" si="50">P40/P64</f>
        <v>0</v>
      </c>
      <c r="BY40" s="130">
        <f t="shared" ref="BY40" si="51">Q40/Q64</f>
        <v>0</v>
      </c>
      <c r="BZ40" s="131">
        <f t="shared" ref="BZ40" si="52">R40/R64</f>
        <v>0</v>
      </c>
      <c r="CA40" s="132">
        <f t="shared" ref="CA40" si="53">S40/S64</f>
        <v>0</v>
      </c>
      <c r="CB40" s="129">
        <f t="shared" ref="CB40" si="54">T40/T64</f>
        <v>0</v>
      </c>
      <c r="CC40" s="130">
        <f t="shared" ref="CC40" si="55">U40/U64</f>
        <v>0</v>
      </c>
      <c r="CD40" s="131">
        <f t="shared" ref="CD40" si="56">V40/V64</f>
        <v>0</v>
      </c>
      <c r="CE40" s="132">
        <f t="shared" ref="CE40" si="57">W40/W64</f>
        <v>0</v>
      </c>
      <c r="CF40" s="129">
        <f t="shared" ref="CF40" si="58">X40/X64</f>
        <v>0</v>
      </c>
      <c r="CG40" s="130">
        <f t="shared" ref="CG40" si="59">Y40/Y64</f>
        <v>0</v>
      </c>
      <c r="CH40" s="131">
        <f t="shared" ref="CH40" si="60">Z40/Z64</f>
        <v>0</v>
      </c>
      <c r="CI40" s="129">
        <f t="shared" ref="CI40" si="61">AA40/AA64</f>
        <v>0</v>
      </c>
      <c r="CJ40" s="135">
        <f t="shared" ref="CJ40" si="62">AB40/AB64</f>
        <v>0</v>
      </c>
      <c r="CK40" s="136">
        <f t="shared" ref="CK40" si="63">AC40/AC64</f>
        <v>0</v>
      </c>
    </row>
    <row r="41" spans="1:93" x14ac:dyDescent="0.2">
      <c r="A41" s="137" t="s">
        <v>17</v>
      </c>
      <c r="B41" s="189">
        <v>67</v>
      </c>
      <c r="C41" s="190">
        <v>0</v>
      </c>
      <c r="D41" s="191">
        <v>54</v>
      </c>
      <c r="E41" s="192">
        <v>0</v>
      </c>
      <c r="F41" s="189">
        <v>184</v>
      </c>
      <c r="G41" s="193">
        <v>1</v>
      </c>
      <c r="H41" s="191">
        <v>139</v>
      </c>
      <c r="I41" s="192">
        <v>18</v>
      </c>
      <c r="J41" s="189">
        <v>2</v>
      </c>
      <c r="K41" s="193">
        <v>7</v>
      </c>
      <c r="L41" s="191">
        <v>5</v>
      </c>
      <c r="M41" s="189">
        <v>16</v>
      </c>
      <c r="N41" s="194">
        <v>60</v>
      </c>
      <c r="O41" s="195">
        <v>41</v>
      </c>
      <c r="P41" s="189">
        <v>28</v>
      </c>
      <c r="Q41" s="193">
        <v>18</v>
      </c>
      <c r="R41" s="191">
        <v>3</v>
      </c>
      <c r="S41" s="192">
        <v>0</v>
      </c>
      <c r="T41" s="189">
        <v>0</v>
      </c>
      <c r="U41" s="193">
        <v>0</v>
      </c>
      <c r="V41" s="191">
        <v>0</v>
      </c>
      <c r="W41" s="192">
        <v>0</v>
      </c>
      <c r="X41" s="189">
        <v>2</v>
      </c>
      <c r="Y41" s="193">
        <v>0</v>
      </c>
      <c r="Z41" s="191">
        <v>0</v>
      </c>
      <c r="AA41" s="189">
        <v>0</v>
      </c>
      <c r="AB41" s="172">
        <f t="shared" ref="AB41:AB63" si="64">SUM(B41,D41,F41,H41,J41,L41,N41,P41,R41,T41,V41,X41,Z41)</f>
        <v>544</v>
      </c>
      <c r="AC41" s="173">
        <f t="shared" ref="AC41:AC63" si="65">SUM(C41,E41,G41,I41,K41,M41,O41,Q41,S41,U41,W41,Y41,AA41)</f>
        <v>101</v>
      </c>
      <c r="AE41" s="275" t="str">
        <f>$AE$10</f>
        <v>08:00 - 08:59</v>
      </c>
      <c r="AF41" s="126">
        <f>SUMIF($A$9:$A$32,$AE41,B$40:B$63)</f>
        <v>639</v>
      </c>
      <c r="AG41" s="190">
        <f t="shared" si="35"/>
        <v>540</v>
      </c>
      <c r="AH41" s="191">
        <f t="shared" si="35"/>
        <v>212</v>
      </c>
      <c r="AI41" s="192">
        <f t="shared" si="35"/>
        <v>253</v>
      </c>
      <c r="AJ41" s="276">
        <f t="shared" si="35"/>
        <v>887</v>
      </c>
      <c r="AK41" s="193">
        <f t="shared" si="35"/>
        <v>514</v>
      </c>
      <c r="AL41" s="191">
        <f t="shared" si="35"/>
        <v>978</v>
      </c>
      <c r="AM41" s="192">
        <f t="shared" si="35"/>
        <v>925</v>
      </c>
      <c r="AN41" s="276">
        <f t="shared" si="35"/>
        <v>87</v>
      </c>
      <c r="AO41" s="193">
        <f t="shared" si="35"/>
        <v>236</v>
      </c>
      <c r="AP41" s="191">
        <f t="shared" si="35"/>
        <v>274</v>
      </c>
      <c r="AQ41" s="276">
        <f t="shared" si="35"/>
        <v>649</v>
      </c>
      <c r="AR41" s="194">
        <f t="shared" si="35"/>
        <v>969</v>
      </c>
      <c r="AS41" s="195">
        <f t="shared" si="35"/>
        <v>1218</v>
      </c>
      <c r="AT41" s="276">
        <f t="shared" si="35"/>
        <v>614</v>
      </c>
      <c r="AU41" s="193">
        <f t="shared" si="35"/>
        <v>494</v>
      </c>
      <c r="AV41" s="191">
        <f t="shared" si="35"/>
        <v>784</v>
      </c>
      <c r="AW41" s="192">
        <f t="shared" si="36"/>
        <v>497</v>
      </c>
      <c r="AX41" s="276">
        <f t="shared" si="36"/>
        <v>88</v>
      </c>
      <c r="AY41" s="193">
        <f t="shared" si="36"/>
        <v>159</v>
      </c>
      <c r="AZ41" s="191">
        <f t="shared" si="36"/>
        <v>271</v>
      </c>
      <c r="BA41" s="192">
        <f t="shared" si="36"/>
        <v>680</v>
      </c>
      <c r="BB41" s="276">
        <f t="shared" si="36"/>
        <v>441</v>
      </c>
      <c r="BC41" s="193">
        <f t="shared" si="36"/>
        <v>311</v>
      </c>
      <c r="BD41" s="191">
        <f t="shared" si="36"/>
        <v>832</v>
      </c>
      <c r="BE41" s="276">
        <f t="shared" si="36"/>
        <v>723</v>
      </c>
      <c r="BF41" s="172">
        <f>SUM(AF41,AH41,AJ41,AL41,AN41,AP41,AR41,AT41,AV41,AX41,AZ41,BB41,BD41)</f>
        <v>7076</v>
      </c>
      <c r="BG41" s="173">
        <f>SUM(AG41,AI41,AK41,AM41,AO41,AQ41,AS41,AU41,AW41,AY41,BA41,BC41,BE41)</f>
        <v>7199</v>
      </c>
      <c r="BI41" s="137" t="s">
        <v>17</v>
      </c>
      <c r="BJ41" s="129">
        <f t="shared" ref="BJ41:CI41" si="66">B41/B64</f>
        <v>8.2420961987944401E-3</v>
      </c>
      <c r="BK41" s="130">
        <f t="shared" si="66"/>
        <v>0</v>
      </c>
      <c r="BL41" s="131">
        <f t="shared" si="66"/>
        <v>1.607142857142857E-2</v>
      </c>
      <c r="BM41" s="132">
        <f t="shared" si="66"/>
        <v>0</v>
      </c>
      <c r="BN41" s="129">
        <f t="shared" si="66"/>
        <v>1.9014157280148807E-2</v>
      </c>
      <c r="BO41" s="130">
        <f t="shared" si="66"/>
        <v>8.1254570569594533E-5</v>
      </c>
      <c r="BP41" s="131">
        <f t="shared" si="66"/>
        <v>9.7298054038919227E-3</v>
      </c>
      <c r="BQ41" s="132">
        <f t="shared" si="66"/>
        <v>1.0686297791498457E-3</v>
      </c>
      <c r="BR41" s="129">
        <f t="shared" si="66"/>
        <v>1.0214504596527069E-3</v>
      </c>
      <c r="BS41" s="130">
        <f t="shared" si="66"/>
        <v>3.8461538461538464E-3</v>
      </c>
      <c r="BT41" s="131">
        <f t="shared" si="66"/>
        <v>7.4940047961630696E-4</v>
      </c>
      <c r="BU41" s="129">
        <f t="shared" si="66"/>
        <v>2.602895721490158E-3</v>
      </c>
      <c r="BV41" s="133">
        <f t="shared" si="66"/>
        <v>3.843197540353574E-3</v>
      </c>
      <c r="BW41" s="134">
        <f t="shared" si="66"/>
        <v>2.8086039183449788E-3</v>
      </c>
      <c r="BX41" s="129">
        <f t="shared" si="66"/>
        <v>3.245624203083343E-3</v>
      </c>
      <c r="BY41" s="130">
        <f t="shared" si="66"/>
        <v>2.5824964131994262E-3</v>
      </c>
      <c r="BZ41" s="131">
        <f t="shared" si="66"/>
        <v>2.8851702250432774E-4</v>
      </c>
      <c r="CA41" s="132">
        <f t="shared" si="66"/>
        <v>0</v>
      </c>
      <c r="CB41" s="129">
        <f t="shared" si="66"/>
        <v>0</v>
      </c>
      <c r="CC41" s="130">
        <f t="shared" si="66"/>
        <v>0</v>
      </c>
      <c r="CD41" s="131">
        <f t="shared" si="66"/>
        <v>0</v>
      </c>
      <c r="CE41" s="132">
        <f t="shared" si="66"/>
        <v>0</v>
      </c>
      <c r="CF41" s="129">
        <f t="shared" si="66"/>
        <v>2.833262501770789E-4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4.9657690552259246E-3</v>
      </c>
      <c r="CK41" s="136">
        <f t="shared" ref="CK41" si="68">AC41/AC64</f>
        <v>9.2450205038078505E-4</v>
      </c>
    </row>
    <row r="42" spans="1:93" ht="13.5" thickBot="1" x14ac:dyDescent="0.25">
      <c r="A42" s="146" t="s">
        <v>18</v>
      </c>
      <c r="B42" s="196">
        <v>279</v>
      </c>
      <c r="C42" s="197">
        <v>71</v>
      </c>
      <c r="D42" s="198">
        <v>181</v>
      </c>
      <c r="E42" s="199">
        <v>70</v>
      </c>
      <c r="F42" s="196">
        <v>781</v>
      </c>
      <c r="G42" s="200">
        <v>173</v>
      </c>
      <c r="H42" s="198">
        <v>608</v>
      </c>
      <c r="I42" s="199">
        <v>249</v>
      </c>
      <c r="J42" s="196">
        <v>26</v>
      </c>
      <c r="K42" s="200">
        <v>62</v>
      </c>
      <c r="L42" s="198">
        <v>158</v>
      </c>
      <c r="M42" s="196">
        <v>228</v>
      </c>
      <c r="N42" s="201">
        <v>570</v>
      </c>
      <c r="O42" s="202">
        <v>551</v>
      </c>
      <c r="P42" s="196">
        <v>303</v>
      </c>
      <c r="Q42" s="200">
        <v>344</v>
      </c>
      <c r="R42" s="198">
        <v>278</v>
      </c>
      <c r="S42" s="199">
        <v>322</v>
      </c>
      <c r="T42" s="196">
        <v>37</v>
      </c>
      <c r="U42" s="200">
        <v>93</v>
      </c>
      <c r="V42" s="198">
        <v>136</v>
      </c>
      <c r="W42" s="199">
        <v>245</v>
      </c>
      <c r="X42" s="196">
        <v>239</v>
      </c>
      <c r="Y42" s="200">
        <v>136</v>
      </c>
      <c r="Z42" s="198">
        <v>448</v>
      </c>
      <c r="AA42" s="196">
        <v>331</v>
      </c>
      <c r="AB42" s="172">
        <f t="shared" si="64"/>
        <v>4044</v>
      </c>
      <c r="AC42" s="173">
        <f t="shared" si="65"/>
        <v>2875</v>
      </c>
      <c r="AE42" s="273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3.4321564768114161E-2</v>
      </c>
      <c r="BK42" s="130">
        <f t="shared" si="69"/>
        <v>7.038762763953604E-3</v>
      </c>
      <c r="BL42" s="131">
        <f t="shared" si="69"/>
        <v>5.3869047619047622E-2</v>
      </c>
      <c r="BM42" s="132">
        <f t="shared" si="69"/>
        <v>1.7382666997765087E-2</v>
      </c>
      <c r="BN42" s="129">
        <f t="shared" si="69"/>
        <v>8.0706830629327264E-2</v>
      </c>
      <c r="BO42" s="130">
        <f t="shared" si="69"/>
        <v>1.4057040708539855E-2</v>
      </c>
      <c r="BP42" s="131">
        <f t="shared" si="69"/>
        <v>4.2559148817023662E-2</v>
      </c>
      <c r="BQ42" s="132">
        <f t="shared" si="69"/>
        <v>1.4782711944906199E-2</v>
      </c>
      <c r="BR42" s="129">
        <f t="shared" si="69"/>
        <v>1.3278855975485188E-2</v>
      </c>
      <c r="BS42" s="130">
        <f t="shared" si="69"/>
        <v>3.4065934065934063E-2</v>
      </c>
      <c r="BT42" s="131">
        <f t="shared" si="69"/>
        <v>2.3681055155875298E-2</v>
      </c>
      <c r="BU42" s="129">
        <f t="shared" si="69"/>
        <v>3.709126403123475E-2</v>
      </c>
      <c r="BV42" s="133">
        <f t="shared" si="69"/>
        <v>3.6510376633358953E-2</v>
      </c>
      <c r="BW42" s="134">
        <f t="shared" si="69"/>
        <v>3.7744896561172761E-2</v>
      </c>
      <c r="BX42" s="129">
        <f t="shared" si="69"/>
        <v>3.5122290483366174E-2</v>
      </c>
      <c r="BY42" s="130">
        <f t="shared" si="69"/>
        <v>4.9354375896700144E-2</v>
      </c>
      <c r="BZ42" s="131">
        <f t="shared" si="69"/>
        <v>2.6735910752067705E-2</v>
      </c>
      <c r="CA42" s="132">
        <f t="shared" si="69"/>
        <v>3.5299276474457353E-2</v>
      </c>
      <c r="CB42" s="129">
        <f t="shared" si="69"/>
        <v>2.0475926950747094E-2</v>
      </c>
      <c r="CC42" s="130">
        <f t="shared" si="69"/>
        <v>6.1467283542630535E-2</v>
      </c>
      <c r="CD42" s="131">
        <f t="shared" si="69"/>
        <v>1.6559113600389627E-2</v>
      </c>
      <c r="CE42" s="132">
        <f t="shared" si="69"/>
        <v>2.8698606067705284E-2</v>
      </c>
      <c r="CF42" s="129">
        <f t="shared" si="69"/>
        <v>3.3857486896160929E-2</v>
      </c>
      <c r="CG42" s="130">
        <f t="shared" si="69"/>
        <v>4.3814432989690719E-2</v>
      </c>
      <c r="CH42" s="131">
        <f t="shared" si="69"/>
        <v>3.2577079697498547E-2</v>
      </c>
      <c r="CI42" s="129">
        <f t="shared" si="69"/>
        <v>2.3355913068021452E-2</v>
      </c>
      <c r="CJ42" s="135">
        <f t="shared" ref="CJ42" si="70">AB42/AB64</f>
        <v>3.6914650844363302E-2</v>
      </c>
      <c r="CK42" s="136">
        <f t="shared" ref="CK42" si="71">AC42/AC64</f>
        <v>2.6316271236086701E-2</v>
      </c>
    </row>
    <row r="43" spans="1:93" ht="14.25" thickTop="1" thickBot="1" x14ac:dyDescent="0.25">
      <c r="A43" s="137" t="s">
        <v>19</v>
      </c>
      <c r="B43" s="189">
        <v>472</v>
      </c>
      <c r="C43" s="190">
        <v>316</v>
      </c>
      <c r="D43" s="191">
        <v>293</v>
      </c>
      <c r="E43" s="192">
        <v>227</v>
      </c>
      <c r="F43" s="189">
        <v>939</v>
      </c>
      <c r="G43" s="193">
        <v>412</v>
      </c>
      <c r="H43" s="191">
        <v>958</v>
      </c>
      <c r="I43" s="192">
        <v>719</v>
      </c>
      <c r="J43" s="189">
        <v>39</v>
      </c>
      <c r="K43" s="193">
        <v>148</v>
      </c>
      <c r="L43" s="191">
        <v>297</v>
      </c>
      <c r="M43" s="189">
        <v>451</v>
      </c>
      <c r="N43" s="194">
        <v>997</v>
      </c>
      <c r="O43" s="195">
        <v>988</v>
      </c>
      <c r="P43" s="189">
        <v>539</v>
      </c>
      <c r="Q43" s="193">
        <v>650</v>
      </c>
      <c r="R43" s="191">
        <v>605</v>
      </c>
      <c r="S43" s="192">
        <v>614</v>
      </c>
      <c r="T43" s="189">
        <v>99</v>
      </c>
      <c r="U43" s="193">
        <v>195</v>
      </c>
      <c r="V43" s="191">
        <v>293</v>
      </c>
      <c r="W43" s="192">
        <v>530</v>
      </c>
      <c r="X43" s="189">
        <v>439</v>
      </c>
      <c r="Y43" s="193">
        <v>292</v>
      </c>
      <c r="Z43" s="191">
        <v>661</v>
      </c>
      <c r="AA43" s="189">
        <v>721</v>
      </c>
      <c r="AB43" s="172">
        <f t="shared" si="64"/>
        <v>6631</v>
      </c>
      <c r="AC43" s="173">
        <f t="shared" si="65"/>
        <v>6263</v>
      </c>
      <c r="AE43" s="267" t="s">
        <v>13</v>
      </c>
      <c r="AF43" s="20">
        <f t="shared" ref="AF43:BG43" si="72">SUM(AF40:AF42)</f>
        <v>1220</v>
      </c>
      <c r="AG43" s="21">
        <f t="shared" si="72"/>
        <v>961</v>
      </c>
      <c r="AH43" s="20">
        <f t="shared" si="72"/>
        <v>498</v>
      </c>
      <c r="AI43" s="21">
        <f t="shared" si="72"/>
        <v>460</v>
      </c>
      <c r="AJ43" s="20">
        <f t="shared" si="72"/>
        <v>1810</v>
      </c>
      <c r="AK43" s="21">
        <f t="shared" si="72"/>
        <v>1083</v>
      </c>
      <c r="AL43" s="20">
        <f t="shared" si="72"/>
        <v>1973</v>
      </c>
      <c r="AM43" s="21">
        <f t="shared" si="72"/>
        <v>1798</v>
      </c>
      <c r="AN43" s="20">
        <f t="shared" si="72"/>
        <v>159</v>
      </c>
      <c r="AO43" s="21">
        <f t="shared" si="72"/>
        <v>461</v>
      </c>
      <c r="AP43" s="20">
        <f t="shared" si="72"/>
        <v>631</v>
      </c>
      <c r="AQ43" s="21">
        <f t="shared" si="72"/>
        <v>1227</v>
      </c>
      <c r="AR43" s="20">
        <f t="shared" si="72"/>
        <v>2041</v>
      </c>
      <c r="AS43" s="21">
        <f t="shared" si="72"/>
        <v>2379</v>
      </c>
      <c r="AT43" s="20">
        <f t="shared" si="72"/>
        <v>1207</v>
      </c>
      <c r="AU43" s="21">
        <f t="shared" si="72"/>
        <v>1009</v>
      </c>
      <c r="AV43" s="20">
        <f t="shared" si="72"/>
        <v>1548</v>
      </c>
      <c r="AW43" s="21">
        <f t="shared" si="72"/>
        <v>1024</v>
      </c>
      <c r="AX43" s="20">
        <f t="shared" si="72"/>
        <v>223</v>
      </c>
      <c r="AY43" s="21">
        <f t="shared" si="72"/>
        <v>370</v>
      </c>
      <c r="AZ43" s="20">
        <f t="shared" si="72"/>
        <v>629</v>
      </c>
      <c r="BA43" s="21">
        <f t="shared" si="72"/>
        <v>1251</v>
      </c>
      <c r="BB43" s="20">
        <f t="shared" si="72"/>
        <v>996</v>
      </c>
      <c r="BC43" s="21">
        <f t="shared" si="72"/>
        <v>693</v>
      </c>
      <c r="BD43" s="20">
        <f t="shared" si="72"/>
        <v>1649</v>
      </c>
      <c r="BE43" s="21">
        <f t="shared" si="72"/>
        <v>1684</v>
      </c>
      <c r="BF43" s="174">
        <f t="shared" si="72"/>
        <v>14584</v>
      </c>
      <c r="BG43" s="175">
        <f t="shared" si="72"/>
        <v>14400</v>
      </c>
      <c r="BI43" s="137" t="s">
        <v>19</v>
      </c>
      <c r="BJ43" s="129">
        <f t="shared" ref="BJ43:CI43" si="73">B43/B64</f>
        <v>5.8063722475089188E-2</v>
      </c>
      <c r="BK43" s="130">
        <f t="shared" si="73"/>
        <v>3.1327451174779419E-2</v>
      </c>
      <c r="BL43" s="131">
        <f t="shared" si="73"/>
        <v>8.7202380952380948E-2</v>
      </c>
      <c r="BM43" s="132">
        <f t="shared" si="73"/>
        <v>5.6369505835609637E-2</v>
      </c>
      <c r="BN43" s="129">
        <f t="shared" si="73"/>
        <v>9.7034204815542008E-2</v>
      </c>
      <c r="BO43" s="130">
        <f t="shared" si="73"/>
        <v>3.3476883074672947E-2</v>
      </c>
      <c r="BP43" s="131">
        <f t="shared" si="73"/>
        <v>6.7058658826823464E-2</v>
      </c>
      <c r="BQ43" s="132">
        <f t="shared" si="73"/>
        <v>4.2685822844929944E-2</v>
      </c>
      <c r="BR43" s="129">
        <f t="shared" si="73"/>
        <v>1.9918283963227784E-2</v>
      </c>
      <c r="BS43" s="130">
        <f t="shared" si="73"/>
        <v>8.1318681318681321E-2</v>
      </c>
      <c r="BT43" s="131">
        <f t="shared" si="73"/>
        <v>4.4514388489208634E-2</v>
      </c>
      <c r="BU43" s="129">
        <f t="shared" si="73"/>
        <v>7.336912314950382E-2</v>
      </c>
      <c r="BV43" s="133">
        <f t="shared" si="73"/>
        <v>6.3861132462208564E-2</v>
      </c>
      <c r="BW43" s="134">
        <f t="shared" si="73"/>
        <v>6.7680504178654607E-2</v>
      </c>
      <c r="BX43" s="129">
        <f t="shared" si="73"/>
        <v>6.2478265909354354E-2</v>
      </c>
      <c r="BY43" s="130">
        <f t="shared" si="73"/>
        <v>9.3256814921090392E-2</v>
      </c>
      <c r="BZ43" s="131">
        <f t="shared" si="73"/>
        <v>5.8184266205039428E-2</v>
      </c>
      <c r="CA43" s="132">
        <f t="shared" si="73"/>
        <v>6.7309800482350357E-2</v>
      </c>
      <c r="CB43" s="129">
        <f t="shared" si="73"/>
        <v>5.4786939679026009E-2</v>
      </c>
      <c r="CC43" s="130">
        <f t="shared" si="73"/>
        <v>0.12888301387970919</v>
      </c>
      <c r="CD43" s="131">
        <f t="shared" si="73"/>
        <v>3.5675149153780589E-2</v>
      </c>
      <c r="CE43" s="132">
        <f t="shared" si="73"/>
        <v>6.2082698840342038E-2</v>
      </c>
      <c r="CF43" s="129">
        <f t="shared" si="73"/>
        <v>6.219011191386882E-2</v>
      </c>
      <c r="CG43" s="130">
        <f t="shared" si="73"/>
        <v>9.4072164948453607E-2</v>
      </c>
      <c r="CH43" s="131">
        <f t="shared" si="73"/>
        <v>4.8065735892961023E-2</v>
      </c>
      <c r="CI43" s="129">
        <f t="shared" si="73"/>
        <v>5.0874964719164549E-2</v>
      </c>
      <c r="CJ43" s="135">
        <f t="shared" ref="CJ43" si="74">AB43/AB64</f>
        <v>6.0529438612505704E-2</v>
      </c>
      <c r="CK43" s="136">
        <f t="shared" ref="CK43" si="75">AC43/AC64</f>
        <v>5.7328280609256002E-2</v>
      </c>
    </row>
    <row r="44" spans="1:93" ht="13.5" thickTop="1" x14ac:dyDescent="0.2">
      <c r="A44" s="146" t="s">
        <v>20</v>
      </c>
      <c r="B44" s="196">
        <v>581</v>
      </c>
      <c r="C44" s="197">
        <v>421</v>
      </c>
      <c r="D44" s="198">
        <v>286</v>
      </c>
      <c r="E44" s="199">
        <v>207</v>
      </c>
      <c r="F44" s="196">
        <v>923</v>
      </c>
      <c r="G44" s="200">
        <v>569</v>
      </c>
      <c r="H44" s="198">
        <v>995</v>
      </c>
      <c r="I44" s="199">
        <v>873</v>
      </c>
      <c r="J44" s="196">
        <v>72</v>
      </c>
      <c r="K44" s="200">
        <v>225</v>
      </c>
      <c r="L44" s="198">
        <v>357</v>
      </c>
      <c r="M44" s="196">
        <v>578</v>
      </c>
      <c r="N44" s="201">
        <v>1072</v>
      </c>
      <c r="O44" s="202">
        <v>1161</v>
      </c>
      <c r="P44" s="196">
        <v>593</v>
      </c>
      <c r="Q44" s="200">
        <v>515</v>
      </c>
      <c r="R44" s="198">
        <v>764</v>
      </c>
      <c r="S44" s="199">
        <v>527</v>
      </c>
      <c r="T44" s="196">
        <v>135</v>
      </c>
      <c r="U44" s="200">
        <v>211</v>
      </c>
      <c r="V44" s="198">
        <v>358</v>
      </c>
      <c r="W44" s="199">
        <v>571</v>
      </c>
      <c r="X44" s="196">
        <v>555</v>
      </c>
      <c r="Y44" s="200">
        <v>382</v>
      </c>
      <c r="Z44" s="198">
        <v>817</v>
      </c>
      <c r="AA44" s="196">
        <v>961</v>
      </c>
      <c r="AB44" s="172">
        <f t="shared" si="64"/>
        <v>7508</v>
      </c>
      <c r="AC44" s="173">
        <f t="shared" si="65"/>
        <v>7201</v>
      </c>
      <c r="BI44" s="146" t="s">
        <v>20</v>
      </c>
      <c r="BJ44" s="129">
        <f t="shared" ref="BJ44:CI44" si="76">B44/B64</f>
        <v>7.1472505843277162E-2</v>
      </c>
      <c r="BK44" s="130">
        <f t="shared" si="76"/>
        <v>4.1736889065133342E-2</v>
      </c>
      <c r="BL44" s="131">
        <f t="shared" si="76"/>
        <v>8.5119047619047622E-2</v>
      </c>
      <c r="BM44" s="132">
        <f t="shared" si="76"/>
        <v>5.1403029550533899E-2</v>
      </c>
      <c r="BN44" s="129">
        <f t="shared" si="76"/>
        <v>9.5380799834659497E-2</v>
      </c>
      <c r="BO44" s="130">
        <f t="shared" si="76"/>
        <v>4.6233850654099296E-2</v>
      </c>
      <c r="BP44" s="131">
        <f t="shared" si="76"/>
        <v>6.9648607027859438E-2</v>
      </c>
      <c r="BQ44" s="132">
        <f t="shared" si="76"/>
        <v>5.1828544288767514E-2</v>
      </c>
      <c r="BR44" s="129">
        <f t="shared" si="76"/>
        <v>3.6772216547497447E-2</v>
      </c>
      <c r="BS44" s="130">
        <f t="shared" si="76"/>
        <v>0.12362637362637363</v>
      </c>
      <c r="BT44" s="131">
        <f t="shared" si="76"/>
        <v>5.3507194244604317E-2</v>
      </c>
      <c r="BU44" s="129">
        <f t="shared" si="76"/>
        <v>9.4029607938831944E-2</v>
      </c>
      <c r="BV44" s="133">
        <f t="shared" si="76"/>
        <v>6.8665129387650528E-2</v>
      </c>
      <c r="BW44" s="134">
        <f t="shared" si="76"/>
        <v>7.953144266337854E-2</v>
      </c>
      <c r="BX44" s="129">
        <f t="shared" si="76"/>
        <v>6.8737684015300796E-2</v>
      </c>
      <c r="BY44" s="130">
        <f t="shared" si="76"/>
        <v>7.3888091822094687E-2</v>
      </c>
      <c r="BZ44" s="131">
        <f t="shared" si="76"/>
        <v>7.3475668397768798E-2</v>
      </c>
      <c r="CA44" s="132">
        <f t="shared" si="76"/>
        <v>5.7772418329313749E-2</v>
      </c>
      <c r="CB44" s="129">
        <f t="shared" si="76"/>
        <v>7.4709463198671833E-2</v>
      </c>
      <c r="CC44" s="130">
        <f t="shared" si="76"/>
        <v>0.13945803040317251</v>
      </c>
      <c r="CD44" s="131">
        <f t="shared" si="76"/>
        <v>4.3589431389260927E-2</v>
      </c>
      <c r="CE44" s="132">
        <f t="shared" si="76"/>
        <v>6.6885322712896808E-2</v>
      </c>
      <c r="CF44" s="129">
        <f t="shared" si="76"/>
        <v>7.8623034424139399E-2</v>
      </c>
      <c r="CG44" s="130">
        <f t="shared" si="76"/>
        <v>0.12306701030927836</v>
      </c>
      <c r="CH44" s="131">
        <f t="shared" si="76"/>
        <v>5.9409540430482841E-2</v>
      </c>
      <c r="CI44" s="129">
        <f t="shared" si="76"/>
        <v>6.7809765735252617E-2</v>
      </c>
      <c r="CJ44" s="135">
        <f t="shared" ref="CJ44" si="77">AB44/AB64</f>
        <v>6.8534915563669557E-2</v>
      </c>
      <c r="CK44" s="136">
        <f t="shared" ref="CK44" si="78">AC44/AC64</f>
        <v>6.5914250146455772E-2</v>
      </c>
    </row>
    <row r="45" spans="1:93" ht="13.5" thickBot="1" x14ac:dyDescent="0.25">
      <c r="A45" s="137" t="s">
        <v>21</v>
      </c>
      <c r="B45" s="189">
        <v>639</v>
      </c>
      <c r="C45" s="190">
        <v>540</v>
      </c>
      <c r="D45" s="191">
        <v>212</v>
      </c>
      <c r="E45" s="192">
        <v>253</v>
      </c>
      <c r="F45" s="189">
        <v>887</v>
      </c>
      <c r="G45" s="193">
        <v>514</v>
      </c>
      <c r="H45" s="191">
        <v>978</v>
      </c>
      <c r="I45" s="192">
        <v>925</v>
      </c>
      <c r="J45" s="189">
        <v>87</v>
      </c>
      <c r="K45" s="193">
        <v>236</v>
      </c>
      <c r="L45" s="191">
        <v>274</v>
      </c>
      <c r="M45" s="189">
        <v>649</v>
      </c>
      <c r="N45" s="194">
        <v>969</v>
      </c>
      <c r="O45" s="195">
        <v>1218</v>
      </c>
      <c r="P45" s="189">
        <v>614</v>
      </c>
      <c r="Q45" s="193">
        <v>494</v>
      </c>
      <c r="R45" s="191">
        <v>784</v>
      </c>
      <c r="S45" s="192">
        <v>497</v>
      </c>
      <c r="T45" s="189">
        <v>88</v>
      </c>
      <c r="U45" s="193">
        <v>159</v>
      </c>
      <c r="V45" s="191">
        <v>271</v>
      </c>
      <c r="W45" s="192">
        <v>680</v>
      </c>
      <c r="X45" s="189">
        <v>441</v>
      </c>
      <c r="Y45" s="193">
        <v>311</v>
      </c>
      <c r="Z45" s="191">
        <v>832</v>
      </c>
      <c r="AA45" s="189">
        <v>723</v>
      </c>
      <c r="AB45" s="172">
        <f t="shared" si="64"/>
        <v>7076</v>
      </c>
      <c r="AC45" s="173">
        <f t="shared" si="65"/>
        <v>7199</v>
      </c>
      <c r="AE45" s="270" t="s">
        <v>85</v>
      </c>
      <c r="BI45" s="137" t="s">
        <v>21</v>
      </c>
      <c r="BJ45" s="129">
        <f t="shared" ref="BJ45:CI45" si="79">B45/B64</f>
        <v>7.8607454791487272E-2</v>
      </c>
      <c r="BK45" s="130">
        <f t="shared" si="79"/>
        <v>5.353425200753445E-2</v>
      </c>
      <c r="BL45" s="131">
        <f t="shared" si="79"/>
        <v>6.3095238095238093E-2</v>
      </c>
      <c r="BM45" s="132">
        <f t="shared" si="79"/>
        <v>6.2825925006208094E-2</v>
      </c>
      <c r="BN45" s="129">
        <f t="shared" si="79"/>
        <v>9.166063862767386E-2</v>
      </c>
      <c r="BO45" s="130">
        <f t="shared" si="79"/>
        <v>4.1764849272771597E-2</v>
      </c>
      <c r="BP45" s="131">
        <f t="shared" si="79"/>
        <v>6.8458630827383446E-2</v>
      </c>
      <c r="BQ45" s="132">
        <f t="shared" si="79"/>
        <v>5.4915696984089289E-2</v>
      </c>
      <c r="BR45" s="129">
        <f t="shared" si="79"/>
        <v>4.4433094994892751E-2</v>
      </c>
      <c r="BS45" s="130">
        <f t="shared" si="79"/>
        <v>0.12967032967032968</v>
      </c>
      <c r="BT45" s="131">
        <f t="shared" si="79"/>
        <v>4.1067146282973623E-2</v>
      </c>
      <c r="BU45" s="129">
        <f t="shared" si="79"/>
        <v>0.10557995770294452</v>
      </c>
      <c r="BV45" s="133">
        <f t="shared" si="79"/>
        <v>6.2067640276710224E-2</v>
      </c>
      <c r="BW45" s="134">
        <f t="shared" si="79"/>
        <v>8.3436087135224005E-2</v>
      </c>
      <c r="BX45" s="129">
        <f t="shared" si="79"/>
        <v>7.1171902167613307E-2</v>
      </c>
      <c r="BY45" s="130">
        <f t="shared" si="79"/>
        <v>7.0875179340028696E-2</v>
      </c>
      <c r="BZ45" s="131">
        <f t="shared" si="79"/>
        <v>7.5399115214464324E-2</v>
      </c>
      <c r="CA45" s="132">
        <f t="shared" si="79"/>
        <v>5.44836658627494E-2</v>
      </c>
      <c r="CB45" s="129">
        <f t="shared" si="79"/>
        <v>4.8699501936912006E-2</v>
      </c>
      <c r="CC45" s="130">
        <f t="shared" si="79"/>
        <v>0.10508922670191673</v>
      </c>
      <c r="CD45" s="131">
        <f t="shared" si="79"/>
        <v>3.2996469012541094E-2</v>
      </c>
      <c r="CE45" s="132">
        <f t="shared" si="79"/>
        <v>7.9653273983835066E-2</v>
      </c>
      <c r="CF45" s="129">
        <f t="shared" si="79"/>
        <v>6.2473438164045901E-2</v>
      </c>
      <c r="CG45" s="130">
        <f t="shared" si="79"/>
        <v>0.10019329896907217</v>
      </c>
      <c r="CH45" s="131">
        <f t="shared" si="79"/>
        <v>6.0500290866783012E-2</v>
      </c>
      <c r="CI45" s="129">
        <f t="shared" si="79"/>
        <v>5.1016088060965283E-2</v>
      </c>
      <c r="CJ45" s="135">
        <f t="shared" ref="CJ45" si="80">AB45/AB64</f>
        <v>6.4591510725696036E-2</v>
      </c>
      <c r="CK45" s="136">
        <f t="shared" ref="CK45" si="81">AC45/AC64</f>
        <v>6.5895943175161106E-2</v>
      </c>
    </row>
    <row r="46" spans="1:93" ht="14.25" thickTop="1" thickBot="1" x14ac:dyDescent="0.25">
      <c r="A46" s="146" t="s">
        <v>22</v>
      </c>
      <c r="B46" s="196">
        <v>610</v>
      </c>
      <c r="C46" s="197">
        <v>610</v>
      </c>
      <c r="D46" s="198">
        <v>238</v>
      </c>
      <c r="E46" s="199">
        <v>222</v>
      </c>
      <c r="F46" s="196">
        <v>887</v>
      </c>
      <c r="G46" s="200">
        <v>372</v>
      </c>
      <c r="H46" s="198">
        <v>1128</v>
      </c>
      <c r="I46" s="199">
        <v>869</v>
      </c>
      <c r="J46" s="196">
        <v>106</v>
      </c>
      <c r="K46" s="200">
        <v>256</v>
      </c>
      <c r="L46" s="198">
        <v>243</v>
      </c>
      <c r="M46" s="196">
        <v>702</v>
      </c>
      <c r="N46" s="201">
        <v>832</v>
      </c>
      <c r="O46" s="202">
        <v>1368</v>
      </c>
      <c r="P46" s="196">
        <v>546</v>
      </c>
      <c r="Q46" s="200">
        <v>414</v>
      </c>
      <c r="R46" s="198">
        <v>773</v>
      </c>
      <c r="S46" s="199">
        <v>510</v>
      </c>
      <c r="T46" s="196">
        <v>81</v>
      </c>
      <c r="U46" s="200">
        <v>145</v>
      </c>
      <c r="V46" s="198">
        <v>289</v>
      </c>
      <c r="W46" s="199">
        <v>775</v>
      </c>
      <c r="X46" s="196">
        <v>442</v>
      </c>
      <c r="Y46" s="200">
        <v>247</v>
      </c>
      <c r="Z46" s="198">
        <v>862</v>
      </c>
      <c r="AA46" s="196">
        <v>811</v>
      </c>
      <c r="AB46" s="172">
        <f t="shared" si="64"/>
        <v>7037</v>
      </c>
      <c r="AC46" s="173">
        <f t="shared" si="65"/>
        <v>7301</v>
      </c>
      <c r="AE46" s="298" t="s">
        <v>0</v>
      </c>
      <c r="AF46" s="292" t="s">
        <v>1</v>
      </c>
      <c r="AG46" s="293"/>
      <c r="AH46" s="292" t="s">
        <v>2</v>
      </c>
      <c r="AI46" s="293"/>
      <c r="AJ46" s="292" t="s">
        <v>3</v>
      </c>
      <c r="AK46" s="293"/>
      <c r="AL46" s="292" t="s">
        <v>4</v>
      </c>
      <c r="AM46" s="293"/>
      <c r="AN46" s="292" t="s">
        <v>5</v>
      </c>
      <c r="AO46" s="293"/>
      <c r="AP46" s="292" t="s">
        <v>6</v>
      </c>
      <c r="AQ46" s="293"/>
      <c r="AR46" s="292" t="s">
        <v>7</v>
      </c>
      <c r="AS46" s="293"/>
      <c r="AT46" s="292" t="s">
        <v>8</v>
      </c>
      <c r="AU46" s="293"/>
      <c r="AV46" s="292" t="s">
        <v>9</v>
      </c>
      <c r="AW46" s="293"/>
      <c r="AX46" s="292" t="s">
        <v>10</v>
      </c>
      <c r="AY46" s="293"/>
      <c r="AZ46" s="292" t="s">
        <v>11</v>
      </c>
      <c r="BA46" s="293"/>
      <c r="BB46" s="292" t="s">
        <v>12</v>
      </c>
      <c r="BC46" s="293"/>
      <c r="BD46" s="294" t="s">
        <v>40</v>
      </c>
      <c r="BE46" s="295"/>
      <c r="BF46" s="296" t="s">
        <v>41</v>
      </c>
      <c r="BG46" s="297"/>
      <c r="BI46" s="146" t="s">
        <v>22</v>
      </c>
      <c r="BJ46" s="129">
        <f t="shared" ref="BJ46:CI46" si="82">B46/B64</f>
        <v>7.503998031738221E-2</v>
      </c>
      <c r="BK46" s="130">
        <f t="shared" si="82"/>
        <v>6.0473877267770398E-2</v>
      </c>
      <c r="BL46" s="131">
        <f t="shared" si="82"/>
        <v>7.0833333333333331E-2</v>
      </c>
      <c r="BM46" s="132">
        <f t="shared" si="82"/>
        <v>5.5127886764340703E-2</v>
      </c>
      <c r="BN46" s="129">
        <f t="shared" si="82"/>
        <v>9.166063862767386E-2</v>
      </c>
      <c r="BO46" s="130">
        <f t="shared" si="82"/>
        <v>3.0226700251889168E-2</v>
      </c>
      <c r="BP46" s="131">
        <f t="shared" si="82"/>
        <v>7.8958420831583373E-2</v>
      </c>
      <c r="BQ46" s="132">
        <f t="shared" si="82"/>
        <v>5.159107100451199E-2</v>
      </c>
      <c r="BR46" s="129">
        <f t="shared" si="82"/>
        <v>5.4136874361593465E-2</v>
      </c>
      <c r="BS46" s="130">
        <f t="shared" si="82"/>
        <v>0.14065934065934066</v>
      </c>
      <c r="BT46" s="131">
        <f t="shared" si="82"/>
        <v>3.6420863309352521E-2</v>
      </c>
      <c r="BU46" s="129">
        <f t="shared" si="82"/>
        <v>0.11420204978038068</v>
      </c>
      <c r="BV46" s="133">
        <f t="shared" si="82"/>
        <v>5.3292339226236225E-2</v>
      </c>
      <c r="BW46" s="134">
        <f t="shared" si="82"/>
        <v>9.3711467324291003E-2</v>
      </c>
      <c r="BX46" s="129">
        <f t="shared" si="82"/>
        <v>6.3289671960125193E-2</v>
      </c>
      <c r="BY46" s="130">
        <f t="shared" si="82"/>
        <v>5.9397417503586798E-2</v>
      </c>
      <c r="BZ46" s="131">
        <f t="shared" si="82"/>
        <v>7.4341219465281785E-2</v>
      </c>
      <c r="CA46" s="132">
        <f t="shared" si="82"/>
        <v>5.5908791931593947E-2</v>
      </c>
      <c r="CB46" s="129">
        <f t="shared" si="82"/>
        <v>4.4825677919203097E-2</v>
      </c>
      <c r="CC46" s="130">
        <f t="shared" si="82"/>
        <v>9.5836087243886314E-2</v>
      </c>
      <c r="CD46" s="131">
        <f t="shared" si="82"/>
        <v>3.5188116400827953E-2</v>
      </c>
      <c r="CE46" s="132">
        <f t="shared" si="82"/>
        <v>9.0781304908047325E-2</v>
      </c>
      <c r="CF46" s="129">
        <f t="shared" si="82"/>
        <v>6.2615101289134445E-2</v>
      </c>
      <c r="CG46" s="130">
        <f t="shared" si="82"/>
        <v>7.9574742268041232E-2</v>
      </c>
      <c r="CH46" s="131">
        <f t="shared" si="82"/>
        <v>6.2681791739383361E-2</v>
      </c>
      <c r="CI46" s="129">
        <f t="shared" si="82"/>
        <v>5.722551510019757E-2</v>
      </c>
      <c r="CJ46" s="135">
        <f t="shared" ref="CJ46" si="83">AB46/AB64</f>
        <v>6.4235508900045646E-2</v>
      </c>
      <c r="CK46" s="136">
        <f t="shared" ref="CK46" si="84">AC46/AC64</f>
        <v>6.6829598711189223E-2</v>
      </c>
    </row>
    <row r="47" spans="1:93" ht="15" thickTop="1" thickBot="1" x14ac:dyDescent="0.3">
      <c r="A47" s="137" t="s">
        <v>23</v>
      </c>
      <c r="B47" s="189">
        <v>446</v>
      </c>
      <c r="C47" s="190">
        <v>666</v>
      </c>
      <c r="D47" s="191">
        <v>187</v>
      </c>
      <c r="E47" s="192">
        <v>159</v>
      </c>
      <c r="F47" s="189">
        <v>727</v>
      </c>
      <c r="G47" s="193">
        <v>288</v>
      </c>
      <c r="H47" s="191">
        <v>866</v>
      </c>
      <c r="I47" s="192">
        <v>765</v>
      </c>
      <c r="J47" s="189">
        <v>70</v>
      </c>
      <c r="K47" s="193">
        <v>173</v>
      </c>
      <c r="L47" s="191">
        <v>240</v>
      </c>
      <c r="M47" s="189">
        <v>517</v>
      </c>
      <c r="N47" s="194">
        <v>664</v>
      </c>
      <c r="O47" s="195">
        <v>944</v>
      </c>
      <c r="P47" s="189">
        <v>481</v>
      </c>
      <c r="Q47" s="193">
        <v>305</v>
      </c>
      <c r="R47" s="191">
        <v>632</v>
      </c>
      <c r="S47" s="192">
        <v>426</v>
      </c>
      <c r="T47" s="189">
        <v>106</v>
      </c>
      <c r="U47" s="193">
        <v>81</v>
      </c>
      <c r="V47" s="191">
        <v>289</v>
      </c>
      <c r="W47" s="192">
        <v>561</v>
      </c>
      <c r="X47" s="189">
        <v>321</v>
      </c>
      <c r="Y47" s="193">
        <v>162</v>
      </c>
      <c r="Z47" s="191">
        <v>741</v>
      </c>
      <c r="AA47" s="189">
        <v>825</v>
      </c>
      <c r="AB47" s="172">
        <f t="shared" si="64"/>
        <v>5770</v>
      </c>
      <c r="AC47" s="173">
        <f t="shared" si="65"/>
        <v>5872</v>
      </c>
      <c r="AE47" s="299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5.4865297084512238E-2</v>
      </c>
      <c r="BK47" s="130">
        <f t="shared" si="85"/>
        <v>6.6025577475959149E-2</v>
      </c>
      <c r="BL47" s="131">
        <f t="shared" si="85"/>
        <v>5.5654761904761901E-2</v>
      </c>
      <c r="BM47" s="132">
        <f t="shared" si="85"/>
        <v>3.9483486466352122E-2</v>
      </c>
      <c r="BN47" s="129">
        <f t="shared" si="85"/>
        <v>7.5126588818848816E-2</v>
      </c>
      <c r="BO47" s="130">
        <f t="shared" si="85"/>
        <v>2.3401316324043228E-2</v>
      </c>
      <c r="BP47" s="131">
        <f t="shared" si="85"/>
        <v>6.0618787624247515E-2</v>
      </c>
      <c r="BQ47" s="132">
        <f t="shared" si="85"/>
        <v>4.541676561386844E-2</v>
      </c>
      <c r="BR47" s="129">
        <f t="shared" si="85"/>
        <v>3.5750766087844742E-2</v>
      </c>
      <c r="BS47" s="130">
        <f t="shared" si="85"/>
        <v>9.505494505494505E-2</v>
      </c>
      <c r="BT47" s="131">
        <f t="shared" si="85"/>
        <v>3.5971223021582732E-2</v>
      </c>
      <c r="BU47" s="129">
        <f t="shared" si="85"/>
        <v>8.4106068000650722E-2</v>
      </c>
      <c r="BV47" s="133">
        <f t="shared" si="85"/>
        <v>4.2531386113246222E-2</v>
      </c>
      <c r="BW47" s="134">
        <f t="shared" si="85"/>
        <v>6.4666392656528293E-2</v>
      </c>
      <c r="BX47" s="129">
        <f t="shared" si="85"/>
        <v>5.5755187202967425E-2</v>
      </c>
      <c r="BY47" s="130">
        <f t="shared" si="85"/>
        <v>4.3758967001434723E-2</v>
      </c>
      <c r="BZ47" s="131">
        <f t="shared" si="85"/>
        <v>6.0780919407578383E-2</v>
      </c>
      <c r="CA47" s="132">
        <f t="shared" si="85"/>
        <v>4.670028502521377E-2</v>
      </c>
      <c r="CB47" s="129">
        <f t="shared" si="85"/>
        <v>5.8660763696734917E-2</v>
      </c>
      <c r="CC47" s="130">
        <f t="shared" si="85"/>
        <v>5.3536021150033045E-2</v>
      </c>
      <c r="CD47" s="131">
        <f t="shared" si="85"/>
        <v>3.5188116400827953E-2</v>
      </c>
      <c r="CE47" s="132">
        <f t="shared" si="85"/>
        <v>6.5713951036663928E-2</v>
      </c>
      <c r="CF47" s="129">
        <f t="shared" si="85"/>
        <v>4.5473863153421168E-2</v>
      </c>
      <c r="CG47" s="130">
        <f t="shared" si="85"/>
        <v>5.2190721649484538E-2</v>
      </c>
      <c r="CH47" s="131">
        <f t="shared" si="85"/>
        <v>5.388307155322862E-2</v>
      </c>
      <c r="CI47" s="129">
        <f t="shared" si="85"/>
        <v>5.8213378492802711E-2</v>
      </c>
      <c r="CJ47" s="135">
        <f t="shared" ref="CJ47" si="86">AB47/AB64</f>
        <v>5.2670013692377907E-2</v>
      </c>
      <c r="CK47" s="136">
        <f t="shared" ref="CK47" si="87">AC47/AC64</f>
        <v>5.3749267721148214E-2</v>
      </c>
    </row>
    <row r="48" spans="1:93" ht="13.5" thickTop="1" x14ac:dyDescent="0.2">
      <c r="A48" s="146" t="s">
        <v>24</v>
      </c>
      <c r="B48" s="203">
        <v>426</v>
      </c>
      <c r="C48" s="197">
        <v>547</v>
      </c>
      <c r="D48" s="198">
        <v>186</v>
      </c>
      <c r="E48" s="199">
        <v>199</v>
      </c>
      <c r="F48" s="196">
        <v>549</v>
      </c>
      <c r="G48" s="200">
        <v>342</v>
      </c>
      <c r="H48" s="198">
        <v>788</v>
      </c>
      <c r="I48" s="199">
        <v>741</v>
      </c>
      <c r="J48" s="196">
        <v>63</v>
      </c>
      <c r="K48" s="200">
        <v>95</v>
      </c>
      <c r="L48" s="198">
        <v>192</v>
      </c>
      <c r="M48" s="196">
        <v>462</v>
      </c>
      <c r="N48" s="201">
        <v>685</v>
      </c>
      <c r="O48" s="204">
        <v>785</v>
      </c>
      <c r="P48" s="196">
        <v>426</v>
      </c>
      <c r="Q48" s="200">
        <v>344</v>
      </c>
      <c r="R48" s="198">
        <v>566</v>
      </c>
      <c r="S48" s="199">
        <v>380</v>
      </c>
      <c r="T48" s="196">
        <v>85</v>
      </c>
      <c r="U48" s="200">
        <v>73</v>
      </c>
      <c r="V48" s="198">
        <v>333</v>
      </c>
      <c r="W48" s="205">
        <v>599</v>
      </c>
      <c r="X48" s="196">
        <v>283</v>
      </c>
      <c r="Y48" s="200">
        <v>130</v>
      </c>
      <c r="Z48" s="198">
        <v>753</v>
      </c>
      <c r="AA48" s="196">
        <v>701</v>
      </c>
      <c r="AB48" s="172">
        <f t="shared" si="64"/>
        <v>5335</v>
      </c>
      <c r="AC48" s="173">
        <f t="shared" si="65"/>
        <v>5398</v>
      </c>
      <c r="AE48" s="273" t="str">
        <f>$AE$17</f>
        <v>17:00 - 17:59</v>
      </c>
      <c r="AF48" s="126">
        <f t="shared" ref="AF48:AU49" si="88">SUMIF($A$9:$A$32,$AE48,B$40:B$63)</f>
        <v>648</v>
      </c>
      <c r="AG48" s="186">
        <f t="shared" si="88"/>
        <v>1052</v>
      </c>
      <c r="AH48" s="127">
        <f t="shared" si="88"/>
        <v>261</v>
      </c>
      <c r="AI48" s="180">
        <f t="shared" si="88"/>
        <v>410</v>
      </c>
      <c r="AJ48" s="126">
        <f t="shared" si="88"/>
        <v>491</v>
      </c>
      <c r="AK48" s="128">
        <f t="shared" si="88"/>
        <v>1734</v>
      </c>
      <c r="AL48" s="127">
        <f t="shared" si="88"/>
        <v>1109</v>
      </c>
      <c r="AM48" s="180">
        <f t="shared" si="88"/>
        <v>1826</v>
      </c>
      <c r="AN48" s="126">
        <f t="shared" si="88"/>
        <v>272</v>
      </c>
      <c r="AO48" s="128">
        <f t="shared" si="88"/>
        <v>69</v>
      </c>
      <c r="AP48" s="127">
        <f t="shared" si="88"/>
        <v>781</v>
      </c>
      <c r="AQ48" s="126">
        <f t="shared" si="88"/>
        <v>298</v>
      </c>
      <c r="AR48" s="179">
        <f t="shared" si="88"/>
        <v>1347</v>
      </c>
      <c r="AS48" s="181">
        <f t="shared" si="88"/>
        <v>910</v>
      </c>
      <c r="AT48" s="126">
        <f t="shared" si="88"/>
        <v>891</v>
      </c>
      <c r="AU48" s="128">
        <f t="shared" si="88"/>
        <v>515</v>
      </c>
      <c r="AV48" s="127">
        <f t="shared" ref="AP48:BE49" si="89">SUMIF($A$9:$A$32,$AE48,R$40:R$63)</f>
        <v>1005</v>
      </c>
      <c r="AW48" s="180">
        <f t="shared" si="89"/>
        <v>771</v>
      </c>
      <c r="AX48" s="126">
        <f t="shared" si="89"/>
        <v>219</v>
      </c>
      <c r="AY48" s="128">
        <f t="shared" si="89"/>
        <v>71</v>
      </c>
      <c r="AZ48" s="127">
        <f t="shared" si="89"/>
        <v>807</v>
      </c>
      <c r="BA48" s="180">
        <f t="shared" si="89"/>
        <v>597</v>
      </c>
      <c r="BB48" s="126">
        <f t="shared" si="89"/>
        <v>746</v>
      </c>
      <c r="BC48" s="128">
        <f t="shared" si="89"/>
        <v>198</v>
      </c>
      <c r="BD48" s="184">
        <f t="shared" si="89"/>
        <v>1198</v>
      </c>
      <c r="BE48" s="185">
        <f t="shared" si="89"/>
        <v>1344</v>
      </c>
      <c r="BF48" s="170">
        <f>AF48+AH48+AJ48+AL48+AN48+AP48+AR48+AT48+AV48+AX48+AZ48+BB48+BD48</f>
        <v>9775</v>
      </c>
      <c r="BG48" s="171">
        <f>AG48+AI48+AK48+AM48+AO48+AQ48+AS48+AU48+AW48+AY48+BA48+BC48+BE48</f>
        <v>9795</v>
      </c>
      <c r="BI48" s="146" t="s">
        <v>24</v>
      </c>
      <c r="BJ48" s="129">
        <f t="shared" ref="BJ48:CI48" si="90">B48/B64</f>
        <v>5.240496986099151E-2</v>
      </c>
      <c r="BK48" s="130">
        <f t="shared" si="90"/>
        <v>5.4228214533558042E-2</v>
      </c>
      <c r="BL48" s="131">
        <f t="shared" si="90"/>
        <v>5.5357142857142855E-2</v>
      </c>
      <c r="BM48" s="132">
        <f t="shared" si="90"/>
        <v>4.9416439036503598E-2</v>
      </c>
      <c r="BN48" s="129">
        <f t="shared" si="90"/>
        <v>5.6732458406530947E-2</v>
      </c>
      <c r="BO48" s="130">
        <f t="shared" si="90"/>
        <v>2.7789063134801333E-2</v>
      </c>
      <c r="BP48" s="131">
        <f t="shared" si="90"/>
        <v>5.5158896822063562E-2</v>
      </c>
      <c r="BQ48" s="132">
        <f t="shared" si="90"/>
        <v>4.3991925908335311E-2</v>
      </c>
      <c r="BR48" s="129">
        <f t="shared" si="90"/>
        <v>3.2175689479060264E-2</v>
      </c>
      <c r="BS48" s="130">
        <f t="shared" si="90"/>
        <v>5.21978021978022E-2</v>
      </c>
      <c r="BT48" s="131">
        <f t="shared" si="90"/>
        <v>2.8776978417266189E-2</v>
      </c>
      <c r="BU48" s="129">
        <f t="shared" si="90"/>
        <v>7.5158613958028309E-2</v>
      </c>
      <c r="BV48" s="133">
        <f t="shared" si="90"/>
        <v>4.3876505252369975E-2</v>
      </c>
      <c r="BW48" s="134">
        <f t="shared" si="90"/>
        <v>5.3774489656117273E-2</v>
      </c>
      <c r="BX48" s="129">
        <f t="shared" si="90"/>
        <v>4.9379853946910864E-2</v>
      </c>
      <c r="BY48" s="130">
        <f t="shared" si="90"/>
        <v>4.9354375896700144E-2</v>
      </c>
      <c r="BZ48" s="131">
        <f t="shared" si="90"/>
        <v>5.4433544912483173E-2</v>
      </c>
      <c r="CA48" s="132">
        <f t="shared" si="90"/>
        <v>4.165753124314843E-2</v>
      </c>
      <c r="CB48" s="129">
        <f t="shared" si="90"/>
        <v>4.7039291643608191E-2</v>
      </c>
      <c r="CC48" s="130">
        <f t="shared" si="90"/>
        <v>4.8248512888301391E-2</v>
      </c>
      <c r="CD48" s="131">
        <f t="shared" si="90"/>
        <v>4.054547668330695E-2</v>
      </c>
      <c r="CE48" s="132">
        <f t="shared" si="90"/>
        <v>7.0165163406348832E-2</v>
      </c>
      <c r="CF48" s="129">
        <f t="shared" si="90"/>
        <v>4.0090664400056666E-2</v>
      </c>
      <c r="CG48" s="130">
        <f t="shared" si="90"/>
        <v>4.1881443298969069E-2</v>
      </c>
      <c r="CH48" s="131">
        <f t="shared" si="90"/>
        <v>5.4755671902268759E-2</v>
      </c>
      <c r="CI48" s="129">
        <f t="shared" si="90"/>
        <v>4.9463731301157214E-2</v>
      </c>
      <c r="CJ48" s="135">
        <f t="shared" ref="CJ48" si="91">AB48/AB64</f>
        <v>4.8699224098585119E-2</v>
      </c>
      <c r="CK48" s="136">
        <f t="shared" ref="CK48" si="92">AC48/AC64</f>
        <v>4.9410515524311659E-2</v>
      </c>
    </row>
    <row r="49" spans="1:89" x14ac:dyDescent="0.2">
      <c r="A49" s="137" t="s">
        <v>25</v>
      </c>
      <c r="B49" s="206">
        <v>435</v>
      </c>
      <c r="C49" s="190">
        <v>546</v>
      </c>
      <c r="D49" s="191">
        <v>167</v>
      </c>
      <c r="E49" s="192">
        <v>194</v>
      </c>
      <c r="F49" s="189">
        <v>452</v>
      </c>
      <c r="G49" s="193">
        <v>452</v>
      </c>
      <c r="H49" s="191">
        <v>762</v>
      </c>
      <c r="I49" s="192">
        <v>833</v>
      </c>
      <c r="J49" s="189">
        <v>85</v>
      </c>
      <c r="K49" s="190">
        <v>90</v>
      </c>
      <c r="L49" s="191">
        <v>289</v>
      </c>
      <c r="M49" s="189">
        <v>358</v>
      </c>
      <c r="N49" s="194">
        <v>705</v>
      </c>
      <c r="O49" s="207">
        <v>688</v>
      </c>
      <c r="P49" s="189">
        <v>402</v>
      </c>
      <c r="Q49" s="190">
        <v>266</v>
      </c>
      <c r="R49" s="191">
        <v>557</v>
      </c>
      <c r="S49" s="192">
        <v>403</v>
      </c>
      <c r="T49" s="198">
        <v>87</v>
      </c>
      <c r="U49" s="189">
        <v>72</v>
      </c>
      <c r="V49" s="191">
        <v>412</v>
      </c>
      <c r="W49" s="208">
        <v>498</v>
      </c>
      <c r="X49" s="189">
        <v>320</v>
      </c>
      <c r="Y49" s="193">
        <v>122</v>
      </c>
      <c r="Z49" s="191">
        <v>767</v>
      </c>
      <c r="AA49" s="189">
        <v>729</v>
      </c>
      <c r="AB49" s="172">
        <f t="shared" si="64"/>
        <v>5440</v>
      </c>
      <c r="AC49" s="173">
        <f t="shared" si="65"/>
        <v>5251</v>
      </c>
      <c r="AE49" s="275" t="str">
        <f>$AE$18</f>
        <v>18:00 - 18:59</v>
      </c>
      <c r="AF49" s="126">
        <f t="shared" si="88"/>
        <v>613</v>
      </c>
      <c r="AG49" s="190">
        <f t="shared" si="88"/>
        <v>945</v>
      </c>
      <c r="AH49" s="191">
        <f t="shared" si="88"/>
        <v>222</v>
      </c>
      <c r="AI49" s="192">
        <f t="shared" si="88"/>
        <v>307</v>
      </c>
      <c r="AJ49" s="276">
        <f t="shared" si="88"/>
        <v>430</v>
      </c>
      <c r="AK49" s="193">
        <f t="shared" si="88"/>
        <v>1339</v>
      </c>
      <c r="AL49" s="191">
        <f t="shared" si="88"/>
        <v>934</v>
      </c>
      <c r="AM49" s="192">
        <f t="shared" si="88"/>
        <v>1382</v>
      </c>
      <c r="AN49" s="276">
        <f t="shared" si="88"/>
        <v>225</v>
      </c>
      <c r="AO49" s="193">
        <f t="shared" si="88"/>
        <v>54</v>
      </c>
      <c r="AP49" s="191">
        <f t="shared" si="89"/>
        <v>649</v>
      </c>
      <c r="AQ49" s="276">
        <f t="shared" si="89"/>
        <v>229</v>
      </c>
      <c r="AR49" s="194">
        <f t="shared" si="89"/>
        <v>1217</v>
      </c>
      <c r="AS49" s="195">
        <f t="shared" si="89"/>
        <v>894</v>
      </c>
      <c r="AT49" s="276">
        <f t="shared" si="89"/>
        <v>589</v>
      </c>
      <c r="AU49" s="193">
        <f t="shared" si="89"/>
        <v>535</v>
      </c>
      <c r="AV49" s="191">
        <f t="shared" si="89"/>
        <v>748</v>
      </c>
      <c r="AW49" s="192">
        <f t="shared" si="89"/>
        <v>889</v>
      </c>
      <c r="AX49" s="276">
        <f t="shared" si="89"/>
        <v>131</v>
      </c>
      <c r="AY49" s="193">
        <f t="shared" si="89"/>
        <v>43</v>
      </c>
      <c r="AZ49" s="191">
        <f t="shared" si="89"/>
        <v>900</v>
      </c>
      <c r="BA49" s="192">
        <f t="shared" si="89"/>
        <v>566</v>
      </c>
      <c r="BB49" s="276">
        <f t="shared" si="89"/>
        <v>630</v>
      </c>
      <c r="BC49" s="193">
        <f t="shared" si="89"/>
        <v>167</v>
      </c>
      <c r="BD49" s="191">
        <f t="shared" si="89"/>
        <v>1108</v>
      </c>
      <c r="BE49" s="276">
        <f t="shared" si="89"/>
        <v>1180</v>
      </c>
      <c r="BF49" s="172">
        <f>SUM(AF49,AH49,AJ49,AL49,AN49,AP49,AR49,AT49,AV49,AX49,AZ49,BB49,BD49)</f>
        <v>8396</v>
      </c>
      <c r="BG49" s="173">
        <f>SUM(AG49,AI49,AK49,AM49,AO49,AQ49,AS49,AU49,AW49,AY49,BA49,BC49,BE49)</f>
        <v>8530</v>
      </c>
      <c r="BI49" s="137" t="s">
        <v>25</v>
      </c>
      <c r="BJ49" s="129">
        <f t="shared" ref="BJ49:CI49" si="93">B49/B64</f>
        <v>5.3512117111575837E-2</v>
      </c>
      <c r="BK49" s="130">
        <f t="shared" si="93"/>
        <v>5.4129077029840392E-2</v>
      </c>
      <c r="BL49" s="131">
        <f t="shared" si="93"/>
        <v>4.9702380952380949E-2</v>
      </c>
      <c r="BM49" s="132">
        <f t="shared" si="93"/>
        <v>4.8174819965234664E-2</v>
      </c>
      <c r="BN49" s="129">
        <f t="shared" si="93"/>
        <v>4.6708690709930764E-2</v>
      </c>
      <c r="BO49" s="130">
        <f t="shared" si="93"/>
        <v>3.672706589745673E-2</v>
      </c>
      <c r="BP49" s="131">
        <f t="shared" si="93"/>
        <v>5.3338933221335573E-2</v>
      </c>
      <c r="BQ49" s="132">
        <f t="shared" si="93"/>
        <v>4.9453811446212304E-2</v>
      </c>
      <c r="BR49" s="129">
        <f t="shared" si="93"/>
        <v>4.3411644535240039E-2</v>
      </c>
      <c r="BS49" s="130">
        <f t="shared" si="93"/>
        <v>4.9450549450549448E-2</v>
      </c>
      <c r="BT49" s="131">
        <f t="shared" si="93"/>
        <v>4.3315347721822543E-2</v>
      </c>
      <c r="BU49" s="129">
        <f t="shared" si="93"/>
        <v>5.8239791768342278E-2</v>
      </c>
      <c r="BV49" s="133">
        <f t="shared" si="93"/>
        <v>4.5157571099154498E-2</v>
      </c>
      <c r="BW49" s="134">
        <f t="shared" si="93"/>
        <v>4.7129743800520617E-2</v>
      </c>
      <c r="BX49" s="129">
        <f t="shared" si="93"/>
        <v>4.6597890344267999E-2</v>
      </c>
      <c r="BY49" s="130">
        <f t="shared" si="93"/>
        <v>3.8163558106169296E-2</v>
      </c>
      <c r="BZ49" s="131">
        <f t="shared" si="93"/>
        <v>5.3567993844970185E-2</v>
      </c>
      <c r="CA49" s="132">
        <f t="shared" si="93"/>
        <v>4.41789081341811E-2</v>
      </c>
      <c r="CB49" s="129">
        <f t="shared" si="93"/>
        <v>4.8146098505810739E-2</v>
      </c>
      <c r="CC49" s="130">
        <f t="shared" si="93"/>
        <v>4.758757435558493E-2</v>
      </c>
      <c r="CD49" s="131">
        <f t="shared" si="93"/>
        <v>5.0164373554121518E-2</v>
      </c>
      <c r="CE49" s="132">
        <f t="shared" si="93"/>
        <v>5.833430947639686E-2</v>
      </c>
      <c r="CF49" s="129">
        <f t="shared" si="93"/>
        <v>4.5332200028332624E-2</v>
      </c>
      <c r="CG49" s="130">
        <f t="shared" si="93"/>
        <v>3.9304123711340205E-2</v>
      </c>
      <c r="CH49" s="131">
        <f t="shared" si="93"/>
        <v>5.5773705642815592E-2</v>
      </c>
      <c r="CI49" s="129">
        <f t="shared" si="93"/>
        <v>5.1439458086367483E-2</v>
      </c>
      <c r="CJ49" s="135">
        <f t="shared" ref="CJ49" si="94">AB49/AB64</f>
        <v>4.9657690552259243E-2</v>
      </c>
      <c r="CK49" s="136">
        <f t="shared" ref="CK49" si="95">AC49/AC64</f>
        <v>4.8064953134153487E-2</v>
      </c>
    </row>
    <row r="50" spans="1:89" ht="13.5" thickBot="1" x14ac:dyDescent="0.25">
      <c r="A50" s="146" t="s">
        <v>26</v>
      </c>
      <c r="B50" s="203">
        <v>379</v>
      </c>
      <c r="C50" s="197">
        <v>641</v>
      </c>
      <c r="D50" s="198">
        <v>154</v>
      </c>
      <c r="E50" s="199">
        <v>204</v>
      </c>
      <c r="F50" s="196">
        <v>374</v>
      </c>
      <c r="G50" s="200">
        <v>487</v>
      </c>
      <c r="H50" s="198">
        <v>780</v>
      </c>
      <c r="I50" s="199">
        <v>816</v>
      </c>
      <c r="J50" s="196">
        <v>82</v>
      </c>
      <c r="K50" s="197">
        <v>60</v>
      </c>
      <c r="L50" s="198">
        <v>290</v>
      </c>
      <c r="M50" s="196">
        <v>327</v>
      </c>
      <c r="N50" s="201">
        <v>648</v>
      </c>
      <c r="O50" s="204">
        <v>674</v>
      </c>
      <c r="P50" s="196">
        <v>426</v>
      </c>
      <c r="Q50" s="197">
        <v>254</v>
      </c>
      <c r="R50" s="198">
        <v>539</v>
      </c>
      <c r="S50" s="199">
        <v>387</v>
      </c>
      <c r="T50" s="196">
        <v>77</v>
      </c>
      <c r="U50" s="200">
        <v>69</v>
      </c>
      <c r="V50" s="198">
        <v>327</v>
      </c>
      <c r="W50" s="205">
        <v>461</v>
      </c>
      <c r="X50" s="196">
        <v>313</v>
      </c>
      <c r="Y50" s="200">
        <v>132</v>
      </c>
      <c r="Z50" s="198">
        <v>803</v>
      </c>
      <c r="AA50" s="196">
        <v>810</v>
      </c>
      <c r="AB50" s="172">
        <f t="shared" si="64"/>
        <v>5192</v>
      </c>
      <c r="AC50" s="173">
        <f t="shared" si="65"/>
        <v>5322</v>
      </c>
      <c r="AE50" s="273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4.6623200885717801E-2</v>
      </c>
      <c r="BK50" s="130">
        <f t="shared" si="96"/>
        <v>6.3547139883017745E-2</v>
      </c>
      <c r="BL50" s="131">
        <f t="shared" si="96"/>
        <v>4.583333333333333E-2</v>
      </c>
      <c r="BM50" s="132">
        <f t="shared" si="96"/>
        <v>5.0658058107772533E-2</v>
      </c>
      <c r="BN50" s="129">
        <f t="shared" si="96"/>
        <v>3.8648341428128549E-2</v>
      </c>
      <c r="BO50" s="130">
        <f t="shared" si="96"/>
        <v>3.9570975867392541E-2</v>
      </c>
      <c r="BP50" s="131">
        <f t="shared" si="96"/>
        <v>5.4598908021839566E-2</v>
      </c>
      <c r="BQ50" s="132">
        <f t="shared" si="96"/>
        <v>4.8444549988126334E-2</v>
      </c>
      <c r="BR50" s="129">
        <f t="shared" si="96"/>
        <v>4.1879468845760978E-2</v>
      </c>
      <c r="BS50" s="130">
        <f t="shared" si="96"/>
        <v>3.2967032967032968E-2</v>
      </c>
      <c r="BT50" s="131">
        <f t="shared" si="96"/>
        <v>4.3465227817745804E-2</v>
      </c>
      <c r="BU50" s="129">
        <f t="shared" si="96"/>
        <v>5.3196681307955102E-2</v>
      </c>
      <c r="BV50" s="133">
        <f t="shared" si="96"/>
        <v>4.1506533435818602E-2</v>
      </c>
      <c r="BW50" s="134">
        <f t="shared" si="96"/>
        <v>4.6170708316207697E-2</v>
      </c>
      <c r="BX50" s="129">
        <f t="shared" si="96"/>
        <v>4.9379853946910864E-2</v>
      </c>
      <c r="BY50" s="130">
        <f t="shared" si="96"/>
        <v>3.6441893830703016E-2</v>
      </c>
      <c r="BZ50" s="131">
        <f t="shared" si="96"/>
        <v>5.1836891709944218E-2</v>
      </c>
      <c r="CA50" s="132">
        <f t="shared" si="96"/>
        <v>4.2424906818680115E-2</v>
      </c>
      <c r="CB50" s="129">
        <f t="shared" si="96"/>
        <v>4.2612064194798009E-2</v>
      </c>
      <c r="CC50" s="130">
        <f t="shared" si="96"/>
        <v>4.5604758757435561E-2</v>
      </c>
      <c r="CD50" s="131">
        <f t="shared" si="96"/>
        <v>3.9814927553877999E-2</v>
      </c>
      <c r="CE50" s="132">
        <f t="shared" si="96"/>
        <v>5.4000234274335243E-2</v>
      </c>
      <c r="CF50" s="129">
        <f t="shared" si="96"/>
        <v>4.4340558152712851E-2</v>
      </c>
      <c r="CG50" s="130">
        <f t="shared" si="96"/>
        <v>4.252577319587629E-2</v>
      </c>
      <c r="CH50" s="131">
        <f t="shared" si="96"/>
        <v>5.8391506689936007E-2</v>
      </c>
      <c r="CI50" s="129">
        <f t="shared" si="96"/>
        <v>5.7154953429297203E-2</v>
      </c>
      <c r="CJ50" s="135">
        <f t="shared" ref="CJ50" si="97">AB50/AB64</f>
        <v>4.7393884071200362E-2</v>
      </c>
      <c r="CK50" s="136">
        <f t="shared" ref="CK50" si="98">AC50/AC64</f>
        <v>4.8714850615114234E-2</v>
      </c>
    </row>
    <row r="51" spans="1:89" ht="14.25" thickTop="1" thickBot="1" x14ac:dyDescent="0.25">
      <c r="A51" s="137" t="s">
        <v>27</v>
      </c>
      <c r="B51" s="206">
        <v>391</v>
      </c>
      <c r="C51" s="190">
        <v>553</v>
      </c>
      <c r="D51" s="191">
        <v>171</v>
      </c>
      <c r="E51" s="192">
        <v>203</v>
      </c>
      <c r="F51" s="189">
        <v>381</v>
      </c>
      <c r="G51" s="193">
        <v>458</v>
      </c>
      <c r="H51" s="191">
        <v>731</v>
      </c>
      <c r="I51" s="192">
        <v>884</v>
      </c>
      <c r="J51" s="189">
        <v>97</v>
      </c>
      <c r="K51" s="190">
        <v>68</v>
      </c>
      <c r="L51" s="191">
        <v>280</v>
      </c>
      <c r="M51" s="189">
        <v>321</v>
      </c>
      <c r="N51" s="194">
        <v>742</v>
      </c>
      <c r="O51" s="207">
        <v>641</v>
      </c>
      <c r="P51" s="189">
        <v>458</v>
      </c>
      <c r="Q51" s="190">
        <v>261</v>
      </c>
      <c r="R51" s="191">
        <v>559</v>
      </c>
      <c r="S51" s="192">
        <v>418</v>
      </c>
      <c r="T51" s="189">
        <v>67</v>
      </c>
      <c r="U51" s="193">
        <v>53</v>
      </c>
      <c r="V51" s="191">
        <v>420</v>
      </c>
      <c r="W51" s="208">
        <v>446</v>
      </c>
      <c r="X51" s="189">
        <v>391</v>
      </c>
      <c r="Y51" s="193">
        <v>93</v>
      </c>
      <c r="Z51" s="191">
        <v>850</v>
      </c>
      <c r="AA51" s="189">
        <v>790</v>
      </c>
      <c r="AB51" s="172">
        <f t="shared" si="64"/>
        <v>5538</v>
      </c>
      <c r="AC51" s="173">
        <f t="shared" si="65"/>
        <v>5189</v>
      </c>
      <c r="AE51" s="267" t="s">
        <v>13</v>
      </c>
      <c r="AF51" s="20">
        <f t="shared" ref="AF51:BG51" si="99">SUM(AF48:AF50)</f>
        <v>1261</v>
      </c>
      <c r="AG51" s="21">
        <f t="shared" si="99"/>
        <v>1997</v>
      </c>
      <c r="AH51" s="20">
        <f t="shared" si="99"/>
        <v>483</v>
      </c>
      <c r="AI51" s="21">
        <f t="shared" si="99"/>
        <v>717</v>
      </c>
      <c r="AJ51" s="20">
        <f t="shared" si="99"/>
        <v>921</v>
      </c>
      <c r="AK51" s="21">
        <f t="shared" si="99"/>
        <v>3073</v>
      </c>
      <c r="AL51" s="20">
        <f t="shared" si="99"/>
        <v>2043</v>
      </c>
      <c r="AM51" s="21">
        <f t="shared" si="99"/>
        <v>3208</v>
      </c>
      <c r="AN51" s="20">
        <f t="shared" si="99"/>
        <v>497</v>
      </c>
      <c r="AO51" s="21">
        <f t="shared" si="99"/>
        <v>123</v>
      </c>
      <c r="AP51" s="20">
        <f t="shared" si="99"/>
        <v>1430</v>
      </c>
      <c r="AQ51" s="21">
        <f t="shared" si="99"/>
        <v>527</v>
      </c>
      <c r="AR51" s="20">
        <f t="shared" si="99"/>
        <v>2564</v>
      </c>
      <c r="AS51" s="21">
        <f t="shared" si="99"/>
        <v>1804</v>
      </c>
      <c r="AT51" s="20">
        <f t="shared" si="99"/>
        <v>1480</v>
      </c>
      <c r="AU51" s="21">
        <f t="shared" si="99"/>
        <v>1050</v>
      </c>
      <c r="AV51" s="20">
        <f t="shared" si="99"/>
        <v>1753</v>
      </c>
      <c r="AW51" s="21">
        <f t="shared" si="99"/>
        <v>1660</v>
      </c>
      <c r="AX51" s="20">
        <f t="shared" si="99"/>
        <v>350</v>
      </c>
      <c r="AY51" s="21">
        <f t="shared" si="99"/>
        <v>114</v>
      </c>
      <c r="AZ51" s="20">
        <f t="shared" si="99"/>
        <v>1707</v>
      </c>
      <c r="BA51" s="21">
        <f t="shared" si="99"/>
        <v>1163</v>
      </c>
      <c r="BB51" s="20">
        <f t="shared" si="99"/>
        <v>1376</v>
      </c>
      <c r="BC51" s="21">
        <f t="shared" si="99"/>
        <v>365</v>
      </c>
      <c r="BD51" s="20">
        <f t="shared" si="99"/>
        <v>2306</v>
      </c>
      <c r="BE51" s="21">
        <f t="shared" si="99"/>
        <v>2524</v>
      </c>
      <c r="BF51" s="174">
        <f t="shared" si="99"/>
        <v>18171</v>
      </c>
      <c r="BG51" s="175">
        <f t="shared" si="99"/>
        <v>18325</v>
      </c>
      <c r="BI51" s="137" t="s">
        <v>27</v>
      </c>
      <c r="BJ51" s="129">
        <f t="shared" ref="BJ51:CI51" si="100">B51/B64</f>
        <v>4.8099397219830239E-2</v>
      </c>
      <c r="BK51" s="130">
        <f t="shared" si="100"/>
        <v>5.4823039555863984E-2</v>
      </c>
      <c r="BL51" s="131">
        <f t="shared" si="100"/>
        <v>5.0892857142857142E-2</v>
      </c>
      <c r="BM51" s="132">
        <f t="shared" si="100"/>
        <v>5.0409734293518749E-2</v>
      </c>
      <c r="BN51" s="129">
        <f t="shared" si="100"/>
        <v>3.9371706107264648E-2</v>
      </c>
      <c r="BO51" s="130">
        <f t="shared" si="100"/>
        <v>3.7214593320874297E-2</v>
      </c>
      <c r="BP51" s="131">
        <f t="shared" si="100"/>
        <v>5.1168976620467592E-2</v>
      </c>
      <c r="BQ51" s="132">
        <f t="shared" si="100"/>
        <v>5.2481595820470198E-2</v>
      </c>
      <c r="BR51" s="129">
        <f t="shared" si="100"/>
        <v>4.9540347293156282E-2</v>
      </c>
      <c r="BS51" s="130">
        <f t="shared" si="100"/>
        <v>3.7362637362637362E-2</v>
      </c>
      <c r="BT51" s="131">
        <f t="shared" si="100"/>
        <v>4.1966426858513192E-2</v>
      </c>
      <c r="BU51" s="129">
        <f t="shared" si="100"/>
        <v>5.2220595412396292E-2</v>
      </c>
      <c r="BV51" s="133">
        <f t="shared" si="100"/>
        <v>4.7527542915705864E-2</v>
      </c>
      <c r="BW51" s="134">
        <f t="shared" si="100"/>
        <v>4.3910124674612958E-2</v>
      </c>
      <c r="BX51" s="129">
        <f t="shared" si="100"/>
        <v>5.3089138750434681E-2</v>
      </c>
      <c r="BY51" s="130">
        <f t="shared" si="100"/>
        <v>3.7446197991391678E-2</v>
      </c>
      <c r="BZ51" s="131">
        <f t="shared" si="100"/>
        <v>5.3760338526639737E-2</v>
      </c>
      <c r="CA51" s="132">
        <f t="shared" si="100"/>
        <v>4.5823284367463274E-2</v>
      </c>
      <c r="CB51" s="129">
        <f t="shared" si="100"/>
        <v>3.707802988378528E-2</v>
      </c>
      <c r="CC51" s="130">
        <f t="shared" si="100"/>
        <v>3.502974223397224E-2</v>
      </c>
      <c r="CD51" s="131">
        <f t="shared" si="100"/>
        <v>5.113843906002679E-2</v>
      </c>
      <c r="CE51" s="132">
        <f t="shared" si="100"/>
        <v>5.2243176759985945E-2</v>
      </c>
      <c r="CF51" s="129">
        <f t="shared" si="100"/>
        <v>5.5390281909618928E-2</v>
      </c>
      <c r="CG51" s="130">
        <f t="shared" si="100"/>
        <v>2.9961340206185568E-2</v>
      </c>
      <c r="CH51" s="131">
        <f t="shared" si="100"/>
        <v>6.1809191390343222E-2</v>
      </c>
      <c r="CI51" s="129">
        <f t="shared" si="100"/>
        <v>5.5743720011289868E-2</v>
      </c>
      <c r="CJ51" s="135">
        <f t="shared" ref="CJ51" si="101">AB51/AB64</f>
        <v>5.055225924235509E-2</v>
      </c>
      <c r="CK51" s="136">
        <f t="shared" ref="CK51" si="102">AC51/AC64</f>
        <v>4.7497437024018749E-2</v>
      </c>
    </row>
    <row r="52" spans="1:89" ht="13.5" thickTop="1" x14ac:dyDescent="0.2">
      <c r="A52" s="146" t="s">
        <v>28</v>
      </c>
      <c r="B52" s="203">
        <v>449</v>
      </c>
      <c r="C52" s="197">
        <v>860</v>
      </c>
      <c r="D52" s="198">
        <v>236</v>
      </c>
      <c r="E52" s="199">
        <v>242</v>
      </c>
      <c r="F52" s="196">
        <v>428</v>
      </c>
      <c r="G52" s="200">
        <v>903</v>
      </c>
      <c r="H52" s="198">
        <v>910</v>
      </c>
      <c r="I52" s="199">
        <v>1088</v>
      </c>
      <c r="J52" s="196">
        <v>128</v>
      </c>
      <c r="K52" s="197">
        <v>71</v>
      </c>
      <c r="L52" s="198">
        <v>445</v>
      </c>
      <c r="M52" s="196">
        <v>275</v>
      </c>
      <c r="N52" s="201">
        <v>1056</v>
      </c>
      <c r="O52" s="204">
        <v>614</v>
      </c>
      <c r="P52" s="196">
        <v>561</v>
      </c>
      <c r="Q52" s="197">
        <v>317</v>
      </c>
      <c r="R52" s="198">
        <v>587</v>
      </c>
      <c r="S52" s="199">
        <v>535</v>
      </c>
      <c r="T52" s="196">
        <v>159</v>
      </c>
      <c r="U52" s="200">
        <v>54</v>
      </c>
      <c r="V52" s="198">
        <v>558</v>
      </c>
      <c r="W52" s="205">
        <v>412</v>
      </c>
      <c r="X52" s="196">
        <v>487</v>
      </c>
      <c r="Y52" s="200">
        <v>105</v>
      </c>
      <c r="Z52" s="198">
        <v>901</v>
      </c>
      <c r="AA52" s="196">
        <v>863</v>
      </c>
      <c r="AB52" s="172">
        <f t="shared" si="64"/>
        <v>6905</v>
      </c>
      <c r="AC52" s="173">
        <f t="shared" si="65"/>
        <v>6339</v>
      </c>
      <c r="BI52" s="146" t="s">
        <v>28</v>
      </c>
      <c r="BJ52" s="129">
        <f t="shared" ref="BJ52:CI52" si="103">B52/B64</f>
        <v>5.5234346168040349E-2</v>
      </c>
      <c r="BK52" s="130">
        <f t="shared" si="103"/>
        <v>8.5258253197184497E-2</v>
      </c>
      <c r="BL52" s="131">
        <f t="shared" si="103"/>
        <v>7.0238095238095238E-2</v>
      </c>
      <c r="BM52" s="132">
        <f t="shared" si="103"/>
        <v>6.0094363049416441E-2</v>
      </c>
      <c r="BN52" s="129">
        <f t="shared" si="103"/>
        <v>4.4228583238607004E-2</v>
      </c>
      <c r="BO52" s="130">
        <f t="shared" si="103"/>
        <v>7.3372877224343866E-2</v>
      </c>
      <c r="BP52" s="131">
        <f t="shared" si="103"/>
        <v>6.3698726025479491E-2</v>
      </c>
      <c r="BQ52" s="132">
        <f t="shared" si="103"/>
        <v>6.4592733317501774E-2</v>
      </c>
      <c r="BR52" s="129">
        <f t="shared" si="103"/>
        <v>6.537282941777324E-2</v>
      </c>
      <c r="BS52" s="130">
        <f t="shared" si="103"/>
        <v>3.9010989010989011E-2</v>
      </c>
      <c r="BT52" s="131">
        <f t="shared" si="103"/>
        <v>6.6696642685851321E-2</v>
      </c>
      <c r="BU52" s="129">
        <f t="shared" si="103"/>
        <v>4.4737270213112086E-2</v>
      </c>
      <c r="BV52" s="133">
        <f t="shared" si="103"/>
        <v>6.7640276710222907E-2</v>
      </c>
      <c r="BW52" s="134">
        <f t="shared" si="103"/>
        <v>4.2060556240580901E-2</v>
      </c>
      <c r="BX52" s="129">
        <f t="shared" si="103"/>
        <v>6.5028399211776985E-2</v>
      </c>
      <c r="BY52" s="130">
        <f t="shared" si="103"/>
        <v>4.5480631276901003E-2</v>
      </c>
      <c r="BZ52" s="131">
        <f t="shared" si="103"/>
        <v>5.6453164070013467E-2</v>
      </c>
      <c r="CA52" s="132">
        <f t="shared" si="103"/>
        <v>5.8649418987064238E-2</v>
      </c>
      <c r="CB52" s="129">
        <f t="shared" si="103"/>
        <v>8.7991145545102373E-2</v>
      </c>
      <c r="CC52" s="130">
        <f t="shared" si="103"/>
        <v>3.5690680766688701E-2</v>
      </c>
      <c r="CD52" s="131">
        <f t="shared" si="103"/>
        <v>6.7941069036892732E-2</v>
      </c>
      <c r="CE52" s="132">
        <f t="shared" si="103"/>
        <v>4.8260513060794187E-2</v>
      </c>
      <c r="CF52" s="129">
        <f t="shared" si="103"/>
        <v>6.8989941918118719E-2</v>
      </c>
      <c r="CG52" s="130">
        <f t="shared" si="103"/>
        <v>3.3827319587628864E-2</v>
      </c>
      <c r="CH52" s="131">
        <f t="shared" si="103"/>
        <v>6.5517742873763815E-2</v>
      </c>
      <c r="CI52" s="129">
        <f t="shared" si="103"/>
        <v>6.0894721987016655E-2</v>
      </c>
      <c r="CJ52" s="135">
        <f t="shared" ref="CJ52" si="104">AB52/AB64</f>
        <v>6.3030579643998177E-2</v>
      </c>
      <c r="CK52" s="136">
        <f t="shared" ref="CK52" si="105">AC52/AC64</f>
        <v>5.8023945518453426E-2</v>
      </c>
    </row>
    <row r="53" spans="1:89" x14ac:dyDescent="0.2">
      <c r="A53" s="137" t="s">
        <v>29</v>
      </c>
      <c r="B53" s="206">
        <v>525</v>
      </c>
      <c r="C53" s="190">
        <v>800</v>
      </c>
      <c r="D53" s="191">
        <v>270</v>
      </c>
      <c r="E53" s="192">
        <v>318</v>
      </c>
      <c r="F53" s="189">
        <v>559</v>
      </c>
      <c r="G53" s="193">
        <v>1264</v>
      </c>
      <c r="H53" s="191">
        <v>986</v>
      </c>
      <c r="I53" s="192">
        <v>1526</v>
      </c>
      <c r="J53" s="189">
        <v>203</v>
      </c>
      <c r="K53" s="190">
        <v>54</v>
      </c>
      <c r="L53" s="191">
        <v>666</v>
      </c>
      <c r="M53" s="189">
        <v>267</v>
      </c>
      <c r="N53" s="194">
        <v>1402</v>
      </c>
      <c r="O53" s="207">
        <v>933</v>
      </c>
      <c r="P53" s="189">
        <v>881</v>
      </c>
      <c r="Q53" s="190">
        <v>463</v>
      </c>
      <c r="R53" s="191">
        <v>887</v>
      </c>
      <c r="S53" s="192">
        <v>776</v>
      </c>
      <c r="T53" s="189">
        <v>241</v>
      </c>
      <c r="U53" s="193">
        <v>45</v>
      </c>
      <c r="V53" s="191">
        <v>916</v>
      </c>
      <c r="W53" s="208">
        <v>666</v>
      </c>
      <c r="X53" s="189">
        <v>685</v>
      </c>
      <c r="Y53" s="193">
        <v>126</v>
      </c>
      <c r="Z53" s="191">
        <v>1144</v>
      </c>
      <c r="AA53" s="189">
        <v>1221</v>
      </c>
      <c r="AB53" s="172">
        <f t="shared" si="64"/>
        <v>9365</v>
      </c>
      <c r="AC53" s="173">
        <f t="shared" si="65"/>
        <v>8459</v>
      </c>
      <c r="BI53" s="137" t="s">
        <v>29</v>
      </c>
      <c r="BJ53" s="129">
        <f t="shared" ref="BJ53:CI53" si="106">B53/B64</f>
        <v>6.4583589617419113E-2</v>
      </c>
      <c r="BK53" s="130">
        <f t="shared" si="106"/>
        <v>7.9310002974125118E-2</v>
      </c>
      <c r="BL53" s="131">
        <f t="shared" si="106"/>
        <v>8.0357142857142863E-2</v>
      </c>
      <c r="BM53" s="132">
        <f t="shared" si="106"/>
        <v>7.8966972932704244E-2</v>
      </c>
      <c r="BN53" s="129">
        <f t="shared" si="106"/>
        <v>5.7765836519582517E-2</v>
      </c>
      <c r="BO53" s="130">
        <f t="shared" si="106"/>
        <v>0.1027057771999675</v>
      </c>
      <c r="BP53" s="131">
        <f t="shared" si="106"/>
        <v>6.9018619627607442E-2</v>
      </c>
      <c r="BQ53" s="132">
        <f t="shared" si="106"/>
        <v>9.0596057943481356E-2</v>
      </c>
      <c r="BR53" s="129">
        <f t="shared" si="106"/>
        <v>0.10367722165474974</v>
      </c>
      <c r="BS53" s="130">
        <f t="shared" si="106"/>
        <v>2.9670329670329669E-2</v>
      </c>
      <c r="BT53" s="131">
        <f t="shared" si="106"/>
        <v>9.982014388489209E-2</v>
      </c>
      <c r="BU53" s="129">
        <f t="shared" si="106"/>
        <v>4.343582235236701E-2</v>
      </c>
      <c r="BV53" s="133">
        <f t="shared" si="106"/>
        <v>8.9802715859595178E-2</v>
      </c>
      <c r="BW53" s="134">
        <f t="shared" si="106"/>
        <v>6.3912864775996711E-2</v>
      </c>
      <c r="BX53" s="129">
        <f t="shared" si="106"/>
        <v>0.10212124724701518</v>
      </c>
      <c r="BY53" s="130">
        <f t="shared" si="106"/>
        <v>6.6427546628407455E-2</v>
      </c>
      <c r="BZ53" s="131">
        <f t="shared" si="106"/>
        <v>8.5304866320446246E-2</v>
      </c>
      <c r="CA53" s="132">
        <f t="shared" si="106"/>
        <v>8.5069063801797851E-2</v>
      </c>
      <c r="CB53" s="129">
        <f t="shared" si="106"/>
        <v>0.13337022689540676</v>
      </c>
      <c r="CC53" s="130">
        <f t="shared" si="106"/>
        <v>2.9742233972240583E-2</v>
      </c>
      <c r="CD53" s="131">
        <f t="shared" si="106"/>
        <v>0.11153050042615366</v>
      </c>
      <c r="CE53" s="132">
        <f t="shared" si="106"/>
        <v>7.8013353637109054E-2</v>
      </c>
      <c r="CF53" s="129">
        <f t="shared" si="106"/>
        <v>9.7039240685649522E-2</v>
      </c>
      <c r="CG53" s="130">
        <f t="shared" si="106"/>
        <v>4.0592783505154641E-2</v>
      </c>
      <c r="CH53" s="131">
        <f t="shared" si="106"/>
        <v>8.318789994182664E-2</v>
      </c>
      <c r="CI53" s="129">
        <f t="shared" si="106"/>
        <v>8.6155800169348012E-2</v>
      </c>
      <c r="CJ53" s="135">
        <f t="shared" ref="CJ53" si="107">AB53/AB64</f>
        <v>8.548607941579188E-2</v>
      </c>
      <c r="CK53" s="136">
        <f t="shared" ref="CK53" si="108">AC53/AC64</f>
        <v>7.7429335090802576E-2</v>
      </c>
    </row>
    <row r="54" spans="1:89" x14ac:dyDescent="0.2">
      <c r="A54" s="146" t="s">
        <v>30</v>
      </c>
      <c r="B54" s="203">
        <v>648</v>
      </c>
      <c r="C54" s="197">
        <v>1052</v>
      </c>
      <c r="D54" s="198">
        <v>261</v>
      </c>
      <c r="E54" s="199">
        <v>410</v>
      </c>
      <c r="F54" s="196">
        <v>491</v>
      </c>
      <c r="G54" s="200">
        <v>1734</v>
      </c>
      <c r="H54" s="198">
        <v>1109</v>
      </c>
      <c r="I54" s="199">
        <v>1826</v>
      </c>
      <c r="J54" s="196">
        <v>272</v>
      </c>
      <c r="K54" s="197">
        <v>69</v>
      </c>
      <c r="L54" s="198">
        <v>781</v>
      </c>
      <c r="M54" s="196">
        <v>298</v>
      </c>
      <c r="N54" s="201">
        <v>1347</v>
      </c>
      <c r="O54" s="204">
        <v>910</v>
      </c>
      <c r="P54" s="196">
        <v>891</v>
      </c>
      <c r="Q54" s="197">
        <v>515</v>
      </c>
      <c r="R54" s="198">
        <v>1005</v>
      </c>
      <c r="S54" s="199">
        <v>771</v>
      </c>
      <c r="T54" s="196">
        <v>219</v>
      </c>
      <c r="U54" s="200">
        <v>71</v>
      </c>
      <c r="V54" s="198">
        <v>807</v>
      </c>
      <c r="W54" s="205">
        <v>597</v>
      </c>
      <c r="X54" s="196">
        <v>746</v>
      </c>
      <c r="Y54" s="200">
        <v>198</v>
      </c>
      <c r="Z54" s="198">
        <v>1198</v>
      </c>
      <c r="AA54" s="196">
        <v>1344</v>
      </c>
      <c r="AB54" s="172">
        <f t="shared" si="64"/>
        <v>9775</v>
      </c>
      <c r="AC54" s="173">
        <f t="shared" si="65"/>
        <v>9795</v>
      </c>
      <c r="BI54" s="146" t="s">
        <v>30</v>
      </c>
      <c r="BJ54" s="129">
        <f t="shared" ref="BJ54:CI54" si="109">B54/B64</f>
        <v>7.9714602042071592E-2</v>
      </c>
      <c r="BK54" s="130">
        <f t="shared" si="109"/>
        <v>0.10429265391097452</v>
      </c>
      <c r="BL54" s="131">
        <f t="shared" si="109"/>
        <v>7.767857142857143E-2</v>
      </c>
      <c r="BM54" s="132">
        <f t="shared" si="109"/>
        <v>0.10181276384405265</v>
      </c>
      <c r="BN54" s="129">
        <f t="shared" si="109"/>
        <v>5.0738865350831872E-2</v>
      </c>
      <c r="BO54" s="130">
        <f t="shared" si="109"/>
        <v>0.14089542536767694</v>
      </c>
      <c r="BP54" s="131">
        <f t="shared" si="109"/>
        <v>7.7628447431051378E-2</v>
      </c>
      <c r="BQ54" s="132">
        <f t="shared" si="109"/>
        <v>0.10840655426264545</v>
      </c>
      <c r="BR54" s="129">
        <f t="shared" si="109"/>
        <v>0.13891726251276812</v>
      </c>
      <c r="BS54" s="130">
        <f t="shared" si="109"/>
        <v>3.7912087912087909E-2</v>
      </c>
      <c r="BT54" s="131">
        <f t="shared" si="109"/>
        <v>0.11705635491606714</v>
      </c>
      <c r="BU54" s="129">
        <f t="shared" si="109"/>
        <v>4.8478932812754186E-2</v>
      </c>
      <c r="BV54" s="133">
        <f t="shared" si="109"/>
        <v>8.6279784780937743E-2</v>
      </c>
      <c r="BW54" s="134">
        <f t="shared" si="109"/>
        <v>6.233730648033977E-2</v>
      </c>
      <c r="BX54" s="129">
        <f t="shared" si="109"/>
        <v>0.10328039874811638</v>
      </c>
      <c r="BY54" s="130">
        <f t="shared" si="109"/>
        <v>7.3888091822094687E-2</v>
      </c>
      <c r="BZ54" s="131">
        <f t="shared" si="109"/>
        <v>9.6653202538949795E-2</v>
      </c>
      <c r="CA54" s="132">
        <f t="shared" si="109"/>
        <v>8.4520938390703793E-2</v>
      </c>
      <c r="CB54" s="129">
        <f t="shared" si="109"/>
        <v>0.12119535141117875</v>
      </c>
      <c r="CC54" s="130">
        <f t="shared" si="109"/>
        <v>4.6926635822868476E-2</v>
      </c>
      <c r="CD54" s="131">
        <f t="shared" si="109"/>
        <v>9.825885790819433E-2</v>
      </c>
      <c r="CE54" s="132">
        <f t="shared" si="109"/>
        <v>6.9930889071102259E-2</v>
      </c>
      <c r="CF54" s="129">
        <f t="shared" si="109"/>
        <v>0.10568069131605043</v>
      </c>
      <c r="CG54" s="130">
        <f t="shared" si="109"/>
        <v>6.3788659793814428E-2</v>
      </c>
      <c r="CH54" s="131">
        <f t="shared" si="109"/>
        <v>8.7114601512507273E-2</v>
      </c>
      <c r="CI54" s="129">
        <f t="shared" si="109"/>
        <v>9.4834885690093143E-2</v>
      </c>
      <c r="CJ54" s="135">
        <f t="shared" ref="CJ54" si="110">AB54/AB64</f>
        <v>8.9228662711090825E-2</v>
      </c>
      <c r="CK54" s="136">
        <f t="shared" ref="CK54" si="111">AC54/AC64</f>
        <v>8.9658391915641469E-2</v>
      </c>
    </row>
    <row r="55" spans="1:89" x14ac:dyDescent="0.2">
      <c r="A55" s="137" t="s">
        <v>31</v>
      </c>
      <c r="B55" s="206">
        <v>613</v>
      </c>
      <c r="C55" s="190">
        <v>945</v>
      </c>
      <c r="D55" s="191">
        <v>222</v>
      </c>
      <c r="E55" s="192">
        <v>307</v>
      </c>
      <c r="F55" s="189">
        <v>430</v>
      </c>
      <c r="G55" s="193">
        <v>1339</v>
      </c>
      <c r="H55" s="191">
        <v>934</v>
      </c>
      <c r="I55" s="192">
        <v>1382</v>
      </c>
      <c r="J55" s="189">
        <v>225</v>
      </c>
      <c r="K55" s="190">
        <v>54</v>
      </c>
      <c r="L55" s="191">
        <v>649</v>
      </c>
      <c r="M55" s="189">
        <v>229</v>
      </c>
      <c r="N55" s="194">
        <v>1217</v>
      </c>
      <c r="O55" s="207">
        <v>894</v>
      </c>
      <c r="P55" s="189">
        <v>589</v>
      </c>
      <c r="Q55" s="190">
        <v>535</v>
      </c>
      <c r="R55" s="191">
        <v>748</v>
      </c>
      <c r="S55" s="192">
        <v>889</v>
      </c>
      <c r="T55" s="189">
        <v>131</v>
      </c>
      <c r="U55" s="193">
        <v>43</v>
      </c>
      <c r="V55" s="191">
        <v>900</v>
      </c>
      <c r="W55" s="208">
        <v>566</v>
      </c>
      <c r="X55" s="189">
        <v>630</v>
      </c>
      <c r="Y55" s="193">
        <v>167</v>
      </c>
      <c r="Z55" s="191">
        <v>1108</v>
      </c>
      <c r="AA55" s="189">
        <v>1180</v>
      </c>
      <c r="AB55" s="172">
        <f t="shared" si="64"/>
        <v>8396</v>
      </c>
      <c r="AC55" s="173">
        <f t="shared" si="65"/>
        <v>8530</v>
      </c>
      <c r="BI55" s="137" t="s">
        <v>31</v>
      </c>
      <c r="BJ55" s="129">
        <f t="shared" ref="BJ55:CI55" si="112">B55/B64</f>
        <v>7.5409029400910321E-2</v>
      </c>
      <c r="BK55" s="130">
        <f t="shared" si="112"/>
        <v>9.3684941013185294E-2</v>
      </c>
      <c r="BL55" s="131">
        <f t="shared" si="112"/>
        <v>6.6071428571428573E-2</v>
      </c>
      <c r="BM55" s="132">
        <f t="shared" si="112"/>
        <v>7.623541097591259E-2</v>
      </c>
      <c r="BN55" s="129">
        <f t="shared" si="112"/>
        <v>4.4435258861217318E-2</v>
      </c>
      <c r="BO55" s="130">
        <f t="shared" si="112"/>
        <v>0.10879986999268709</v>
      </c>
      <c r="BP55" s="131">
        <f t="shared" si="112"/>
        <v>6.5378692426151477E-2</v>
      </c>
      <c r="BQ55" s="132">
        <f t="shared" si="112"/>
        <v>8.2047019710282595E-2</v>
      </c>
      <c r="BR55" s="129">
        <f t="shared" si="112"/>
        <v>0.11491317671092952</v>
      </c>
      <c r="BS55" s="130">
        <f t="shared" si="112"/>
        <v>2.9670329670329669E-2</v>
      </c>
      <c r="BT55" s="131">
        <f t="shared" si="112"/>
        <v>9.7272182254196649E-2</v>
      </c>
      <c r="BU55" s="129">
        <f t="shared" si="112"/>
        <v>3.7253945013827887E-2</v>
      </c>
      <c r="BV55" s="133">
        <f t="shared" si="112"/>
        <v>7.7952856776838331E-2</v>
      </c>
      <c r="BW55" s="134">
        <f t="shared" si="112"/>
        <v>6.1241265926839296E-2</v>
      </c>
      <c r="BX55" s="129">
        <f t="shared" si="112"/>
        <v>6.8274023414860316E-2</v>
      </c>
      <c r="BY55" s="130">
        <f t="shared" si="112"/>
        <v>7.675753228120516E-2</v>
      </c>
      <c r="BZ55" s="131">
        <f t="shared" si="112"/>
        <v>7.1936910944412388E-2</v>
      </c>
      <c r="CA55" s="132">
        <f t="shared" si="112"/>
        <v>9.7456698092523567E-2</v>
      </c>
      <c r="CB55" s="129">
        <f t="shared" si="112"/>
        <v>7.2495849474266738E-2</v>
      </c>
      <c r="CC55" s="130">
        <f t="shared" si="112"/>
        <v>2.8420356906807668E-2</v>
      </c>
      <c r="CD55" s="131">
        <f t="shared" si="112"/>
        <v>0.10958236941434311</v>
      </c>
      <c r="CE55" s="132">
        <f t="shared" si="112"/>
        <v>6.6299636874780368E-2</v>
      </c>
      <c r="CF55" s="129">
        <f t="shared" si="112"/>
        <v>8.9247768805779851E-2</v>
      </c>
      <c r="CG55" s="130">
        <f t="shared" si="112"/>
        <v>5.380154639175258E-2</v>
      </c>
      <c r="CH55" s="131">
        <f t="shared" si="112"/>
        <v>8.0570098894706219E-2</v>
      </c>
      <c r="CI55" s="129">
        <f t="shared" si="112"/>
        <v>8.3262771662432969E-2</v>
      </c>
      <c r="CJ55" s="135">
        <f t="shared" ref="CJ55" si="113">AB55/AB64</f>
        <v>7.6640803286170692E-2</v>
      </c>
      <c r="CK55" s="136">
        <f t="shared" ref="CK55" si="114">AC55/AC64</f>
        <v>7.807923257176333E-2</v>
      </c>
    </row>
    <row r="56" spans="1:89" x14ac:dyDescent="0.2">
      <c r="A56" s="146" t="s">
        <v>32</v>
      </c>
      <c r="B56" s="203">
        <v>624</v>
      </c>
      <c r="C56" s="197">
        <v>748</v>
      </c>
      <c r="D56" s="198">
        <v>115</v>
      </c>
      <c r="E56" s="199">
        <v>332</v>
      </c>
      <c r="F56" s="196">
        <v>335</v>
      </c>
      <c r="G56" s="200">
        <v>1461</v>
      </c>
      <c r="H56" s="198">
        <v>789</v>
      </c>
      <c r="I56" s="199">
        <v>1476</v>
      </c>
      <c r="J56" s="196">
        <v>195</v>
      </c>
      <c r="K56" s="197">
        <v>64</v>
      </c>
      <c r="L56" s="198">
        <v>562</v>
      </c>
      <c r="M56" s="196">
        <v>202</v>
      </c>
      <c r="N56" s="201">
        <v>1133</v>
      </c>
      <c r="O56" s="204">
        <v>916</v>
      </c>
      <c r="P56" s="196">
        <v>380</v>
      </c>
      <c r="Q56" s="197">
        <v>523</v>
      </c>
      <c r="R56" s="198">
        <v>472</v>
      </c>
      <c r="S56" s="199">
        <v>702</v>
      </c>
      <c r="T56" s="196">
        <v>118</v>
      </c>
      <c r="U56" s="200">
        <v>46</v>
      </c>
      <c r="V56" s="198">
        <v>765</v>
      </c>
      <c r="W56" s="205">
        <v>458</v>
      </c>
      <c r="X56" s="196">
        <v>429</v>
      </c>
      <c r="Y56" s="200">
        <v>189</v>
      </c>
      <c r="Z56" s="198">
        <v>886</v>
      </c>
      <c r="AA56" s="196">
        <v>1128</v>
      </c>
      <c r="AB56" s="172">
        <f t="shared" si="64"/>
        <v>6803</v>
      </c>
      <c r="AC56" s="173">
        <f t="shared" si="65"/>
        <v>8245</v>
      </c>
      <c r="BI56" s="146" t="s">
        <v>32</v>
      </c>
      <c r="BJ56" s="129">
        <f t="shared" ref="BJ56:CI56" si="115">B56/B64</f>
        <v>7.6762209373846715E-2</v>
      </c>
      <c r="BK56" s="130">
        <f t="shared" si="115"/>
        <v>7.4154852780806982E-2</v>
      </c>
      <c r="BL56" s="131">
        <f t="shared" si="115"/>
        <v>3.4226190476190479E-2</v>
      </c>
      <c r="BM56" s="132">
        <f t="shared" si="115"/>
        <v>8.2443506332257263E-2</v>
      </c>
      <c r="BN56" s="129">
        <f t="shared" si="115"/>
        <v>3.4618166787227449E-2</v>
      </c>
      <c r="BO56" s="130">
        <f t="shared" si="115"/>
        <v>0.11871292760217762</v>
      </c>
      <c r="BP56" s="131">
        <f t="shared" si="115"/>
        <v>5.5228895422091556E-2</v>
      </c>
      <c r="BQ56" s="132">
        <f t="shared" si="115"/>
        <v>8.7627641890287336E-2</v>
      </c>
      <c r="BR56" s="129">
        <f t="shared" si="115"/>
        <v>9.9591419816138921E-2</v>
      </c>
      <c r="BS56" s="130">
        <f t="shared" si="115"/>
        <v>3.5164835164835165E-2</v>
      </c>
      <c r="BT56" s="131">
        <f t="shared" si="115"/>
        <v>8.4232613908872905E-2</v>
      </c>
      <c r="BU56" s="129">
        <f t="shared" si="115"/>
        <v>3.2861558483813245E-2</v>
      </c>
      <c r="BV56" s="133">
        <f t="shared" si="115"/>
        <v>7.2572380220343319E-2</v>
      </c>
      <c r="BW56" s="134">
        <f t="shared" si="115"/>
        <v>6.2748321687902453E-2</v>
      </c>
      <c r="BX56" s="129">
        <f t="shared" si="115"/>
        <v>4.4047757041845367E-2</v>
      </c>
      <c r="BY56" s="130">
        <f t="shared" si="115"/>
        <v>7.5035868005738887E-2</v>
      </c>
      <c r="BZ56" s="131">
        <f t="shared" si="115"/>
        <v>4.5393344874014231E-2</v>
      </c>
      <c r="CA56" s="132">
        <f t="shared" si="115"/>
        <v>7.6956807717605782E-2</v>
      </c>
      <c r="CB56" s="129">
        <f t="shared" si="115"/>
        <v>6.5301604869950194E-2</v>
      </c>
      <c r="CC56" s="130">
        <f t="shared" si="115"/>
        <v>3.0403172504957041E-2</v>
      </c>
      <c r="CD56" s="131">
        <f t="shared" si="115"/>
        <v>9.3145014002191648E-2</v>
      </c>
      <c r="CE56" s="132">
        <f t="shared" si="115"/>
        <v>5.3648822771465383E-2</v>
      </c>
      <c r="CF56" s="129">
        <f t="shared" si="115"/>
        <v>6.0773480662983423E-2</v>
      </c>
      <c r="CG56" s="130">
        <f t="shared" si="115"/>
        <v>6.0889175257731958E-2</v>
      </c>
      <c r="CH56" s="131">
        <f t="shared" si="115"/>
        <v>6.4426992437463637E-2</v>
      </c>
      <c r="CI56" s="129">
        <f t="shared" si="115"/>
        <v>7.9593564775613884E-2</v>
      </c>
      <c r="CJ56" s="135">
        <f t="shared" ref="CJ56" si="116">AB56/AB64</f>
        <v>6.2099497946143313E-2</v>
      </c>
      <c r="CK56" s="136">
        <f t="shared" ref="CK56" si="117">AC56/AC64</f>
        <v>7.5470489162272988E-2</v>
      </c>
    </row>
    <row r="57" spans="1:89" x14ac:dyDescent="0.2">
      <c r="A57" s="137" t="s">
        <v>33</v>
      </c>
      <c r="B57" s="206">
        <v>427</v>
      </c>
      <c r="C57" s="190">
        <v>459</v>
      </c>
      <c r="D57" s="191">
        <v>91</v>
      </c>
      <c r="E57" s="192">
        <v>282</v>
      </c>
      <c r="F57" s="189">
        <v>265</v>
      </c>
      <c r="G57" s="193">
        <v>903</v>
      </c>
      <c r="H57" s="191">
        <v>570</v>
      </c>
      <c r="I57" s="192">
        <v>990</v>
      </c>
      <c r="J57" s="189">
        <v>171</v>
      </c>
      <c r="K57" s="190">
        <v>41</v>
      </c>
      <c r="L57" s="191">
        <v>456</v>
      </c>
      <c r="M57" s="189">
        <v>182</v>
      </c>
      <c r="N57" s="194">
        <v>927</v>
      </c>
      <c r="O57" s="207">
        <v>682</v>
      </c>
      <c r="P57" s="189">
        <v>255</v>
      </c>
      <c r="Q57" s="190">
        <v>413</v>
      </c>
      <c r="R57" s="191">
        <v>352</v>
      </c>
      <c r="S57" s="192">
        <v>520</v>
      </c>
      <c r="T57" s="189">
        <v>35</v>
      </c>
      <c r="U57" s="193">
        <v>61</v>
      </c>
      <c r="V57" s="191">
        <v>569</v>
      </c>
      <c r="W57" s="208">
        <v>313</v>
      </c>
      <c r="X57" s="189">
        <v>226</v>
      </c>
      <c r="Y57" s="193">
        <v>172</v>
      </c>
      <c r="Z57" s="191">
        <v>589</v>
      </c>
      <c r="AA57" s="189">
        <v>585</v>
      </c>
      <c r="AB57" s="172">
        <f t="shared" si="64"/>
        <v>4933</v>
      </c>
      <c r="AC57" s="173">
        <f t="shared" si="65"/>
        <v>5603</v>
      </c>
      <c r="BI57" s="137" t="s">
        <v>33</v>
      </c>
      <c r="BJ57" s="129">
        <f t="shared" ref="BJ57:CI57" si="118">B57/B64</f>
        <v>5.2527986222167547E-2</v>
      </c>
      <c r="BK57" s="130">
        <f t="shared" si="118"/>
        <v>4.5504114206404281E-2</v>
      </c>
      <c r="BL57" s="131">
        <f t="shared" si="118"/>
        <v>2.7083333333333334E-2</v>
      </c>
      <c r="BM57" s="132">
        <f t="shared" si="118"/>
        <v>7.0027315619567918E-2</v>
      </c>
      <c r="BN57" s="129">
        <f t="shared" si="118"/>
        <v>2.7384519995866486E-2</v>
      </c>
      <c r="BO57" s="130">
        <f t="shared" si="118"/>
        <v>7.3372877224343866E-2</v>
      </c>
      <c r="BP57" s="131">
        <f t="shared" si="118"/>
        <v>3.989920201595968E-2</v>
      </c>
      <c r="BQ57" s="132">
        <f t="shared" si="118"/>
        <v>5.877463785324151E-2</v>
      </c>
      <c r="BR57" s="129">
        <f t="shared" si="118"/>
        <v>8.7334014300306434E-2</v>
      </c>
      <c r="BS57" s="130">
        <f t="shared" si="118"/>
        <v>2.2527472527472527E-2</v>
      </c>
      <c r="BT57" s="131">
        <f t="shared" si="118"/>
        <v>6.83453237410072E-2</v>
      </c>
      <c r="BU57" s="129">
        <f t="shared" si="118"/>
        <v>2.9607938831950543E-2</v>
      </c>
      <c r="BV57" s="133">
        <f t="shared" si="118"/>
        <v>5.9377401998462719E-2</v>
      </c>
      <c r="BW57" s="134">
        <f t="shared" si="118"/>
        <v>4.6718728592957941E-2</v>
      </c>
      <c r="BX57" s="129">
        <f t="shared" si="118"/>
        <v>2.9558363278080445E-2</v>
      </c>
      <c r="BY57" s="130">
        <f t="shared" si="118"/>
        <v>5.925394548063128E-2</v>
      </c>
      <c r="BZ57" s="131">
        <f t="shared" si="118"/>
        <v>3.3852663973841124E-2</v>
      </c>
      <c r="CA57" s="132">
        <f t="shared" si="118"/>
        <v>5.7005042753782063E-2</v>
      </c>
      <c r="CB57" s="129">
        <f t="shared" si="118"/>
        <v>1.936912008854455E-2</v>
      </c>
      <c r="CC57" s="130">
        <f t="shared" si="118"/>
        <v>4.03172504957039E-2</v>
      </c>
      <c r="CD57" s="131">
        <f t="shared" si="118"/>
        <v>6.9280409107512486E-2</v>
      </c>
      <c r="CE57" s="132">
        <f t="shared" si="118"/>
        <v>3.6663933466088788E-2</v>
      </c>
      <c r="CF57" s="129">
        <f t="shared" si="118"/>
        <v>3.2015866270009914E-2</v>
      </c>
      <c r="CG57" s="130">
        <f t="shared" si="118"/>
        <v>5.5412371134020616E-2</v>
      </c>
      <c r="CH57" s="131">
        <f t="shared" si="118"/>
        <v>4.2830133798720187E-2</v>
      </c>
      <c r="CI57" s="129">
        <f t="shared" si="118"/>
        <v>4.1278577476714651E-2</v>
      </c>
      <c r="CJ57" s="135">
        <f t="shared" ref="CJ57" si="119">AB57/AB64</f>
        <v>4.5029666818804201E-2</v>
      </c>
      <c r="CK57" s="136">
        <f t="shared" ref="CK57" si="120">AC57/AC64</f>
        <v>5.1286980082015231E-2</v>
      </c>
    </row>
    <row r="58" spans="1:89" x14ac:dyDescent="0.2">
      <c r="A58" s="146" t="s">
        <v>34</v>
      </c>
      <c r="B58" s="203">
        <v>118</v>
      </c>
      <c r="C58" s="197">
        <v>223</v>
      </c>
      <c r="D58" s="198">
        <v>36</v>
      </c>
      <c r="E58" s="199">
        <v>148</v>
      </c>
      <c r="F58" s="196">
        <v>84</v>
      </c>
      <c r="G58" s="200">
        <v>487</v>
      </c>
      <c r="H58" s="198">
        <v>231</v>
      </c>
      <c r="I58" s="199">
        <v>683</v>
      </c>
      <c r="J58" s="196">
        <v>31</v>
      </c>
      <c r="K58" s="197">
        <v>38</v>
      </c>
      <c r="L58" s="198">
        <v>437</v>
      </c>
      <c r="M58" s="196">
        <v>77</v>
      </c>
      <c r="N58" s="201">
        <v>540</v>
      </c>
      <c r="O58" s="204">
        <v>535</v>
      </c>
      <c r="P58" s="196">
        <v>226</v>
      </c>
      <c r="Q58" s="197">
        <v>290</v>
      </c>
      <c r="R58" s="198">
        <v>235</v>
      </c>
      <c r="S58" s="199">
        <v>417</v>
      </c>
      <c r="T58" s="196">
        <v>37</v>
      </c>
      <c r="U58" s="200">
        <v>41</v>
      </c>
      <c r="V58" s="198">
        <v>519</v>
      </c>
      <c r="W58" s="205">
        <v>153</v>
      </c>
      <c r="X58" s="196">
        <v>97</v>
      </c>
      <c r="Y58" s="200">
        <v>129</v>
      </c>
      <c r="Z58" s="198">
        <v>369</v>
      </c>
      <c r="AA58" s="196">
        <v>396</v>
      </c>
      <c r="AB58" s="172">
        <f t="shared" si="64"/>
        <v>2960</v>
      </c>
      <c r="AC58" s="173">
        <f t="shared" si="65"/>
        <v>3617</v>
      </c>
      <c r="BI58" s="146" t="s">
        <v>34</v>
      </c>
      <c r="BJ58" s="129">
        <f t="shared" ref="BJ58:CI58" si="121">B58/B64</f>
        <v>1.4515930618772297E-2</v>
      </c>
      <c r="BK58" s="130">
        <f t="shared" si="121"/>
        <v>2.2107663329037373E-2</v>
      </c>
      <c r="BL58" s="131">
        <f t="shared" si="121"/>
        <v>1.0714285714285714E-2</v>
      </c>
      <c r="BM58" s="132">
        <f t="shared" si="121"/>
        <v>3.6751924509560469E-2</v>
      </c>
      <c r="BN58" s="129">
        <f t="shared" si="121"/>
        <v>8.6803761496331514E-3</v>
      </c>
      <c r="BO58" s="130">
        <f t="shared" si="121"/>
        <v>3.9570975867392541E-2</v>
      </c>
      <c r="BP58" s="131">
        <f t="shared" si="121"/>
        <v>1.616967660646787E-2</v>
      </c>
      <c r="BQ58" s="132">
        <f t="shared" si="121"/>
        <v>4.0548563286630257E-2</v>
      </c>
      <c r="BR58" s="129">
        <f t="shared" si="121"/>
        <v>1.5832482124616958E-2</v>
      </c>
      <c r="BS58" s="130">
        <f t="shared" si="121"/>
        <v>2.0879120879120878E-2</v>
      </c>
      <c r="BT58" s="131">
        <f t="shared" si="121"/>
        <v>6.5497601918465223E-2</v>
      </c>
      <c r="BU58" s="129">
        <f t="shared" si="121"/>
        <v>1.2526435659671384E-2</v>
      </c>
      <c r="BV58" s="133">
        <f t="shared" si="121"/>
        <v>3.4588777863182166E-2</v>
      </c>
      <c r="BW58" s="134">
        <f t="shared" si="121"/>
        <v>3.6648856007672287E-2</v>
      </c>
      <c r="BX58" s="129">
        <f t="shared" si="121"/>
        <v>2.6196823924886984E-2</v>
      </c>
      <c r="BY58" s="130">
        <f t="shared" si="121"/>
        <v>4.1606886657101862E-2</v>
      </c>
      <c r="BZ58" s="131">
        <f t="shared" si="121"/>
        <v>2.260050009617234E-2</v>
      </c>
      <c r="CA58" s="132">
        <f t="shared" si="121"/>
        <v>4.5713659285244464E-2</v>
      </c>
      <c r="CB58" s="129">
        <f t="shared" si="121"/>
        <v>2.0475926950747094E-2</v>
      </c>
      <c r="CC58" s="130">
        <f t="shared" si="121"/>
        <v>2.7098479841374753E-2</v>
      </c>
      <c r="CD58" s="131">
        <f t="shared" si="121"/>
        <v>6.3192499695604532E-2</v>
      </c>
      <c r="CE58" s="132">
        <f t="shared" si="121"/>
        <v>1.7921986646362891E-2</v>
      </c>
      <c r="CF58" s="129">
        <f t="shared" si="121"/>
        <v>1.3741323133588328E-2</v>
      </c>
      <c r="CG58" s="130">
        <f t="shared" si="121"/>
        <v>4.1559278350515462E-2</v>
      </c>
      <c r="CH58" s="131">
        <f t="shared" si="121"/>
        <v>2.6832460732984294E-2</v>
      </c>
      <c r="CI58" s="129">
        <f t="shared" si="121"/>
        <v>2.7942421676545301E-2</v>
      </c>
      <c r="CJ58" s="135">
        <f t="shared" ref="CJ58" si="122">AB58/AB64</f>
        <v>2.701962574167047E-2</v>
      </c>
      <c r="CK58" s="136">
        <f t="shared" ref="CK58" si="123">AC58/AC64</f>
        <v>3.3108157586408907E-2</v>
      </c>
    </row>
    <row r="59" spans="1:89" x14ac:dyDescent="0.2">
      <c r="A59" s="137" t="s">
        <v>35</v>
      </c>
      <c r="B59" s="206">
        <v>0</v>
      </c>
      <c r="C59" s="190">
        <v>89</v>
      </c>
      <c r="D59" s="191">
        <v>0</v>
      </c>
      <c r="E59" s="192">
        <v>50</v>
      </c>
      <c r="F59" s="189">
        <v>1</v>
      </c>
      <c r="G59" s="193">
        <v>148</v>
      </c>
      <c r="H59" s="191">
        <v>24</v>
      </c>
      <c r="I59" s="192">
        <v>181</v>
      </c>
      <c r="J59" s="189">
        <v>4</v>
      </c>
      <c r="K59" s="190">
        <v>9</v>
      </c>
      <c r="L59" s="191">
        <v>51</v>
      </c>
      <c r="M59" s="189">
        <v>8</v>
      </c>
      <c r="N59" s="194">
        <v>46</v>
      </c>
      <c r="O59" s="207">
        <v>55</v>
      </c>
      <c r="P59" s="189">
        <v>28</v>
      </c>
      <c r="Q59" s="190">
        <v>49</v>
      </c>
      <c r="R59" s="191">
        <v>52</v>
      </c>
      <c r="S59" s="192">
        <v>28</v>
      </c>
      <c r="T59" s="189">
        <v>5</v>
      </c>
      <c r="U59" s="193">
        <v>1</v>
      </c>
      <c r="V59" s="191">
        <v>51</v>
      </c>
      <c r="W59" s="208">
        <v>6</v>
      </c>
      <c r="X59" s="189">
        <v>13</v>
      </c>
      <c r="Y59" s="193">
        <v>11</v>
      </c>
      <c r="Z59" s="191">
        <v>23</v>
      </c>
      <c r="AA59" s="189">
        <v>53</v>
      </c>
      <c r="AB59" s="172">
        <f t="shared" si="64"/>
        <v>298</v>
      </c>
      <c r="AC59" s="173">
        <f t="shared" si="65"/>
        <v>688</v>
      </c>
      <c r="BI59" s="137" t="s">
        <v>35</v>
      </c>
      <c r="BJ59" s="129">
        <f t="shared" ref="BJ59:CI59" si="124">B59/B64</f>
        <v>0</v>
      </c>
      <c r="BK59" s="130">
        <f t="shared" si="124"/>
        <v>8.8232378308714179E-3</v>
      </c>
      <c r="BL59" s="131">
        <f t="shared" si="124"/>
        <v>0</v>
      </c>
      <c r="BM59" s="132">
        <f t="shared" si="124"/>
        <v>1.2416190712689347E-2</v>
      </c>
      <c r="BN59" s="129">
        <f t="shared" si="124"/>
        <v>1.0333781130515655E-4</v>
      </c>
      <c r="BO59" s="130">
        <f t="shared" si="124"/>
        <v>1.2025676444299992E-2</v>
      </c>
      <c r="BP59" s="131">
        <f t="shared" si="124"/>
        <v>1.6799664006719867E-3</v>
      </c>
      <c r="BQ59" s="132">
        <f t="shared" si="124"/>
        <v>1.0745666112562337E-2</v>
      </c>
      <c r="BR59" s="129">
        <f t="shared" si="124"/>
        <v>2.0429009193054137E-3</v>
      </c>
      <c r="BS59" s="130">
        <f t="shared" si="124"/>
        <v>4.9450549450549448E-3</v>
      </c>
      <c r="BT59" s="131">
        <f t="shared" si="124"/>
        <v>7.6438848920863311E-3</v>
      </c>
      <c r="BU59" s="129">
        <f t="shared" si="124"/>
        <v>1.301447860745079E-3</v>
      </c>
      <c r="BV59" s="133">
        <f t="shared" si="124"/>
        <v>2.9464514476044068E-3</v>
      </c>
      <c r="BW59" s="134">
        <f t="shared" si="124"/>
        <v>3.7676394026578985E-3</v>
      </c>
      <c r="BX59" s="129">
        <f t="shared" si="124"/>
        <v>3.245624203083343E-3</v>
      </c>
      <c r="BY59" s="130">
        <f t="shared" si="124"/>
        <v>7.0301291248206603E-3</v>
      </c>
      <c r="BZ59" s="131">
        <f t="shared" si="124"/>
        <v>5.0009617234083479E-3</v>
      </c>
      <c r="CA59" s="132">
        <f t="shared" si="124"/>
        <v>3.0695023021267264E-3</v>
      </c>
      <c r="CB59" s="129">
        <f t="shared" si="124"/>
        <v>2.7670171555063639E-3</v>
      </c>
      <c r="CC59" s="130">
        <f t="shared" si="124"/>
        <v>6.6093853271645734E-4</v>
      </c>
      <c r="CD59" s="131">
        <f t="shared" si="124"/>
        <v>6.2096676001461102E-3</v>
      </c>
      <c r="CE59" s="132">
        <f t="shared" si="124"/>
        <v>7.0282300573972119E-4</v>
      </c>
      <c r="CF59" s="129">
        <f t="shared" si="124"/>
        <v>1.841620626151013E-3</v>
      </c>
      <c r="CG59" s="130">
        <f t="shared" si="124"/>
        <v>3.5438144329896907E-3</v>
      </c>
      <c r="CH59" s="131">
        <f t="shared" si="124"/>
        <v>1.6724840023269343E-3</v>
      </c>
      <c r="CI59" s="129">
        <f t="shared" si="124"/>
        <v>3.7397685577194467E-3</v>
      </c>
      <c r="CJ59" s="135">
        <f t="shared" ref="CJ59" si="125">AB59/AB64</f>
        <v>2.7202190780465539E-3</v>
      </c>
      <c r="CK59" s="136">
        <f t="shared" ref="CK59" si="126">AC59/AC64</f>
        <v>6.2975981253661391E-3</v>
      </c>
    </row>
    <row r="60" spans="1:89" x14ac:dyDescent="0.2">
      <c r="A60" s="146" t="s">
        <v>36</v>
      </c>
      <c r="B60" s="203"/>
      <c r="C60" s="197"/>
      <c r="D60" s="198"/>
      <c r="E60" s="199"/>
      <c r="F60" s="196"/>
      <c r="G60" s="200"/>
      <c r="H60" s="198"/>
      <c r="I60" s="199"/>
      <c r="J60" s="196"/>
      <c r="K60" s="200"/>
      <c r="L60" s="198"/>
      <c r="M60" s="196"/>
      <c r="N60" s="201"/>
      <c r="O60" s="204"/>
      <c r="P60" s="196"/>
      <c r="Q60" s="200"/>
      <c r="R60" s="198"/>
      <c r="S60" s="199"/>
      <c r="T60" s="196"/>
      <c r="U60" s="200"/>
      <c r="V60" s="198"/>
      <c r="W60" s="199"/>
      <c r="X60" s="196"/>
      <c r="Y60" s="200"/>
      <c r="Z60" s="198"/>
      <c r="AA60" s="196"/>
      <c r="AB60" s="172">
        <f t="shared" si="64"/>
        <v>0</v>
      </c>
      <c r="AC60" s="173">
        <f t="shared" si="65"/>
        <v>0</v>
      </c>
      <c r="BI60" s="146" t="s">
        <v>36</v>
      </c>
      <c r="BJ60" s="129">
        <f t="shared" ref="BJ60:CI60" si="127">B60/B64</f>
        <v>0</v>
      </c>
      <c r="BK60" s="130">
        <f t="shared" si="127"/>
        <v>0</v>
      </c>
      <c r="BL60" s="131">
        <f t="shared" si="127"/>
        <v>0</v>
      </c>
      <c r="BM60" s="132">
        <f t="shared" si="127"/>
        <v>0</v>
      </c>
      <c r="BN60" s="129">
        <f t="shared" si="127"/>
        <v>0</v>
      </c>
      <c r="BO60" s="130">
        <f t="shared" si="127"/>
        <v>0</v>
      </c>
      <c r="BP60" s="131">
        <f t="shared" si="127"/>
        <v>0</v>
      </c>
      <c r="BQ60" s="132">
        <f t="shared" si="127"/>
        <v>0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0</v>
      </c>
    </row>
    <row r="61" spans="1:89" x14ac:dyDescent="0.2">
      <c r="A61" s="137" t="s">
        <v>37</v>
      </c>
      <c r="B61" s="59"/>
      <c r="C61" s="60"/>
      <c r="D61" s="139"/>
      <c r="E61" s="140"/>
      <c r="F61" s="138"/>
      <c r="G61" s="141"/>
      <c r="H61" s="139"/>
      <c r="I61" s="140"/>
      <c r="J61" s="138"/>
      <c r="K61" s="141"/>
      <c r="L61" s="139"/>
      <c r="M61" s="138"/>
      <c r="N61" s="142"/>
      <c r="O61" s="143"/>
      <c r="P61" s="138"/>
      <c r="Q61" s="141"/>
      <c r="R61" s="139"/>
      <c r="S61" s="140"/>
      <c r="T61" s="138"/>
      <c r="U61" s="141"/>
      <c r="V61" s="139"/>
      <c r="W61" s="140"/>
      <c r="X61" s="138"/>
      <c r="Y61" s="141"/>
      <c r="Z61" s="144"/>
      <c r="AA61" s="145"/>
      <c r="AB61" s="172">
        <f t="shared" si="64"/>
        <v>0</v>
      </c>
      <c r="AC61" s="173">
        <f t="shared" si="65"/>
        <v>0</v>
      </c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 x14ac:dyDescent="0.2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>
        <f t="shared" si="64"/>
        <v>0</v>
      </c>
      <c r="AC62" s="173">
        <f t="shared" si="65"/>
        <v>0</v>
      </c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3.5" thickBot="1" x14ac:dyDescent="0.25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>
        <f t="shared" si="64"/>
        <v>0</v>
      </c>
      <c r="AC63" s="173">
        <f t="shared" si="65"/>
        <v>0</v>
      </c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4.25" thickTop="1" thickBot="1" x14ac:dyDescent="0.25">
      <c r="A64" s="267" t="s">
        <v>13</v>
      </c>
      <c r="B64" s="20">
        <f t="shared" ref="B64:AA64" si="187">SUM(B41:B63)</f>
        <v>8129</v>
      </c>
      <c r="C64" s="21">
        <f t="shared" si="187"/>
        <v>10087</v>
      </c>
      <c r="D64" s="20">
        <f t="shared" si="187"/>
        <v>3360</v>
      </c>
      <c r="E64" s="21">
        <f t="shared" si="187"/>
        <v>4027</v>
      </c>
      <c r="F64" s="20">
        <f t="shared" si="187"/>
        <v>9677</v>
      </c>
      <c r="G64" s="21">
        <f t="shared" si="187"/>
        <v>12307</v>
      </c>
      <c r="H64" s="20">
        <f t="shared" si="187"/>
        <v>14286</v>
      </c>
      <c r="I64" s="21">
        <f t="shared" si="187"/>
        <v>16844</v>
      </c>
      <c r="J64" s="20">
        <f t="shared" si="187"/>
        <v>1958</v>
      </c>
      <c r="K64" s="21">
        <f t="shared" si="187"/>
        <v>1820</v>
      </c>
      <c r="L64" s="20">
        <f t="shared" si="187"/>
        <v>6672</v>
      </c>
      <c r="M64" s="21">
        <f t="shared" si="187"/>
        <v>6147</v>
      </c>
      <c r="N64" s="20">
        <f t="shared" si="187"/>
        <v>15612</v>
      </c>
      <c r="O64" s="21">
        <f t="shared" si="187"/>
        <v>14598</v>
      </c>
      <c r="P64" s="20">
        <f t="shared" si="187"/>
        <v>8627</v>
      </c>
      <c r="Q64" s="21">
        <f t="shared" si="187"/>
        <v>6970</v>
      </c>
      <c r="R64" s="20">
        <f t="shared" si="187"/>
        <v>10398</v>
      </c>
      <c r="S64" s="21">
        <f t="shared" si="187"/>
        <v>9122</v>
      </c>
      <c r="T64" s="20">
        <f t="shared" si="187"/>
        <v>1807</v>
      </c>
      <c r="U64" s="21">
        <f t="shared" si="187"/>
        <v>1513</v>
      </c>
      <c r="V64" s="20">
        <f t="shared" si="187"/>
        <v>8213</v>
      </c>
      <c r="W64" s="21">
        <f t="shared" si="187"/>
        <v>8537</v>
      </c>
      <c r="X64" s="20">
        <f t="shared" si="187"/>
        <v>7059</v>
      </c>
      <c r="Y64" s="21">
        <f t="shared" si="187"/>
        <v>3104</v>
      </c>
      <c r="Z64" s="20">
        <f t="shared" si="187"/>
        <v>13752</v>
      </c>
      <c r="AA64" s="21">
        <f t="shared" si="187"/>
        <v>14172</v>
      </c>
      <c r="AB64" s="174">
        <f t="shared" ref="AB64:AC64" si="188">SUM(AB40:AB63)</f>
        <v>109550</v>
      </c>
      <c r="AC64" s="175">
        <f t="shared" si="188"/>
        <v>109248</v>
      </c>
      <c r="BI64" s="267" t="s">
        <v>13</v>
      </c>
      <c r="BJ64" s="155">
        <f>SUM(BJ40:BJ63)</f>
        <v>1</v>
      </c>
      <c r="BK64" s="156">
        <f t="shared" ref="BK64:CK64" si="189">SUM(BK40:BK63)</f>
        <v>1</v>
      </c>
      <c r="BL64" s="155">
        <f t="shared" si="189"/>
        <v>1</v>
      </c>
      <c r="BM64" s="156">
        <f t="shared" si="189"/>
        <v>1</v>
      </c>
      <c r="BN64" s="155">
        <f t="shared" si="189"/>
        <v>1</v>
      </c>
      <c r="BO64" s="156">
        <f t="shared" si="189"/>
        <v>1.0000000000000002</v>
      </c>
      <c r="BP64" s="155">
        <f t="shared" si="189"/>
        <v>0.99999999999999978</v>
      </c>
      <c r="BQ64" s="156">
        <f t="shared" si="189"/>
        <v>1.0000000000000002</v>
      </c>
      <c r="BR64" s="155">
        <f t="shared" si="189"/>
        <v>1</v>
      </c>
      <c r="BS64" s="156">
        <f t="shared" si="189"/>
        <v>1</v>
      </c>
      <c r="BT64" s="155">
        <f t="shared" si="189"/>
        <v>1</v>
      </c>
      <c r="BU64" s="156">
        <f t="shared" si="189"/>
        <v>0.99999999999999989</v>
      </c>
      <c r="BV64" s="155">
        <f t="shared" si="189"/>
        <v>1</v>
      </c>
      <c r="BW64" s="156">
        <f t="shared" si="189"/>
        <v>1</v>
      </c>
      <c r="BX64" s="155">
        <f t="shared" si="189"/>
        <v>1</v>
      </c>
      <c r="BY64" s="156">
        <f t="shared" si="189"/>
        <v>1</v>
      </c>
      <c r="BZ64" s="155">
        <f t="shared" si="189"/>
        <v>1</v>
      </c>
      <c r="CA64" s="156">
        <f t="shared" si="189"/>
        <v>0.99999999999999989</v>
      </c>
      <c r="CB64" s="155">
        <f t="shared" si="189"/>
        <v>0.99999999999999989</v>
      </c>
      <c r="CC64" s="156">
        <f t="shared" si="189"/>
        <v>1</v>
      </c>
      <c r="CD64" s="155">
        <f t="shared" si="189"/>
        <v>0.99999999999999989</v>
      </c>
      <c r="CE64" s="156">
        <f t="shared" si="189"/>
        <v>0.99999999999999989</v>
      </c>
      <c r="CF64" s="155">
        <f t="shared" si="189"/>
        <v>1</v>
      </c>
      <c r="CG64" s="156">
        <f t="shared" si="189"/>
        <v>0.99999999999999989</v>
      </c>
      <c r="CH64" s="155">
        <f t="shared" si="189"/>
        <v>0.99999999999999989</v>
      </c>
      <c r="CI64" s="156">
        <f t="shared" si="189"/>
        <v>0.99999999999999989</v>
      </c>
      <c r="CJ64" s="155">
        <f t="shared" si="189"/>
        <v>1</v>
      </c>
      <c r="CK64" s="156">
        <f t="shared" si="189"/>
        <v>1</v>
      </c>
    </row>
    <row r="65" spans="1:89" ht="13.5" thickTop="1" x14ac:dyDescent="0.2">
      <c r="A65" s="187"/>
    </row>
    <row r="67" spans="1:89" x14ac:dyDescent="0.2">
      <c r="A67" s="301">
        <f>+A36+1</f>
        <v>44472</v>
      </c>
      <c r="B67" s="301"/>
      <c r="C67" s="301"/>
      <c r="D67" s="301"/>
      <c r="BI67" s="300">
        <f>+BI36+1</f>
        <v>44472</v>
      </c>
      <c r="BJ67" s="300"/>
      <c r="BK67" s="300"/>
      <c r="BL67" s="300"/>
    </row>
    <row r="68" spans="1:89" ht="13.5" thickBot="1" x14ac:dyDescent="0.25">
      <c r="AE68" s="270" t="s">
        <v>84</v>
      </c>
    </row>
    <row r="69" spans="1:89" ht="14.25" thickTop="1" thickBot="1" x14ac:dyDescent="0.25">
      <c r="A69" s="298" t="s">
        <v>0</v>
      </c>
      <c r="B69" s="292" t="s">
        <v>1</v>
      </c>
      <c r="C69" s="293"/>
      <c r="D69" s="292" t="s">
        <v>2</v>
      </c>
      <c r="E69" s="293"/>
      <c r="F69" s="292" t="s">
        <v>3</v>
      </c>
      <c r="G69" s="293"/>
      <c r="H69" s="292" t="s">
        <v>4</v>
      </c>
      <c r="I69" s="293"/>
      <c r="J69" s="292" t="s">
        <v>5</v>
      </c>
      <c r="K69" s="293"/>
      <c r="L69" s="292" t="s">
        <v>6</v>
      </c>
      <c r="M69" s="293"/>
      <c r="N69" s="292" t="s">
        <v>7</v>
      </c>
      <c r="O69" s="293"/>
      <c r="P69" s="292" t="s">
        <v>8</v>
      </c>
      <c r="Q69" s="293"/>
      <c r="R69" s="292" t="s">
        <v>9</v>
      </c>
      <c r="S69" s="293"/>
      <c r="T69" s="292" t="s">
        <v>10</v>
      </c>
      <c r="U69" s="293"/>
      <c r="V69" s="292" t="s">
        <v>11</v>
      </c>
      <c r="W69" s="293"/>
      <c r="X69" s="292" t="s">
        <v>12</v>
      </c>
      <c r="Y69" s="293"/>
      <c r="Z69" s="294" t="s">
        <v>40</v>
      </c>
      <c r="AA69" s="295"/>
      <c r="AB69" s="296" t="s">
        <v>41</v>
      </c>
      <c r="AC69" s="297"/>
      <c r="AE69" s="298" t="s">
        <v>0</v>
      </c>
      <c r="AF69" s="292" t="s">
        <v>1</v>
      </c>
      <c r="AG69" s="293"/>
      <c r="AH69" s="292" t="s">
        <v>2</v>
      </c>
      <c r="AI69" s="293"/>
      <c r="AJ69" s="292" t="s">
        <v>3</v>
      </c>
      <c r="AK69" s="293"/>
      <c r="AL69" s="292" t="s">
        <v>4</v>
      </c>
      <c r="AM69" s="293"/>
      <c r="AN69" s="292" t="s">
        <v>5</v>
      </c>
      <c r="AO69" s="293"/>
      <c r="AP69" s="292" t="s">
        <v>6</v>
      </c>
      <c r="AQ69" s="293"/>
      <c r="AR69" s="292" t="s">
        <v>7</v>
      </c>
      <c r="AS69" s="293"/>
      <c r="AT69" s="292" t="s">
        <v>8</v>
      </c>
      <c r="AU69" s="293"/>
      <c r="AV69" s="292" t="s">
        <v>9</v>
      </c>
      <c r="AW69" s="293"/>
      <c r="AX69" s="292" t="s">
        <v>10</v>
      </c>
      <c r="AY69" s="293"/>
      <c r="AZ69" s="292" t="s">
        <v>11</v>
      </c>
      <c r="BA69" s="293"/>
      <c r="BB69" s="292" t="s">
        <v>12</v>
      </c>
      <c r="BC69" s="293"/>
      <c r="BD69" s="294" t="s">
        <v>40</v>
      </c>
      <c r="BE69" s="295"/>
      <c r="BF69" s="296" t="s">
        <v>41</v>
      </c>
      <c r="BG69" s="297"/>
      <c r="BI69" s="298" t="s">
        <v>0</v>
      </c>
      <c r="BJ69" s="292" t="s">
        <v>1</v>
      </c>
      <c r="BK69" s="293"/>
      <c r="BL69" s="292" t="s">
        <v>2</v>
      </c>
      <c r="BM69" s="293"/>
      <c r="BN69" s="292" t="s">
        <v>3</v>
      </c>
      <c r="BO69" s="293"/>
      <c r="BP69" s="292" t="s">
        <v>4</v>
      </c>
      <c r="BQ69" s="293"/>
      <c r="BR69" s="292" t="s">
        <v>5</v>
      </c>
      <c r="BS69" s="293"/>
      <c r="BT69" s="292" t="s">
        <v>6</v>
      </c>
      <c r="BU69" s="293"/>
      <c r="BV69" s="292" t="s">
        <v>7</v>
      </c>
      <c r="BW69" s="293"/>
      <c r="BX69" s="292" t="s">
        <v>8</v>
      </c>
      <c r="BY69" s="293"/>
      <c r="BZ69" s="292" t="s">
        <v>9</v>
      </c>
      <c r="CA69" s="293"/>
      <c r="CB69" s="292" t="s">
        <v>10</v>
      </c>
      <c r="CC69" s="293"/>
      <c r="CD69" s="292" t="s">
        <v>11</v>
      </c>
      <c r="CE69" s="293"/>
      <c r="CF69" s="292" t="s">
        <v>12</v>
      </c>
      <c r="CG69" s="293"/>
      <c r="CH69" s="294" t="s">
        <v>40</v>
      </c>
      <c r="CI69" s="295"/>
      <c r="CJ69" s="292" t="s">
        <v>41</v>
      </c>
      <c r="CK69" s="293"/>
    </row>
    <row r="70" spans="1:89" ht="15" thickTop="1" thickBot="1" x14ac:dyDescent="0.3">
      <c r="A70" s="299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9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9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3.5" thickTop="1" x14ac:dyDescent="0.2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3" t="str">
        <f>$AE$9</f>
        <v>07:00 - 07:59</v>
      </c>
      <c r="AF71" s="126">
        <f>SUMIF($A$9:$A$32,$AE71,B$71:B$94)</f>
        <v>288</v>
      </c>
      <c r="AG71" s="186">
        <f t="shared" ref="AG71:AV72" si="190">SUMIF($A$9:$A$32,$AE71,C$71:C$94)</f>
        <v>326</v>
      </c>
      <c r="AH71" s="127">
        <f t="shared" si="190"/>
        <v>140</v>
      </c>
      <c r="AI71" s="180">
        <f t="shared" si="190"/>
        <v>118</v>
      </c>
      <c r="AJ71" s="126">
        <f t="shared" si="190"/>
        <v>458</v>
      </c>
      <c r="AK71" s="128">
        <f t="shared" si="190"/>
        <v>381</v>
      </c>
      <c r="AL71" s="127">
        <f t="shared" si="190"/>
        <v>540</v>
      </c>
      <c r="AM71" s="180">
        <f t="shared" si="190"/>
        <v>576</v>
      </c>
      <c r="AN71" s="126">
        <f t="shared" si="190"/>
        <v>55</v>
      </c>
      <c r="AO71" s="128">
        <f t="shared" si="190"/>
        <v>65</v>
      </c>
      <c r="AP71" s="127">
        <f t="shared" si="190"/>
        <v>167</v>
      </c>
      <c r="AQ71" s="126">
        <f t="shared" si="190"/>
        <v>266</v>
      </c>
      <c r="AR71" s="179">
        <f t="shared" si="190"/>
        <v>634</v>
      </c>
      <c r="AS71" s="181">
        <f t="shared" si="190"/>
        <v>576</v>
      </c>
      <c r="AT71" s="126">
        <f t="shared" si="190"/>
        <v>364</v>
      </c>
      <c r="AU71" s="128">
        <f t="shared" si="190"/>
        <v>260</v>
      </c>
      <c r="AV71" s="127">
        <f t="shared" si="190"/>
        <v>451</v>
      </c>
      <c r="AW71" s="180">
        <f t="shared" ref="AW71:BE72" si="191">SUMIF($A$9:$A$32,$AE71,S$71:S$94)</f>
        <v>311</v>
      </c>
      <c r="AX71" s="126">
        <f t="shared" si="191"/>
        <v>59</v>
      </c>
      <c r="AY71" s="128">
        <f t="shared" si="191"/>
        <v>58</v>
      </c>
      <c r="AZ71" s="127">
        <f t="shared" si="191"/>
        <v>235</v>
      </c>
      <c r="BA71" s="180">
        <f t="shared" si="191"/>
        <v>281</v>
      </c>
      <c r="BB71" s="126">
        <f t="shared" si="191"/>
        <v>309</v>
      </c>
      <c r="BC71" s="128">
        <f t="shared" si="191"/>
        <v>140</v>
      </c>
      <c r="BD71" s="184">
        <f t="shared" si="191"/>
        <v>483</v>
      </c>
      <c r="BE71" s="185">
        <f t="shared" si="191"/>
        <v>551</v>
      </c>
      <c r="BF71" s="170">
        <f>AF71+AH71+AJ71+AL71+AN71+AP71+AR71+AT71+AV71+AX71+AZ71+BB71+BD71</f>
        <v>4183</v>
      </c>
      <c r="BG71" s="171">
        <f>AG71+AI71+AK71+AM71+AO71+AQ71+AS71+AU71+AW71+AY71+BA71+BC71+BE71</f>
        <v>3909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 x14ac:dyDescent="0.2">
      <c r="A72" s="137" t="s">
        <v>17</v>
      </c>
      <c r="B72" s="189">
        <v>47</v>
      </c>
      <c r="C72" s="190">
        <v>0</v>
      </c>
      <c r="D72" s="191">
        <v>34</v>
      </c>
      <c r="E72" s="192">
        <v>0</v>
      </c>
      <c r="F72" s="189">
        <v>136</v>
      </c>
      <c r="G72" s="193">
        <v>0</v>
      </c>
      <c r="H72" s="191">
        <v>107</v>
      </c>
      <c r="I72" s="192">
        <v>14</v>
      </c>
      <c r="J72" s="189">
        <v>2</v>
      </c>
      <c r="K72" s="193">
        <v>8</v>
      </c>
      <c r="L72" s="191">
        <v>5</v>
      </c>
      <c r="M72" s="189">
        <v>23</v>
      </c>
      <c r="N72" s="194">
        <v>37</v>
      </c>
      <c r="O72" s="195">
        <v>33</v>
      </c>
      <c r="P72" s="189">
        <v>21</v>
      </c>
      <c r="Q72" s="193">
        <v>17</v>
      </c>
      <c r="R72" s="191">
        <v>9</v>
      </c>
      <c r="S72" s="192">
        <v>22</v>
      </c>
      <c r="T72" s="189">
        <v>0</v>
      </c>
      <c r="U72" s="193">
        <v>0</v>
      </c>
      <c r="V72" s="191">
        <v>0</v>
      </c>
      <c r="W72" s="192">
        <v>0</v>
      </c>
      <c r="X72" s="189">
        <v>0</v>
      </c>
      <c r="Y72" s="193">
        <v>0</v>
      </c>
      <c r="Z72" s="191">
        <v>0</v>
      </c>
      <c r="AA72" s="189">
        <v>0</v>
      </c>
      <c r="AB72" s="172">
        <f t="shared" ref="AB72:AB94" si="193">SUM(B72,D72,F72,H72,J72,L72,N72,P72,R72,T72,V72,X72,Z72)</f>
        <v>398</v>
      </c>
      <c r="AC72" s="173">
        <f t="shared" ref="AC72:AC94" si="194">SUM(C72,E72,G72,I72,K72,M72,O72,Q72,S72,U72,W72,Y72,AA72)</f>
        <v>117</v>
      </c>
      <c r="AE72" s="275" t="str">
        <f>$AE$10</f>
        <v>08:00 - 08:59</v>
      </c>
      <c r="AF72" s="126">
        <f>SUMIF($A$9:$A$32,$AE72,B$71:B$94)</f>
        <v>384</v>
      </c>
      <c r="AG72" s="190">
        <f t="shared" si="190"/>
        <v>405</v>
      </c>
      <c r="AH72" s="191">
        <f t="shared" si="190"/>
        <v>146</v>
      </c>
      <c r="AI72" s="192">
        <f t="shared" si="190"/>
        <v>168</v>
      </c>
      <c r="AJ72" s="276">
        <f t="shared" si="190"/>
        <v>657</v>
      </c>
      <c r="AK72" s="193">
        <f t="shared" si="190"/>
        <v>358</v>
      </c>
      <c r="AL72" s="191">
        <f t="shared" si="190"/>
        <v>747</v>
      </c>
      <c r="AM72" s="192">
        <f t="shared" si="190"/>
        <v>686</v>
      </c>
      <c r="AN72" s="276">
        <f t="shared" si="190"/>
        <v>54</v>
      </c>
      <c r="AO72" s="193">
        <f t="shared" si="190"/>
        <v>132</v>
      </c>
      <c r="AP72" s="191">
        <f t="shared" si="190"/>
        <v>156</v>
      </c>
      <c r="AQ72" s="276">
        <f t="shared" si="190"/>
        <v>337</v>
      </c>
      <c r="AR72" s="194">
        <f t="shared" si="190"/>
        <v>617</v>
      </c>
      <c r="AS72" s="195">
        <f t="shared" si="190"/>
        <v>732</v>
      </c>
      <c r="AT72" s="276">
        <f t="shared" si="190"/>
        <v>438</v>
      </c>
      <c r="AU72" s="193">
        <f t="shared" si="190"/>
        <v>292</v>
      </c>
      <c r="AV72" s="191">
        <f t="shared" si="190"/>
        <v>526</v>
      </c>
      <c r="AW72" s="192">
        <f t="shared" si="191"/>
        <v>383</v>
      </c>
      <c r="AX72" s="276">
        <f t="shared" si="191"/>
        <v>72</v>
      </c>
      <c r="AY72" s="193">
        <f t="shared" si="191"/>
        <v>42</v>
      </c>
      <c r="AZ72" s="191">
        <f t="shared" si="191"/>
        <v>209</v>
      </c>
      <c r="BA72" s="192">
        <f t="shared" si="191"/>
        <v>399</v>
      </c>
      <c r="BB72" s="276">
        <f t="shared" si="191"/>
        <v>306</v>
      </c>
      <c r="BC72" s="193">
        <f t="shared" si="191"/>
        <v>157</v>
      </c>
      <c r="BD72" s="191">
        <f t="shared" si="191"/>
        <v>647</v>
      </c>
      <c r="BE72" s="276">
        <f t="shared" si="191"/>
        <v>646</v>
      </c>
      <c r="BF72" s="172">
        <f>SUM(AF72,AH72,AJ72,AL72,AN72,AP72,AR72,AT72,AV72,AX72,AZ72,BB72,BD72)</f>
        <v>4959</v>
      </c>
      <c r="BG72" s="173">
        <f>SUM(AG72,AI72,AK72,AM72,AO72,AQ72,AS72,AU72,AW72,AY72,BA72,BC72,BE72)</f>
        <v>4737</v>
      </c>
      <c r="BI72" s="137" t="s">
        <v>17</v>
      </c>
      <c r="BJ72" s="129">
        <f t="shared" ref="BJ72:CK72" si="195">B72/B95</f>
        <v>6.8613138686131388E-3</v>
      </c>
      <c r="BK72" s="130">
        <f t="shared" si="195"/>
        <v>0</v>
      </c>
      <c r="BL72" s="131">
        <f t="shared" si="195"/>
        <v>1.5539305301645339E-2</v>
      </c>
      <c r="BM72" s="132">
        <f t="shared" si="195"/>
        <v>0</v>
      </c>
      <c r="BN72" s="129">
        <f t="shared" si="195"/>
        <v>1.7137096774193547E-2</v>
      </c>
      <c r="BO72" s="130">
        <f t="shared" si="195"/>
        <v>0</v>
      </c>
      <c r="BP72" s="131">
        <f t="shared" si="195"/>
        <v>9.0226831941984994E-3</v>
      </c>
      <c r="BQ72" s="132">
        <f t="shared" si="195"/>
        <v>1.2092942904033861E-3</v>
      </c>
      <c r="BR72" s="129">
        <f t="shared" si="195"/>
        <v>1.6736401673640166E-3</v>
      </c>
      <c r="BS72" s="130">
        <f t="shared" si="195"/>
        <v>6.2893081761006293E-3</v>
      </c>
      <c r="BT72" s="131">
        <f t="shared" si="195"/>
        <v>1.200192030724916E-3</v>
      </c>
      <c r="BU72" s="129">
        <f t="shared" si="195"/>
        <v>5.5129434324065196E-3</v>
      </c>
      <c r="BV72" s="133">
        <f t="shared" si="195"/>
        <v>3.5936285936285935E-3</v>
      </c>
      <c r="BW72" s="134">
        <f t="shared" si="195"/>
        <v>3.059521602076766E-3</v>
      </c>
      <c r="BX72" s="129">
        <f t="shared" si="195"/>
        <v>3.8539181501192881E-3</v>
      </c>
      <c r="BY72" s="130">
        <f t="shared" si="195"/>
        <v>3.1135531135531138E-3</v>
      </c>
      <c r="BZ72" s="131">
        <f t="shared" si="195"/>
        <v>1.2573344509639564E-3</v>
      </c>
      <c r="CA72" s="132">
        <f t="shared" si="195"/>
        <v>2.8867602676814065E-3</v>
      </c>
      <c r="CB72" s="129">
        <f t="shared" si="195"/>
        <v>0</v>
      </c>
      <c r="CC72" s="130">
        <f t="shared" si="195"/>
        <v>0</v>
      </c>
      <c r="CD72" s="131">
        <f t="shared" si="195"/>
        <v>0</v>
      </c>
      <c r="CE72" s="132">
        <f t="shared" si="195"/>
        <v>0</v>
      </c>
      <c r="CF72" s="129">
        <f t="shared" si="195"/>
        <v>0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5.1112138490779268E-3</v>
      </c>
      <c r="CK72" s="136">
        <f t="shared" si="195"/>
        <v>1.5051135267254133E-3</v>
      </c>
    </row>
    <row r="73" spans="1:89" ht="13.5" thickBot="1" x14ac:dyDescent="0.25">
      <c r="A73" s="146" t="s">
        <v>18</v>
      </c>
      <c r="B73" s="196">
        <v>180</v>
      </c>
      <c r="C73" s="197">
        <v>0</v>
      </c>
      <c r="D73" s="198">
        <v>91</v>
      </c>
      <c r="E73" s="199">
        <v>23</v>
      </c>
      <c r="F73" s="196">
        <v>471</v>
      </c>
      <c r="G73" s="200">
        <v>137</v>
      </c>
      <c r="H73" s="198">
        <v>408</v>
      </c>
      <c r="I73" s="199">
        <v>192</v>
      </c>
      <c r="J73" s="196">
        <v>19</v>
      </c>
      <c r="K73" s="200">
        <v>43</v>
      </c>
      <c r="L73" s="198">
        <v>71</v>
      </c>
      <c r="M73" s="196">
        <v>154</v>
      </c>
      <c r="N73" s="201">
        <v>354</v>
      </c>
      <c r="O73" s="202">
        <v>387</v>
      </c>
      <c r="P73" s="196">
        <v>201</v>
      </c>
      <c r="Q73" s="200">
        <v>196</v>
      </c>
      <c r="R73" s="198">
        <v>215</v>
      </c>
      <c r="S73" s="199">
        <v>205</v>
      </c>
      <c r="T73" s="196">
        <v>19</v>
      </c>
      <c r="U73" s="200">
        <v>65</v>
      </c>
      <c r="V73" s="198">
        <v>116</v>
      </c>
      <c r="W73" s="199">
        <v>199</v>
      </c>
      <c r="X73" s="196">
        <v>178</v>
      </c>
      <c r="Y73" s="200">
        <v>89</v>
      </c>
      <c r="Z73" s="198">
        <v>295</v>
      </c>
      <c r="AA73" s="196">
        <v>276</v>
      </c>
      <c r="AB73" s="172">
        <f t="shared" si="193"/>
        <v>2618</v>
      </c>
      <c r="AC73" s="173">
        <f t="shared" si="194"/>
        <v>1966</v>
      </c>
      <c r="AE73" s="273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2.6277372262773723E-2</v>
      </c>
      <c r="BK73" s="130">
        <f t="shared" si="196"/>
        <v>0</v>
      </c>
      <c r="BL73" s="131">
        <f t="shared" si="196"/>
        <v>4.1590493601462525E-2</v>
      </c>
      <c r="BM73" s="132">
        <f t="shared" si="196"/>
        <v>8.9320388349514567E-3</v>
      </c>
      <c r="BN73" s="129">
        <f t="shared" si="196"/>
        <v>5.9349798387096774E-2</v>
      </c>
      <c r="BO73" s="130">
        <f t="shared" si="196"/>
        <v>2.0723037361972469E-2</v>
      </c>
      <c r="BP73" s="131">
        <f t="shared" si="196"/>
        <v>3.4404249936756892E-2</v>
      </c>
      <c r="BQ73" s="132">
        <f t="shared" si="196"/>
        <v>1.6584607411246437E-2</v>
      </c>
      <c r="BR73" s="129">
        <f t="shared" si="196"/>
        <v>1.5899581589958158E-2</v>
      </c>
      <c r="BS73" s="130">
        <f t="shared" si="196"/>
        <v>3.380503144654088E-2</v>
      </c>
      <c r="BT73" s="131">
        <f t="shared" si="196"/>
        <v>1.7042726836293806E-2</v>
      </c>
      <c r="BU73" s="129">
        <f t="shared" si="196"/>
        <v>3.6912751677852351E-2</v>
      </c>
      <c r="BV73" s="133">
        <f t="shared" si="196"/>
        <v>3.4382284382284384E-2</v>
      </c>
      <c r="BW73" s="134">
        <f t="shared" si="196"/>
        <v>3.5879844242536624E-2</v>
      </c>
      <c r="BX73" s="129">
        <f t="shared" si="196"/>
        <v>3.6887502293998897E-2</v>
      </c>
      <c r="BY73" s="130">
        <f t="shared" si="196"/>
        <v>3.5897435897435895E-2</v>
      </c>
      <c r="BZ73" s="131">
        <f t="shared" si="196"/>
        <v>3.0036322995250071E-2</v>
      </c>
      <c r="CA73" s="132">
        <f t="shared" si="196"/>
        <v>2.6899357039758563E-2</v>
      </c>
      <c r="CB73" s="129">
        <f t="shared" si="196"/>
        <v>2.6388888888888889E-2</v>
      </c>
      <c r="CC73" s="130">
        <f t="shared" si="196"/>
        <v>7.6470588235294124E-2</v>
      </c>
      <c r="CD73" s="131">
        <f t="shared" si="196"/>
        <v>2.1414066826656822E-2</v>
      </c>
      <c r="CE73" s="132">
        <f t="shared" si="196"/>
        <v>3.0243161094224924E-2</v>
      </c>
      <c r="CF73" s="129">
        <f t="shared" si="196"/>
        <v>4.448887778055486E-2</v>
      </c>
      <c r="CG73" s="130">
        <f t="shared" si="196"/>
        <v>3.9964077233947015E-2</v>
      </c>
      <c r="CH73" s="131">
        <f t="shared" si="196"/>
        <v>2.7743816420577449E-2</v>
      </c>
      <c r="CI73" s="129">
        <f t="shared" si="196"/>
        <v>2.4561715760434279E-2</v>
      </c>
      <c r="CJ73" s="135">
        <f t="shared" si="196"/>
        <v>3.3620999640417114E-2</v>
      </c>
      <c r="CK73" s="136">
        <f t="shared" si="196"/>
        <v>2.5291052936257798E-2</v>
      </c>
    </row>
    <row r="74" spans="1:89" ht="14.25" thickTop="1" thickBot="1" x14ac:dyDescent="0.25">
      <c r="A74" s="137" t="s">
        <v>19</v>
      </c>
      <c r="B74" s="189">
        <v>272</v>
      </c>
      <c r="C74" s="190">
        <v>242</v>
      </c>
      <c r="D74" s="191">
        <v>118</v>
      </c>
      <c r="E74" s="192">
        <v>116</v>
      </c>
      <c r="F74" s="189">
        <v>494</v>
      </c>
      <c r="G74" s="193">
        <v>300</v>
      </c>
      <c r="H74" s="191">
        <v>487</v>
      </c>
      <c r="I74" s="192">
        <v>460</v>
      </c>
      <c r="J74" s="189">
        <v>26</v>
      </c>
      <c r="K74" s="193">
        <v>61</v>
      </c>
      <c r="L74" s="191">
        <v>126</v>
      </c>
      <c r="M74" s="189">
        <v>190</v>
      </c>
      <c r="N74" s="194">
        <v>526</v>
      </c>
      <c r="O74" s="195">
        <v>512</v>
      </c>
      <c r="P74" s="189">
        <v>307</v>
      </c>
      <c r="Q74" s="193">
        <v>254</v>
      </c>
      <c r="R74" s="191">
        <v>317</v>
      </c>
      <c r="S74" s="192">
        <v>322</v>
      </c>
      <c r="T74" s="189">
        <v>65</v>
      </c>
      <c r="U74" s="193">
        <v>58</v>
      </c>
      <c r="V74" s="191">
        <v>177</v>
      </c>
      <c r="W74" s="192">
        <v>274</v>
      </c>
      <c r="X74" s="189">
        <v>262</v>
      </c>
      <c r="Y74" s="193">
        <v>129</v>
      </c>
      <c r="Z74" s="191">
        <v>450</v>
      </c>
      <c r="AA74" s="189">
        <v>484</v>
      </c>
      <c r="AB74" s="172">
        <f t="shared" si="193"/>
        <v>3627</v>
      </c>
      <c r="AC74" s="173">
        <f t="shared" si="194"/>
        <v>3402</v>
      </c>
      <c r="AE74" s="267" t="s">
        <v>13</v>
      </c>
      <c r="AF74" s="20">
        <f t="shared" ref="AF74:BG74" si="197">SUM(AF71:AF73)</f>
        <v>672</v>
      </c>
      <c r="AG74" s="21">
        <f t="shared" si="197"/>
        <v>731</v>
      </c>
      <c r="AH74" s="20">
        <f t="shared" si="197"/>
        <v>286</v>
      </c>
      <c r="AI74" s="21">
        <f t="shared" si="197"/>
        <v>286</v>
      </c>
      <c r="AJ74" s="20">
        <f t="shared" si="197"/>
        <v>1115</v>
      </c>
      <c r="AK74" s="21">
        <f t="shared" si="197"/>
        <v>739</v>
      </c>
      <c r="AL74" s="20">
        <f t="shared" si="197"/>
        <v>1287</v>
      </c>
      <c r="AM74" s="21">
        <f t="shared" si="197"/>
        <v>1262</v>
      </c>
      <c r="AN74" s="20">
        <f t="shared" si="197"/>
        <v>109</v>
      </c>
      <c r="AO74" s="21">
        <f t="shared" si="197"/>
        <v>197</v>
      </c>
      <c r="AP74" s="20">
        <f t="shared" si="197"/>
        <v>323</v>
      </c>
      <c r="AQ74" s="21">
        <f t="shared" si="197"/>
        <v>603</v>
      </c>
      <c r="AR74" s="20">
        <f t="shared" si="197"/>
        <v>1251</v>
      </c>
      <c r="AS74" s="21">
        <f t="shared" si="197"/>
        <v>1308</v>
      </c>
      <c r="AT74" s="20">
        <f t="shared" si="197"/>
        <v>802</v>
      </c>
      <c r="AU74" s="21">
        <f t="shared" si="197"/>
        <v>552</v>
      </c>
      <c r="AV74" s="20">
        <f t="shared" si="197"/>
        <v>977</v>
      </c>
      <c r="AW74" s="21">
        <f t="shared" si="197"/>
        <v>694</v>
      </c>
      <c r="AX74" s="20">
        <f t="shared" si="197"/>
        <v>131</v>
      </c>
      <c r="AY74" s="21">
        <f t="shared" si="197"/>
        <v>100</v>
      </c>
      <c r="AZ74" s="20">
        <f t="shared" si="197"/>
        <v>444</v>
      </c>
      <c r="BA74" s="21">
        <f t="shared" si="197"/>
        <v>680</v>
      </c>
      <c r="BB74" s="20">
        <f t="shared" si="197"/>
        <v>615</v>
      </c>
      <c r="BC74" s="21">
        <f t="shared" si="197"/>
        <v>297</v>
      </c>
      <c r="BD74" s="20">
        <f t="shared" si="197"/>
        <v>1130</v>
      </c>
      <c r="BE74" s="21">
        <f t="shared" si="197"/>
        <v>1197</v>
      </c>
      <c r="BF74" s="174">
        <f t="shared" si="197"/>
        <v>9142</v>
      </c>
      <c r="BG74" s="175">
        <f t="shared" si="197"/>
        <v>8646</v>
      </c>
      <c r="BI74" s="137" t="s">
        <v>19</v>
      </c>
      <c r="BJ74" s="129">
        <f t="shared" ref="BJ74:CK74" si="198">B74/B95</f>
        <v>3.9708029197080295E-2</v>
      </c>
      <c r="BK74" s="130">
        <f t="shared" si="198"/>
        <v>3.5761785133737255E-2</v>
      </c>
      <c r="BL74" s="131">
        <f t="shared" si="198"/>
        <v>5.3930530164533821E-2</v>
      </c>
      <c r="BM74" s="132">
        <f t="shared" si="198"/>
        <v>4.5048543689320389E-2</v>
      </c>
      <c r="BN74" s="129">
        <f t="shared" si="198"/>
        <v>6.2247983870967742E-2</v>
      </c>
      <c r="BO74" s="130">
        <f t="shared" si="198"/>
        <v>4.5378913931326578E-2</v>
      </c>
      <c r="BP74" s="131">
        <f t="shared" si="198"/>
        <v>4.1065857154903448E-2</v>
      </c>
      <c r="BQ74" s="132">
        <f t="shared" si="198"/>
        <v>3.9733955256111252E-2</v>
      </c>
      <c r="BR74" s="129">
        <f t="shared" si="198"/>
        <v>2.1757322175732216E-2</v>
      </c>
      <c r="BS74" s="130">
        <f t="shared" si="198"/>
        <v>4.7955974842767299E-2</v>
      </c>
      <c r="BT74" s="131">
        <f t="shared" si="198"/>
        <v>3.0244839174267884E-2</v>
      </c>
      <c r="BU74" s="129">
        <f t="shared" si="198"/>
        <v>4.554170661553212E-2</v>
      </c>
      <c r="BV74" s="133">
        <f t="shared" si="198"/>
        <v>5.1087801087801088E-2</v>
      </c>
      <c r="BW74" s="134">
        <f t="shared" si="198"/>
        <v>4.7468941220100133E-2</v>
      </c>
      <c r="BX74" s="129">
        <f t="shared" si="198"/>
        <v>5.6340612956505783E-2</v>
      </c>
      <c r="BY74" s="130">
        <f t="shared" si="198"/>
        <v>4.6520146520146521E-2</v>
      </c>
      <c r="BZ74" s="131">
        <f t="shared" si="198"/>
        <v>4.4286113439508244E-2</v>
      </c>
      <c r="CA74" s="132">
        <f t="shared" si="198"/>
        <v>4.2251673008791499E-2</v>
      </c>
      <c r="CB74" s="129">
        <f t="shared" si="198"/>
        <v>9.0277777777777776E-2</v>
      </c>
      <c r="CC74" s="130">
        <f t="shared" si="198"/>
        <v>6.8235294117647061E-2</v>
      </c>
      <c r="CD74" s="131">
        <f t="shared" si="198"/>
        <v>3.2674912313088424E-2</v>
      </c>
      <c r="CE74" s="132">
        <f t="shared" si="198"/>
        <v>4.1641337386018239E-2</v>
      </c>
      <c r="CF74" s="129">
        <f t="shared" si="198"/>
        <v>6.5483629092726814E-2</v>
      </c>
      <c r="CG74" s="130">
        <f t="shared" si="198"/>
        <v>5.7925460260440056E-2</v>
      </c>
      <c r="CH74" s="131">
        <f t="shared" si="198"/>
        <v>4.2321075895796104E-2</v>
      </c>
      <c r="CI74" s="129">
        <f t="shared" si="198"/>
        <v>4.3071994304529682E-2</v>
      </c>
      <c r="CJ74" s="135">
        <f t="shared" si="198"/>
        <v>4.6578825705039295E-2</v>
      </c>
      <c r="CK74" s="136">
        <f t="shared" si="198"/>
        <v>4.3764070238631249E-2</v>
      </c>
    </row>
    <row r="75" spans="1:89" ht="13.5" thickTop="1" x14ac:dyDescent="0.2">
      <c r="A75" s="146" t="s">
        <v>20</v>
      </c>
      <c r="B75" s="196">
        <v>288</v>
      </c>
      <c r="C75" s="197">
        <v>326</v>
      </c>
      <c r="D75" s="198">
        <v>140</v>
      </c>
      <c r="E75" s="199">
        <v>118</v>
      </c>
      <c r="F75" s="196">
        <v>458</v>
      </c>
      <c r="G75" s="200">
        <v>381</v>
      </c>
      <c r="H75" s="198">
        <v>540</v>
      </c>
      <c r="I75" s="199">
        <v>576</v>
      </c>
      <c r="J75" s="196">
        <v>55</v>
      </c>
      <c r="K75" s="200">
        <v>65</v>
      </c>
      <c r="L75" s="198">
        <v>167</v>
      </c>
      <c r="M75" s="196">
        <v>266</v>
      </c>
      <c r="N75" s="201">
        <v>634</v>
      </c>
      <c r="O75" s="202">
        <v>576</v>
      </c>
      <c r="P75" s="196">
        <v>364</v>
      </c>
      <c r="Q75" s="200">
        <v>260</v>
      </c>
      <c r="R75" s="198">
        <v>451</v>
      </c>
      <c r="S75" s="199">
        <v>311</v>
      </c>
      <c r="T75" s="196">
        <v>59</v>
      </c>
      <c r="U75" s="200">
        <v>58</v>
      </c>
      <c r="V75" s="198">
        <v>235</v>
      </c>
      <c r="W75" s="199">
        <v>281</v>
      </c>
      <c r="X75" s="196">
        <v>309</v>
      </c>
      <c r="Y75" s="200">
        <v>140</v>
      </c>
      <c r="Z75" s="198">
        <v>483</v>
      </c>
      <c r="AA75" s="196">
        <v>551</v>
      </c>
      <c r="AB75" s="172">
        <f t="shared" si="193"/>
        <v>4183</v>
      </c>
      <c r="AC75" s="173">
        <f t="shared" si="194"/>
        <v>3909</v>
      </c>
      <c r="BI75" s="146" t="s">
        <v>20</v>
      </c>
      <c r="BJ75" s="129">
        <f t="shared" ref="BJ75:CK75" si="199">B75/B95</f>
        <v>4.2043795620437953E-2</v>
      </c>
      <c r="BK75" s="130">
        <f t="shared" si="199"/>
        <v>4.8174966750406382E-2</v>
      </c>
      <c r="BL75" s="131">
        <f t="shared" si="199"/>
        <v>6.3985374771480807E-2</v>
      </c>
      <c r="BM75" s="132">
        <f t="shared" si="199"/>
        <v>4.5825242718446603E-2</v>
      </c>
      <c r="BN75" s="129">
        <f t="shared" si="199"/>
        <v>5.7711693548387094E-2</v>
      </c>
      <c r="BO75" s="130">
        <f t="shared" si="199"/>
        <v>5.763122069278475E-2</v>
      </c>
      <c r="BP75" s="131">
        <f t="shared" si="199"/>
        <v>4.553503668100177E-2</v>
      </c>
      <c r="BQ75" s="132">
        <f t="shared" si="199"/>
        <v>4.9753822233739309E-2</v>
      </c>
      <c r="BR75" s="129">
        <f t="shared" si="199"/>
        <v>4.6025104602510462E-2</v>
      </c>
      <c r="BS75" s="130">
        <f t="shared" si="199"/>
        <v>5.1100628930817613E-2</v>
      </c>
      <c r="BT75" s="131">
        <f t="shared" si="199"/>
        <v>4.0086413826212197E-2</v>
      </c>
      <c r="BU75" s="129">
        <f t="shared" si="199"/>
        <v>6.3758389261744972E-2</v>
      </c>
      <c r="BV75" s="133">
        <f t="shared" si="199"/>
        <v>6.1577311577311576E-2</v>
      </c>
      <c r="BW75" s="134">
        <f t="shared" si="199"/>
        <v>5.3402558872612645E-2</v>
      </c>
      <c r="BX75" s="129">
        <f t="shared" si="199"/>
        <v>6.6801247935400987E-2</v>
      </c>
      <c r="BY75" s="130">
        <f t="shared" si="199"/>
        <v>4.7619047619047616E-2</v>
      </c>
      <c r="BZ75" s="131">
        <f t="shared" si="199"/>
        <v>6.3006426376082711E-2</v>
      </c>
      <c r="CA75" s="132">
        <f t="shared" si="199"/>
        <v>4.0808292874950795E-2</v>
      </c>
      <c r="CB75" s="129">
        <f t="shared" si="199"/>
        <v>8.1944444444444445E-2</v>
      </c>
      <c r="CC75" s="130">
        <f t="shared" si="199"/>
        <v>6.8235294117647061E-2</v>
      </c>
      <c r="CD75" s="131">
        <f t="shared" si="199"/>
        <v>4.3381945726416835E-2</v>
      </c>
      <c r="CE75" s="132">
        <f t="shared" si="199"/>
        <v>4.2705167173252283E-2</v>
      </c>
      <c r="CF75" s="129">
        <f t="shared" si="199"/>
        <v>7.7230692326918274E-2</v>
      </c>
      <c r="CG75" s="130">
        <f t="shared" si="199"/>
        <v>6.2864840592725638E-2</v>
      </c>
      <c r="CH75" s="131">
        <f t="shared" si="199"/>
        <v>4.5424621461487819E-2</v>
      </c>
      <c r="CI75" s="129">
        <f t="shared" si="199"/>
        <v>4.9034439797098872E-2</v>
      </c>
      <c r="CJ75" s="135">
        <f t="shared" si="199"/>
        <v>5.3719114398726051E-2</v>
      </c>
      <c r="CK75" s="136">
        <f t="shared" si="199"/>
        <v>5.0286228854441374E-2</v>
      </c>
    </row>
    <row r="76" spans="1:89" ht="13.5" thickBot="1" x14ac:dyDescent="0.25">
      <c r="A76" s="137" t="s">
        <v>21</v>
      </c>
      <c r="B76" s="189">
        <v>384</v>
      </c>
      <c r="C76" s="190">
        <v>405</v>
      </c>
      <c r="D76" s="191">
        <v>146</v>
      </c>
      <c r="E76" s="192">
        <v>168</v>
      </c>
      <c r="F76" s="189">
        <v>657</v>
      </c>
      <c r="G76" s="193">
        <v>358</v>
      </c>
      <c r="H76" s="191">
        <v>747</v>
      </c>
      <c r="I76" s="192">
        <v>686</v>
      </c>
      <c r="J76" s="189">
        <v>54</v>
      </c>
      <c r="K76" s="193">
        <v>132</v>
      </c>
      <c r="L76" s="191">
        <v>156</v>
      </c>
      <c r="M76" s="189">
        <v>337</v>
      </c>
      <c r="N76" s="194">
        <v>617</v>
      </c>
      <c r="O76" s="195">
        <v>732</v>
      </c>
      <c r="P76" s="189">
        <v>438</v>
      </c>
      <c r="Q76" s="193">
        <v>292</v>
      </c>
      <c r="R76" s="191">
        <v>526</v>
      </c>
      <c r="S76" s="192">
        <v>383</v>
      </c>
      <c r="T76" s="189">
        <v>72</v>
      </c>
      <c r="U76" s="193">
        <v>42</v>
      </c>
      <c r="V76" s="191">
        <v>209</v>
      </c>
      <c r="W76" s="192">
        <v>399</v>
      </c>
      <c r="X76" s="189">
        <v>306</v>
      </c>
      <c r="Y76" s="193">
        <v>157</v>
      </c>
      <c r="Z76" s="191">
        <v>647</v>
      </c>
      <c r="AA76" s="189">
        <v>646</v>
      </c>
      <c r="AB76" s="172">
        <f t="shared" si="193"/>
        <v>4959</v>
      </c>
      <c r="AC76" s="173">
        <f t="shared" si="194"/>
        <v>4737</v>
      </c>
      <c r="AE76" s="270" t="s">
        <v>85</v>
      </c>
      <c r="BI76" s="137" t="s">
        <v>21</v>
      </c>
      <c r="BJ76" s="129">
        <f t="shared" ref="BJ76:CK76" si="200">B76/B95</f>
        <v>5.6058394160583939E-2</v>
      </c>
      <c r="BK76" s="130">
        <f t="shared" si="200"/>
        <v>5.9849268508940449E-2</v>
      </c>
      <c r="BL76" s="131">
        <f t="shared" si="200"/>
        <v>6.6727605118829983E-2</v>
      </c>
      <c r="BM76" s="132">
        <f t="shared" si="200"/>
        <v>6.5242718446601941E-2</v>
      </c>
      <c r="BN76" s="129">
        <f t="shared" si="200"/>
        <v>8.278729838709678E-2</v>
      </c>
      <c r="BO76" s="130">
        <f t="shared" si="200"/>
        <v>5.4152170624716382E-2</v>
      </c>
      <c r="BP76" s="131">
        <f t="shared" si="200"/>
        <v>6.2990134075385784E-2</v>
      </c>
      <c r="BQ76" s="132">
        <f t="shared" si="200"/>
        <v>5.9255420229765918E-2</v>
      </c>
      <c r="BR76" s="129">
        <f t="shared" si="200"/>
        <v>4.5188284518828455E-2</v>
      </c>
      <c r="BS76" s="130">
        <f t="shared" si="200"/>
        <v>0.10377358490566038</v>
      </c>
      <c r="BT76" s="131">
        <f t="shared" si="200"/>
        <v>3.7445991358617377E-2</v>
      </c>
      <c r="BU76" s="129">
        <f t="shared" si="200"/>
        <v>8.0776605944391178E-2</v>
      </c>
      <c r="BV76" s="133">
        <f t="shared" si="200"/>
        <v>5.9926184926184928E-2</v>
      </c>
      <c r="BW76" s="134">
        <f t="shared" si="200"/>
        <v>6.7865751900611906E-2</v>
      </c>
      <c r="BX76" s="129">
        <f t="shared" si="200"/>
        <v>8.0381721416773716E-2</v>
      </c>
      <c r="BY76" s="130">
        <f t="shared" si="200"/>
        <v>5.3479853479853477E-2</v>
      </c>
      <c r="BZ76" s="131">
        <f t="shared" si="200"/>
        <v>7.3484213467449003E-2</v>
      </c>
      <c r="CA76" s="132">
        <f t="shared" si="200"/>
        <v>5.0255871932817213E-2</v>
      </c>
      <c r="CB76" s="129">
        <f t="shared" si="200"/>
        <v>0.1</v>
      </c>
      <c r="CC76" s="130">
        <f t="shared" si="200"/>
        <v>4.9411764705882349E-2</v>
      </c>
      <c r="CD76" s="131">
        <f t="shared" si="200"/>
        <v>3.8582241092855823E-2</v>
      </c>
      <c r="CE76" s="132">
        <f t="shared" si="200"/>
        <v>6.0638297872340423E-2</v>
      </c>
      <c r="CF76" s="129">
        <f t="shared" si="200"/>
        <v>7.6480879780054981E-2</v>
      </c>
      <c r="CG76" s="130">
        <f t="shared" si="200"/>
        <v>7.0498428378985178E-2</v>
      </c>
      <c r="CH76" s="131">
        <f t="shared" si="200"/>
        <v>6.0848302454622402E-2</v>
      </c>
      <c r="CI76" s="129">
        <f t="shared" si="200"/>
        <v>5.7488653555219364E-2</v>
      </c>
      <c r="CJ76" s="135">
        <f t="shared" si="200"/>
        <v>6.3684697179842806E-2</v>
      </c>
      <c r="CK76" s="136">
        <f t="shared" si="200"/>
        <v>6.0937801505113527E-2</v>
      </c>
    </row>
    <row r="77" spans="1:89" ht="14.25" thickTop="1" thickBot="1" x14ac:dyDescent="0.25">
      <c r="A77" s="146" t="s">
        <v>22</v>
      </c>
      <c r="B77" s="196">
        <v>485</v>
      </c>
      <c r="C77" s="197">
        <v>467</v>
      </c>
      <c r="D77" s="198">
        <v>188</v>
      </c>
      <c r="E77" s="199">
        <v>139</v>
      </c>
      <c r="F77" s="196">
        <v>759</v>
      </c>
      <c r="G77" s="200">
        <v>286</v>
      </c>
      <c r="H77" s="198">
        <v>948</v>
      </c>
      <c r="I77" s="199">
        <v>704</v>
      </c>
      <c r="J77" s="196">
        <v>90</v>
      </c>
      <c r="K77" s="200">
        <v>198</v>
      </c>
      <c r="L77" s="198">
        <v>167</v>
      </c>
      <c r="M77" s="196">
        <v>548</v>
      </c>
      <c r="N77" s="201">
        <v>655</v>
      </c>
      <c r="O77" s="202">
        <v>1138</v>
      </c>
      <c r="P77" s="196">
        <v>454</v>
      </c>
      <c r="Q77" s="200">
        <v>297</v>
      </c>
      <c r="R77" s="198">
        <v>669</v>
      </c>
      <c r="S77" s="199">
        <v>442</v>
      </c>
      <c r="T77" s="196">
        <v>47</v>
      </c>
      <c r="U77" s="200">
        <v>43</v>
      </c>
      <c r="V77" s="198">
        <v>212</v>
      </c>
      <c r="W77" s="199">
        <v>647</v>
      </c>
      <c r="X77" s="196">
        <v>302</v>
      </c>
      <c r="Y77" s="200">
        <v>152</v>
      </c>
      <c r="Z77" s="198">
        <v>756</v>
      </c>
      <c r="AA77" s="196">
        <v>795</v>
      </c>
      <c r="AB77" s="172">
        <f t="shared" si="193"/>
        <v>5732</v>
      </c>
      <c r="AC77" s="173">
        <f t="shared" si="194"/>
        <v>5856</v>
      </c>
      <c r="AE77" s="298" t="s">
        <v>0</v>
      </c>
      <c r="AF77" s="292" t="s">
        <v>1</v>
      </c>
      <c r="AG77" s="293"/>
      <c r="AH77" s="292" t="s">
        <v>2</v>
      </c>
      <c r="AI77" s="293"/>
      <c r="AJ77" s="292" t="s">
        <v>3</v>
      </c>
      <c r="AK77" s="293"/>
      <c r="AL77" s="292" t="s">
        <v>4</v>
      </c>
      <c r="AM77" s="293"/>
      <c r="AN77" s="292" t="s">
        <v>5</v>
      </c>
      <c r="AO77" s="293"/>
      <c r="AP77" s="292" t="s">
        <v>6</v>
      </c>
      <c r="AQ77" s="293"/>
      <c r="AR77" s="292" t="s">
        <v>7</v>
      </c>
      <c r="AS77" s="293"/>
      <c r="AT77" s="292" t="s">
        <v>8</v>
      </c>
      <c r="AU77" s="293"/>
      <c r="AV77" s="292" t="s">
        <v>9</v>
      </c>
      <c r="AW77" s="293"/>
      <c r="AX77" s="292" t="s">
        <v>10</v>
      </c>
      <c r="AY77" s="293"/>
      <c r="AZ77" s="292" t="s">
        <v>11</v>
      </c>
      <c r="BA77" s="293"/>
      <c r="BB77" s="292" t="s">
        <v>12</v>
      </c>
      <c r="BC77" s="293"/>
      <c r="BD77" s="294" t="s">
        <v>40</v>
      </c>
      <c r="BE77" s="295"/>
      <c r="BF77" s="296" t="s">
        <v>41</v>
      </c>
      <c r="BG77" s="297"/>
      <c r="BI77" s="146" t="s">
        <v>22</v>
      </c>
      <c r="BJ77" s="129">
        <f t="shared" ref="BJ77:CK77" si="201">B77/B95</f>
        <v>7.0802919708029197E-2</v>
      </c>
      <c r="BK77" s="130">
        <f t="shared" si="201"/>
        <v>6.9011378749815278E-2</v>
      </c>
      <c r="BL77" s="131">
        <f t="shared" si="201"/>
        <v>8.5923217550274225E-2</v>
      </c>
      <c r="BM77" s="132">
        <f t="shared" si="201"/>
        <v>5.3980582524271847E-2</v>
      </c>
      <c r="BN77" s="129">
        <f t="shared" si="201"/>
        <v>9.5640120967741937E-2</v>
      </c>
      <c r="BO77" s="130">
        <f t="shared" si="201"/>
        <v>4.3261231281198007E-2</v>
      </c>
      <c r="BP77" s="131">
        <f t="shared" si="201"/>
        <v>7.9939286617758662E-2</v>
      </c>
      <c r="BQ77" s="132">
        <f t="shared" si="201"/>
        <v>6.0810227174570269E-2</v>
      </c>
      <c r="BR77" s="129">
        <f t="shared" si="201"/>
        <v>7.5313807531380755E-2</v>
      </c>
      <c r="BS77" s="130">
        <f t="shared" si="201"/>
        <v>0.15566037735849056</v>
      </c>
      <c r="BT77" s="131">
        <f t="shared" si="201"/>
        <v>4.0086413826212197E-2</v>
      </c>
      <c r="BU77" s="129">
        <f t="shared" si="201"/>
        <v>0.13135186960690318</v>
      </c>
      <c r="BV77" s="133">
        <f t="shared" si="201"/>
        <v>6.3616938616938623E-2</v>
      </c>
      <c r="BW77" s="134">
        <f t="shared" si="201"/>
        <v>0.10550713888373818</v>
      </c>
      <c r="BX77" s="129">
        <f t="shared" si="201"/>
        <v>8.3318040007340791E-2</v>
      </c>
      <c r="BY77" s="130">
        <f t="shared" si="201"/>
        <v>5.4395604395604397E-2</v>
      </c>
      <c r="BZ77" s="131">
        <f t="shared" si="201"/>
        <v>9.3461860854987422E-2</v>
      </c>
      <c r="CA77" s="132">
        <f t="shared" si="201"/>
        <v>5.7997638105235533E-2</v>
      </c>
      <c r="CB77" s="129">
        <f t="shared" si="201"/>
        <v>6.5277777777777782E-2</v>
      </c>
      <c r="CC77" s="130">
        <f t="shared" si="201"/>
        <v>5.0588235294117649E-2</v>
      </c>
      <c r="CD77" s="131">
        <f t="shared" si="201"/>
        <v>3.9136053165959021E-2</v>
      </c>
      <c r="CE77" s="132">
        <f t="shared" si="201"/>
        <v>9.8328267477203649E-2</v>
      </c>
      <c r="CF77" s="129">
        <f t="shared" si="201"/>
        <v>7.5481129717570608E-2</v>
      </c>
      <c r="CG77" s="130">
        <f t="shared" si="201"/>
        <v>6.8253255500673557E-2</v>
      </c>
      <c r="CH77" s="131">
        <f t="shared" si="201"/>
        <v>7.1099407504937456E-2</v>
      </c>
      <c r="CI77" s="129">
        <f t="shared" si="201"/>
        <v>7.0748420396903086E-2</v>
      </c>
      <c r="CJ77" s="135">
        <f t="shared" si="201"/>
        <v>7.3611753223403714E-2</v>
      </c>
      <c r="CK77" s="136">
        <f t="shared" si="201"/>
        <v>7.533286164533351E-2</v>
      </c>
    </row>
    <row r="78" spans="1:89" ht="15" thickTop="1" thickBot="1" x14ac:dyDescent="0.3">
      <c r="A78" s="137" t="s">
        <v>23</v>
      </c>
      <c r="B78" s="189">
        <v>384</v>
      </c>
      <c r="C78" s="190">
        <v>478</v>
      </c>
      <c r="D78" s="191">
        <v>119</v>
      </c>
      <c r="E78" s="192">
        <v>158</v>
      </c>
      <c r="F78" s="189">
        <v>557</v>
      </c>
      <c r="G78" s="193">
        <v>216</v>
      </c>
      <c r="H78" s="191">
        <v>827</v>
      </c>
      <c r="I78" s="192">
        <v>608</v>
      </c>
      <c r="J78" s="189">
        <v>54</v>
      </c>
      <c r="K78" s="193">
        <v>111</v>
      </c>
      <c r="L78" s="191">
        <v>160</v>
      </c>
      <c r="M78" s="189">
        <v>384</v>
      </c>
      <c r="N78" s="194">
        <v>549</v>
      </c>
      <c r="O78" s="195">
        <v>759</v>
      </c>
      <c r="P78" s="189">
        <v>369</v>
      </c>
      <c r="Q78" s="193">
        <v>265</v>
      </c>
      <c r="R78" s="191">
        <v>537</v>
      </c>
      <c r="S78" s="192">
        <v>359</v>
      </c>
      <c r="T78" s="189">
        <v>53</v>
      </c>
      <c r="U78" s="193">
        <v>51</v>
      </c>
      <c r="V78" s="191">
        <v>226</v>
      </c>
      <c r="W78" s="192">
        <v>461</v>
      </c>
      <c r="X78" s="189">
        <v>226</v>
      </c>
      <c r="Y78" s="193">
        <v>101</v>
      </c>
      <c r="Z78" s="191">
        <v>679</v>
      </c>
      <c r="AA78" s="189">
        <v>729</v>
      </c>
      <c r="AB78" s="172">
        <f t="shared" si="193"/>
        <v>4740</v>
      </c>
      <c r="AC78" s="173">
        <f t="shared" si="194"/>
        <v>4680</v>
      </c>
      <c r="AE78" s="299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2">B78/B95</f>
        <v>5.6058394160583939E-2</v>
      </c>
      <c r="BK78" s="130">
        <f t="shared" si="202"/>
        <v>7.0636914437712431E-2</v>
      </c>
      <c r="BL78" s="131">
        <f t="shared" si="202"/>
        <v>5.4387568555758686E-2</v>
      </c>
      <c r="BM78" s="132">
        <f t="shared" si="202"/>
        <v>6.1359223300970871E-2</v>
      </c>
      <c r="BN78" s="129">
        <f t="shared" si="202"/>
        <v>7.0186491935483875E-2</v>
      </c>
      <c r="BO78" s="130">
        <f t="shared" si="202"/>
        <v>3.2672818030555134E-2</v>
      </c>
      <c r="BP78" s="131">
        <f t="shared" si="202"/>
        <v>6.9736065435534192E-2</v>
      </c>
      <c r="BQ78" s="132">
        <f t="shared" si="202"/>
        <v>5.2517923468947049E-2</v>
      </c>
      <c r="BR78" s="129">
        <f t="shared" si="202"/>
        <v>4.5188284518828455E-2</v>
      </c>
      <c r="BS78" s="130">
        <f t="shared" si="202"/>
        <v>8.7264150943396221E-2</v>
      </c>
      <c r="BT78" s="131">
        <f t="shared" si="202"/>
        <v>3.8406144983197311E-2</v>
      </c>
      <c r="BU78" s="129">
        <f t="shared" si="202"/>
        <v>9.2042186001917548E-2</v>
      </c>
      <c r="BV78" s="133">
        <f t="shared" si="202"/>
        <v>5.332167832167832E-2</v>
      </c>
      <c r="BW78" s="134">
        <f t="shared" si="202"/>
        <v>7.0368996847765625E-2</v>
      </c>
      <c r="BX78" s="129">
        <f t="shared" si="202"/>
        <v>6.7718847494953202E-2</v>
      </c>
      <c r="BY78" s="130">
        <f t="shared" si="202"/>
        <v>4.8534798534798536E-2</v>
      </c>
      <c r="BZ78" s="131">
        <f t="shared" si="202"/>
        <v>7.5020955574182729E-2</v>
      </c>
      <c r="CA78" s="132">
        <f t="shared" si="202"/>
        <v>4.7106678913528412E-2</v>
      </c>
      <c r="CB78" s="129">
        <f t="shared" si="202"/>
        <v>7.3611111111111113E-2</v>
      </c>
      <c r="CC78" s="130">
        <f t="shared" si="202"/>
        <v>0.06</v>
      </c>
      <c r="CD78" s="131">
        <f t="shared" si="202"/>
        <v>4.1720509507107255E-2</v>
      </c>
      <c r="CE78" s="132">
        <f t="shared" si="202"/>
        <v>7.0060790273556231E-2</v>
      </c>
      <c r="CF78" s="129">
        <f t="shared" si="202"/>
        <v>5.6485878530367406E-2</v>
      </c>
      <c r="CG78" s="130">
        <f t="shared" si="202"/>
        <v>4.5352492141894928E-2</v>
      </c>
      <c r="CH78" s="131">
        <f t="shared" si="202"/>
        <v>6.3857801184990126E-2</v>
      </c>
      <c r="CI78" s="129">
        <f t="shared" si="202"/>
        <v>6.4874966628103589E-2</v>
      </c>
      <c r="CJ78" s="135">
        <f t="shared" si="202"/>
        <v>6.0872245338264755E-2</v>
      </c>
      <c r="CK78" s="136">
        <f t="shared" si="202"/>
        <v>6.0204541069016529E-2</v>
      </c>
    </row>
    <row r="79" spans="1:89" ht="13.5" thickTop="1" x14ac:dyDescent="0.2">
      <c r="A79" s="146" t="s">
        <v>24</v>
      </c>
      <c r="B79" s="203">
        <v>358</v>
      </c>
      <c r="C79" s="197">
        <v>436</v>
      </c>
      <c r="D79" s="198">
        <v>159</v>
      </c>
      <c r="E79" s="199">
        <v>139</v>
      </c>
      <c r="F79" s="196">
        <v>486</v>
      </c>
      <c r="G79" s="200">
        <v>242</v>
      </c>
      <c r="H79" s="198">
        <v>768</v>
      </c>
      <c r="I79" s="199">
        <v>552</v>
      </c>
      <c r="J79" s="196">
        <v>50</v>
      </c>
      <c r="K79" s="200">
        <v>77</v>
      </c>
      <c r="L79" s="198">
        <v>114</v>
      </c>
      <c r="M79" s="196">
        <v>440</v>
      </c>
      <c r="N79" s="201">
        <v>512</v>
      </c>
      <c r="O79" s="204">
        <v>605</v>
      </c>
      <c r="P79" s="196">
        <v>341</v>
      </c>
      <c r="Q79" s="200">
        <v>268</v>
      </c>
      <c r="R79" s="198">
        <v>518</v>
      </c>
      <c r="S79" s="199">
        <v>363</v>
      </c>
      <c r="T79" s="196">
        <v>36</v>
      </c>
      <c r="U79" s="200">
        <v>42</v>
      </c>
      <c r="V79" s="198">
        <v>229</v>
      </c>
      <c r="W79" s="205">
        <v>504</v>
      </c>
      <c r="X79" s="196">
        <v>180</v>
      </c>
      <c r="Y79" s="200">
        <v>106</v>
      </c>
      <c r="Z79" s="198">
        <v>629</v>
      </c>
      <c r="AA79" s="196">
        <v>674</v>
      </c>
      <c r="AB79" s="172">
        <f t="shared" si="193"/>
        <v>4380</v>
      </c>
      <c r="AC79" s="173">
        <f t="shared" si="194"/>
        <v>4448</v>
      </c>
      <c r="AE79" s="273" t="str">
        <f>$AE$17</f>
        <v>17:00 - 17:59</v>
      </c>
      <c r="AF79" s="126">
        <f t="shared" ref="AF79:AU80" si="203">SUMIF($A$9:$A$32,$AE79,B$71:B$94)</f>
        <v>636</v>
      </c>
      <c r="AG79" s="186">
        <f t="shared" si="203"/>
        <v>464</v>
      </c>
      <c r="AH79" s="127">
        <f t="shared" si="203"/>
        <v>155</v>
      </c>
      <c r="AI79" s="180">
        <f t="shared" si="203"/>
        <v>181</v>
      </c>
      <c r="AJ79" s="126">
        <f t="shared" si="203"/>
        <v>507</v>
      </c>
      <c r="AK79" s="128">
        <f t="shared" si="203"/>
        <v>420</v>
      </c>
      <c r="AL79" s="127">
        <f t="shared" si="203"/>
        <v>951</v>
      </c>
      <c r="AM79" s="180">
        <f t="shared" si="203"/>
        <v>810</v>
      </c>
      <c r="AN79" s="126">
        <f t="shared" si="203"/>
        <v>77</v>
      </c>
      <c r="AO79" s="128">
        <f t="shared" si="203"/>
        <v>50</v>
      </c>
      <c r="AP79" s="127">
        <f t="shared" si="203"/>
        <v>380</v>
      </c>
      <c r="AQ79" s="126">
        <f t="shared" si="203"/>
        <v>190</v>
      </c>
      <c r="AR79" s="179">
        <f t="shared" si="203"/>
        <v>729</v>
      </c>
      <c r="AS79" s="181">
        <f t="shared" si="203"/>
        <v>739</v>
      </c>
      <c r="AT79" s="126">
        <f t="shared" si="203"/>
        <v>327</v>
      </c>
      <c r="AU79" s="128">
        <f t="shared" si="203"/>
        <v>476</v>
      </c>
      <c r="AV79" s="127">
        <f t="shared" ref="AP79:BE80" si="204">SUMIF($A$9:$A$32,$AE79,R$71:R$94)</f>
        <v>396</v>
      </c>
      <c r="AW79" s="180">
        <f t="shared" si="204"/>
        <v>638</v>
      </c>
      <c r="AX79" s="126">
        <f t="shared" si="204"/>
        <v>41</v>
      </c>
      <c r="AY79" s="128">
        <f t="shared" si="204"/>
        <v>65</v>
      </c>
      <c r="AZ79" s="127">
        <f t="shared" si="204"/>
        <v>427</v>
      </c>
      <c r="BA79" s="180">
        <f t="shared" si="204"/>
        <v>470</v>
      </c>
      <c r="BB79" s="126">
        <f t="shared" si="204"/>
        <v>267</v>
      </c>
      <c r="BC79" s="128">
        <f t="shared" si="204"/>
        <v>159</v>
      </c>
      <c r="BD79" s="184">
        <f t="shared" si="204"/>
        <v>847</v>
      </c>
      <c r="BE79" s="185">
        <f t="shared" si="204"/>
        <v>772</v>
      </c>
      <c r="BF79" s="170">
        <f>AF79+AH79+AJ79+AL79+AN79+AP79+AR79+AT79+AV79+AX79+AZ79+BB79+BD79</f>
        <v>5740</v>
      </c>
      <c r="BG79" s="171">
        <f>AG79+AI79+AK79+AM79+AO79+AQ79+AS79+AU79+AW79+AY79+BA79+BC79+BE79</f>
        <v>5434</v>
      </c>
      <c r="BI79" s="146" t="s">
        <v>24</v>
      </c>
      <c r="BJ79" s="129">
        <f t="shared" ref="BJ79:CK79" si="205">B79/B95</f>
        <v>5.2262773722627734E-2</v>
      </c>
      <c r="BK79" s="130">
        <f t="shared" si="205"/>
        <v>6.4430323629377867E-2</v>
      </c>
      <c r="BL79" s="131">
        <f t="shared" si="205"/>
        <v>7.2669104204753199E-2</v>
      </c>
      <c r="BM79" s="132">
        <f t="shared" si="205"/>
        <v>5.3980582524271847E-2</v>
      </c>
      <c r="BN79" s="129">
        <f t="shared" si="205"/>
        <v>6.1239919354838711E-2</v>
      </c>
      <c r="BO79" s="130">
        <f t="shared" si="205"/>
        <v>3.6605657237936774E-2</v>
      </c>
      <c r="BP79" s="131">
        <f t="shared" si="205"/>
        <v>6.4760941057424734E-2</v>
      </c>
      <c r="BQ79" s="132">
        <f t="shared" si="205"/>
        <v>4.7680746307333509E-2</v>
      </c>
      <c r="BR79" s="129">
        <f t="shared" si="205"/>
        <v>4.1841004184100417E-2</v>
      </c>
      <c r="BS79" s="130">
        <f t="shared" si="205"/>
        <v>6.0534591194968554E-2</v>
      </c>
      <c r="BT79" s="131">
        <f t="shared" si="205"/>
        <v>2.7364378300528083E-2</v>
      </c>
      <c r="BU79" s="129">
        <f t="shared" si="205"/>
        <v>0.10546500479386385</v>
      </c>
      <c r="BV79" s="133">
        <f t="shared" si="205"/>
        <v>4.9728049728049728E-2</v>
      </c>
      <c r="BW79" s="134">
        <f t="shared" si="205"/>
        <v>5.6091229371407376E-2</v>
      </c>
      <c r="BX79" s="129">
        <f t="shared" si="205"/>
        <v>6.2580289961460825E-2</v>
      </c>
      <c r="BY79" s="130">
        <f t="shared" si="205"/>
        <v>4.9084249084249083E-2</v>
      </c>
      <c r="BZ79" s="131">
        <f t="shared" si="205"/>
        <v>7.2366582844369934E-2</v>
      </c>
      <c r="CA79" s="132">
        <f t="shared" si="205"/>
        <v>4.7631544416743207E-2</v>
      </c>
      <c r="CB79" s="129">
        <f t="shared" si="205"/>
        <v>0.05</v>
      </c>
      <c r="CC79" s="130">
        <f t="shared" si="205"/>
        <v>4.9411764705882349E-2</v>
      </c>
      <c r="CD79" s="131">
        <f t="shared" si="205"/>
        <v>4.2274321580210446E-2</v>
      </c>
      <c r="CE79" s="132">
        <f t="shared" si="205"/>
        <v>7.6595744680851063E-2</v>
      </c>
      <c r="CF79" s="129">
        <f t="shared" si="205"/>
        <v>4.4988752811797053E-2</v>
      </c>
      <c r="CG79" s="130">
        <f t="shared" si="205"/>
        <v>4.7597665020206556E-2</v>
      </c>
      <c r="CH79" s="131">
        <f t="shared" si="205"/>
        <v>5.9155459418790558E-2</v>
      </c>
      <c r="CI79" s="129">
        <f t="shared" si="205"/>
        <v>5.9980421820770666E-2</v>
      </c>
      <c r="CJ79" s="135">
        <f t="shared" si="205"/>
        <v>5.62490368315611E-2</v>
      </c>
      <c r="CK79" s="136">
        <f t="shared" si="205"/>
        <v>5.7220042451919986E-2</v>
      </c>
    </row>
    <row r="80" spans="1:89" x14ac:dyDescent="0.2">
      <c r="A80" s="137" t="s">
        <v>25</v>
      </c>
      <c r="B80" s="206">
        <v>338</v>
      </c>
      <c r="C80" s="190">
        <v>422</v>
      </c>
      <c r="D80" s="191">
        <v>129</v>
      </c>
      <c r="E80" s="192">
        <v>150</v>
      </c>
      <c r="F80" s="189">
        <v>385</v>
      </c>
      <c r="G80" s="193">
        <v>265</v>
      </c>
      <c r="H80" s="191">
        <v>653</v>
      </c>
      <c r="I80" s="192">
        <v>629</v>
      </c>
      <c r="J80" s="189">
        <v>41</v>
      </c>
      <c r="K80" s="190">
        <v>67</v>
      </c>
      <c r="L80" s="191">
        <v>133</v>
      </c>
      <c r="M80" s="189">
        <v>274</v>
      </c>
      <c r="N80" s="194">
        <v>416</v>
      </c>
      <c r="O80" s="207">
        <v>481</v>
      </c>
      <c r="P80" s="189">
        <v>308</v>
      </c>
      <c r="Q80" s="190">
        <v>220</v>
      </c>
      <c r="R80" s="191">
        <v>395</v>
      </c>
      <c r="S80" s="192">
        <v>358</v>
      </c>
      <c r="T80" s="198">
        <v>15</v>
      </c>
      <c r="U80" s="189">
        <v>46</v>
      </c>
      <c r="V80" s="191">
        <v>214</v>
      </c>
      <c r="W80" s="208">
        <v>384</v>
      </c>
      <c r="X80" s="189">
        <v>214</v>
      </c>
      <c r="Y80" s="193">
        <v>78</v>
      </c>
      <c r="Z80" s="191">
        <v>600</v>
      </c>
      <c r="AA80" s="189">
        <v>708</v>
      </c>
      <c r="AB80" s="172">
        <f t="shared" si="193"/>
        <v>3841</v>
      </c>
      <c r="AC80" s="173">
        <f t="shared" si="194"/>
        <v>4082</v>
      </c>
      <c r="AE80" s="275" t="str">
        <f>$AE$18</f>
        <v>18:00 - 18:59</v>
      </c>
      <c r="AF80" s="126">
        <f t="shared" si="203"/>
        <v>631</v>
      </c>
      <c r="AG80" s="190">
        <f t="shared" si="203"/>
        <v>503</v>
      </c>
      <c r="AH80" s="191">
        <f t="shared" si="203"/>
        <v>116</v>
      </c>
      <c r="AI80" s="192">
        <f t="shared" si="203"/>
        <v>198</v>
      </c>
      <c r="AJ80" s="276">
        <f t="shared" si="203"/>
        <v>489</v>
      </c>
      <c r="AK80" s="193">
        <f t="shared" si="203"/>
        <v>618</v>
      </c>
      <c r="AL80" s="191">
        <f t="shared" si="203"/>
        <v>811</v>
      </c>
      <c r="AM80" s="192">
        <f t="shared" si="203"/>
        <v>929</v>
      </c>
      <c r="AN80" s="276">
        <f t="shared" si="203"/>
        <v>142</v>
      </c>
      <c r="AO80" s="193">
        <f t="shared" si="203"/>
        <v>68</v>
      </c>
      <c r="AP80" s="191">
        <f t="shared" si="204"/>
        <v>434</v>
      </c>
      <c r="AQ80" s="276">
        <f t="shared" si="204"/>
        <v>200</v>
      </c>
      <c r="AR80" s="194">
        <f t="shared" si="204"/>
        <v>802</v>
      </c>
      <c r="AS80" s="195">
        <f t="shared" si="204"/>
        <v>801</v>
      </c>
      <c r="AT80" s="276">
        <f t="shared" si="204"/>
        <v>291</v>
      </c>
      <c r="AU80" s="193">
        <f t="shared" si="204"/>
        <v>483</v>
      </c>
      <c r="AV80" s="191">
        <f t="shared" si="204"/>
        <v>417</v>
      </c>
      <c r="AW80" s="192">
        <f t="shared" si="204"/>
        <v>675</v>
      </c>
      <c r="AX80" s="276">
        <f t="shared" si="204"/>
        <v>47</v>
      </c>
      <c r="AY80" s="193">
        <f t="shared" si="204"/>
        <v>65</v>
      </c>
      <c r="AZ80" s="191">
        <f t="shared" si="204"/>
        <v>494</v>
      </c>
      <c r="BA80" s="192">
        <f t="shared" si="204"/>
        <v>413</v>
      </c>
      <c r="BB80" s="276">
        <f t="shared" si="204"/>
        <v>309</v>
      </c>
      <c r="BC80" s="193">
        <f t="shared" si="204"/>
        <v>179</v>
      </c>
      <c r="BD80" s="191">
        <f t="shared" si="204"/>
        <v>782</v>
      </c>
      <c r="BE80" s="276">
        <f t="shared" si="204"/>
        <v>851</v>
      </c>
      <c r="BF80" s="172">
        <f>SUM(AF80,AH80,AJ80,AL80,AN80,AP80,AR80,AT80,AV80,AX80,AZ80,BB80,BD80)</f>
        <v>5765</v>
      </c>
      <c r="BG80" s="173">
        <f>SUM(AG80,AI80,AK80,AM80,AO80,AQ80,AS80,AU80,AW80,AY80,BA80,BC80,BE80)</f>
        <v>5983</v>
      </c>
      <c r="BI80" s="137" t="s">
        <v>25</v>
      </c>
      <c r="BJ80" s="129">
        <f t="shared" ref="BJ80:CK80" si="206">B80/B95</f>
        <v>4.9343065693430659E-2</v>
      </c>
      <c r="BK80" s="130">
        <f t="shared" si="206"/>
        <v>6.2361460026599674E-2</v>
      </c>
      <c r="BL80" s="131">
        <f t="shared" si="206"/>
        <v>5.8957952468007314E-2</v>
      </c>
      <c r="BM80" s="132">
        <f t="shared" si="206"/>
        <v>5.8252427184466021E-2</v>
      </c>
      <c r="BN80" s="129">
        <f t="shared" si="206"/>
        <v>4.8513104838709679E-2</v>
      </c>
      <c r="BO80" s="130">
        <f t="shared" si="206"/>
        <v>4.0084707306005142E-2</v>
      </c>
      <c r="BP80" s="131">
        <f t="shared" si="206"/>
        <v>5.50636647272114E-2</v>
      </c>
      <c r="BQ80" s="132">
        <f t="shared" si="206"/>
        <v>5.4331864904552128E-2</v>
      </c>
      <c r="BR80" s="129">
        <f t="shared" si="206"/>
        <v>3.430962343096234E-2</v>
      </c>
      <c r="BS80" s="130">
        <f t="shared" si="206"/>
        <v>5.2672955974842769E-2</v>
      </c>
      <c r="BT80" s="131">
        <f t="shared" si="206"/>
        <v>3.1925108017282766E-2</v>
      </c>
      <c r="BU80" s="129">
        <f t="shared" si="206"/>
        <v>6.5675934803451588E-2</v>
      </c>
      <c r="BV80" s="133">
        <f t="shared" si="206"/>
        <v>4.0404040404040407E-2</v>
      </c>
      <c r="BW80" s="134">
        <f t="shared" si="206"/>
        <v>4.4594845169664381E-2</v>
      </c>
      <c r="BX80" s="129">
        <f t="shared" si="206"/>
        <v>5.6524132868416226E-2</v>
      </c>
      <c r="BY80" s="130">
        <f t="shared" si="206"/>
        <v>4.0293040293040296E-2</v>
      </c>
      <c r="BZ80" s="131">
        <f t="shared" si="206"/>
        <v>5.5183012014529201E-2</v>
      </c>
      <c r="CA80" s="132">
        <f t="shared" si="206"/>
        <v>4.6975462537724708E-2</v>
      </c>
      <c r="CB80" s="129">
        <f t="shared" si="206"/>
        <v>2.0833333333333332E-2</v>
      </c>
      <c r="CC80" s="130">
        <f t="shared" si="206"/>
        <v>5.4117647058823527E-2</v>
      </c>
      <c r="CD80" s="131">
        <f t="shared" si="206"/>
        <v>3.9505261214694477E-2</v>
      </c>
      <c r="CE80" s="132">
        <f t="shared" si="206"/>
        <v>5.835866261398176E-2</v>
      </c>
      <c r="CF80" s="129">
        <f t="shared" si="206"/>
        <v>5.3486628342914275E-2</v>
      </c>
      <c r="CG80" s="130">
        <f t="shared" si="206"/>
        <v>3.5024696901661427E-2</v>
      </c>
      <c r="CH80" s="131">
        <f t="shared" si="206"/>
        <v>5.6428101194394807E-2</v>
      </c>
      <c r="CI80" s="129">
        <f t="shared" si="206"/>
        <v>6.3006140428940108E-2</v>
      </c>
      <c r="CJ80" s="135">
        <f t="shared" si="206"/>
        <v>4.932706631735758E-2</v>
      </c>
      <c r="CK80" s="136">
        <f t="shared" si="206"/>
        <v>5.2511738599086644E-2</v>
      </c>
    </row>
    <row r="81" spans="1:89" ht="13.5" thickBot="1" x14ac:dyDescent="0.25">
      <c r="A81" s="146" t="s">
        <v>26</v>
      </c>
      <c r="B81" s="203">
        <v>373</v>
      </c>
      <c r="C81" s="197">
        <v>397</v>
      </c>
      <c r="D81" s="198">
        <v>133</v>
      </c>
      <c r="E81" s="199">
        <v>106</v>
      </c>
      <c r="F81" s="196">
        <v>360</v>
      </c>
      <c r="G81" s="200">
        <v>297</v>
      </c>
      <c r="H81" s="198">
        <v>652</v>
      </c>
      <c r="I81" s="199">
        <v>603</v>
      </c>
      <c r="J81" s="196">
        <v>55</v>
      </c>
      <c r="K81" s="197">
        <v>53</v>
      </c>
      <c r="L81" s="198">
        <v>132</v>
      </c>
      <c r="M81" s="196">
        <v>242</v>
      </c>
      <c r="N81" s="201">
        <v>421</v>
      </c>
      <c r="O81" s="204">
        <v>511</v>
      </c>
      <c r="P81" s="196">
        <v>326</v>
      </c>
      <c r="Q81" s="197">
        <v>229</v>
      </c>
      <c r="R81" s="198">
        <v>427</v>
      </c>
      <c r="S81" s="199">
        <v>375</v>
      </c>
      <c r="T81" s="196">
        <v>24</v>
      </c>
      <c r="U81" s="200">
        <v>38</v>
      </c>
      <c r="V81" s="198">
        <v>246</v>
      </c>
      <c r="W81" s="205">
        <v>317</v>
      </c>
      <c r="X81" s="196">
        <v>180</v>
      </c>
      <c r="Y81" s="200">
        <v>101</v>
      </c>
      <c r="Z81" s="198">
        <v>713</v>
      </c>
      <c r="AA81" s="196">
        <v>591</v>
      </c>
      <c r="AB81" s="172">
        <f t="shared" si="193"/>
        <v>4042</v>
      </c>
      <c r="AC81" s="173">
        <f t="shared" si="194"/>
        <v>3860</v>
      </c>
      <c r="AE81" s="273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7">B81/B95</f>
        <v>5.4452554744525546E-2</v>
      </c>
      <c r="BK81" s="130">
        <f t="shared" si="207"/>
        <v>5.8667060735924335E-2</v>
      </c>
      <c r="BL81" s="131">
        <f t="shared" si="207"/>
        <v>6.0786106032906767E-2</v>
      </c>
      <c r="BM81" s="132">
        <f t="shared" si="207"/>
        <v>4.1165048543689318E-2</v>
      </c>
      <c r="BN81" s="129">
        <f t="shared" si="207"/>
        <v>4.5362903225806453E-2</v>
      </c>
      <c r="BO81" s="130">
        <f t="shared" si="207"/>
        <v>4.4925124792013313E-2</v>
      </c>
      <c r="BP81" s="131">
        <f t="shared" si="207"/>
        <v>5.4979340585209542E-2</v>
      </c>
      <c r="BQ81" s="132">
        <f t="shared" si="207"/>
        <v>5.2086032650945843E-2</v>
      </c>
      <c r="BR81" s="129">
        <f t="shared" si="207"/>
        <v>4.6025104602510462E-2</v>
      </c>
      <c r="BS81" s="130">
        <f t="shared" si="207"/>
        <v>4.1666666666666664E-2</v>
      </c>
      <c r="BT81" s="131">
        <f t="shared" si="207"/>
        <v>3.1685069611137782E-2</v>
      </c>
      <c r="BU81" s="129">
        <f t="shared" si="207"/>
        <v>5.8005752636625121E-2</v>
      </c>
      <c r="BV81" s="133">
        <f t="shared" si="207"/>
        <v>4.0889665889665888E-2</v>
      </c>
      <c r="BW81" s="134">
        <f t="shared" si="207"/>
        <v>4.7376228444279619E-2</v>
      </c>
      <c r="BX81" s="129">
        <f t="shared" si="207"/>
        <v>5.9827491282804186E-2</v>
      </c>
      <c r="BY81" s="130">
        <f t="shared" si="207"/>
        <v>4.1941391941391938E-2</v>
      </c>
      <c r="BZ81" s="131">
        <f t="shared" si="207"/>
        <v>5.965353450684549E-2</v>
      </c>
      <c r="CA81" s="132">
        <f t="shared" si="207"/>
        <v>4.9206140926387615E-2</v>
      </c>
      <c r="CB81" s="129">
        <f t="shared" si="207"/>
        <v>3.3333333333333333E-2</v>
      </c>
      <c r="CC81" s="130">
        <f t="shared" si="207"/>
        <v>4.4705882352941179E-2</v>
      </c>
      <c r="CD81" s="131">
        <f t="shared" si="207"/>
        <v>4.5412589994461877E-2</v>
      </c>
      <c r="CE81" s="132">
        <f t="shared" si="207"/>
        <v>4.8176291793313071E-2</v>
      </c>
      <c r="CF81" s="129">
        <f t="shared" si="207"/>
        <v>4.4988752811797053E-2</v>
      </c>
      <c r="CG81" s="130">
        <f t="shared" si="207"/>
        <v>4.5352492141894928E-2</v>
      </c>
      <c r="CH81" s="131">
        <f t="shared" si="207"/>
        <v>6.7055393586005832E-2</v>
      </c>
      <c r="CI81" s="129">
        <f t="shared" si="207"/>
        <v>5.2594108747886448E-2</v>
      </c>
      <c r="CJ81" s="135">
        <f t="shared" si="207"/>
        <v>5.1908357733600453E-2</v>
      </c>
      <c r="CK81" s="136">
        <f t="shared" si="207"/>
        <v>4.9655882163761496E-2</v>
      </c>
    </row>
    <row r="82" spans="1:89" ht="14.25" thickTop="1" thickBot="1" x14ac:dyDescent="0.25">
      <c r="A82" s="137" t="s">
        <v>27</v>
      </c>
      <c r="B82" s="206">
        <v>364</v>
      </c>
      <c r="C82" s="190">
        <v>433</v>
      </c>
      <c r="D82" s="191">
        <v>134</v>
      </c>
      <c r="E82" s="192">
        <v>124</v>
      </c>
      <c r="F82" s="189">
        <v>418</v>
      </c>
      <c r="G82" s="193">
        <v>314</v>
      </c>
      <c r="H82" s="191">
        <v>747</v>
      </c>
      <c r="I82" s="192">
        <v>653</v>
      </c>
      <c r="J82" s="189">
        <v>48</v>
      </c>
      <c r="K82" s="190">
        <v>57</v>
      </c>
      <c r="L82" s="191">
        <v>196</v>
      </c>
      <c r="M82" s="189">
        <v>198</v>
      </c>
      <c r="N82" s="194">
        <v>518</v>
      </c>
      <c r="O82" s="207">
        <v>482</v>
      </c>
      <c r="P82" s="189">
        <v>321</v>
      </c>
      <c r="Q82" s="190">
        <v>266</v>
      </c>
      <c r="R82" s="191">
        <v>413</v>
      </c>
      <c r="S82" s="192">
        <v>471</v>
      </c>
      <c r="T82" s="189">
        <v>41</v>
      </c>
      <c r="U82" s="193">
        <v>36</v>
      </c>
      <c r="V82" s="191">
        <v>295</v>
      </c>
      <c r="W82" s="208">
        <v>443</v>
      </c>
      <c r="X82" s="189">
        <v>225</v>
      </c>
      <c r="Y82" s="193">
        <v>84</v>
      </c>
      <c r="Z82" s="191">
        <v>707</v>
      </c>
      <c r="AA82" s="189">
        <v>828</v>
      </c>
      <c r="AB82" s="172">
        <f t="shared" si="193"/>
        <v>4427</v>
      </c>
      <c r="AC82" s="173">
        <f t="shared" si="194"/>
        <v>4389</v>
      </c>
      <c r="AE82" s="267" t="s">
        <v>13</v>
      </c>
      <c r="AF82" s="20">
        <f t="shared" ref="AF82:BG82" si="208">SUM(AF79:AF81)</f>
        <v>1267</v>
      </c>
      <c r="AG82" s="21">
        <f t="shared" si="208"/>
        <v>967</v>
      </c>
      <c r="AH82" s="20">
        <f t="shared" si="208"/>
        <v>271</v>
      </c>
      <c r="AI82" s="21">
        <f t="shared" si="208"/>
        <v>379</v>
      </c>
      <c r="AJ82" s="20">
        <f t="shared" si="208"/>
        <v>996</v>
      </c>
      <c r="AK82" s="21">
        <f t="shared" si="208"/>
        <v>1038</v>
      </c>
      <c r="AL82" s="20">
        <f t="shared" si="208"/>
        <v>1762</v>
      </c>
      <c r="AM82" s="21">
        <f t="shared" si="208"/>
        <v>1739</v>
      </c>
      <c r="AN82" s="20">
        <f t="shared" si="208"/>
        <v>219</v>
      </c>
      <c r="AO82" s="21">
        <f t="shared" si="208"/>
        <v>118</v>
      </c>
      <c r="AP82" s="20">
        <f t="shared" si="208"/>
        <v>814</v>
      </c>
      <c r="AQ82" s="21">
        <f t="shared" si="208"/>
        <v>390</v>
      </c>
      <c r="AR82" s="20">
        <f t="shared" si="208"/>
        <v>1531</v>
      </c>
      <c r="AS82" s="21">
        <f t="shared" si="208"/>
        <v>1540</v>
      </c>
      <c r="AT82" s="20">
        <f t="shared" si="208"/>
        <v>618</v>
      </c>
      <c r="AU82" s="21">
        <f t="shared" si="208"/>
        <v>959</v>
      </c>
      <c r="AV82" s="20">
        <f t="shared" si="208"/>
        <v>813</v>
      </c>
      <c r="AW82" s="21">
        <f t="shared" si="208"/>
        <v>1313</v>
      </c>
      <c r="AX82" s="20">
        <f t="shared" si="208"/>
        <v>88</v>
      </c>
      <c r="AY82" s="21">
        <f t="shared" si="208"/>
        <v>130</v>
      </c>
      <c r="AZ82" s="20">
        <f t="shared" si="208"/>
        <v>921</v>
      </c>
      <c r="BA82" s="21">
        <f t="shared" si="208"/>
        <v>883</v>
      </c>
      <c r="BB82" s="20">
        <f t="shared" si="208"/>
        <v>576</v>
      </c>
      <c r="BC82" s="21">
        <f t="shared" si="208"/>
        <v>338</v>
      </c>
      <c r="BD82" s="20">
        <f t="shared" si="208"/>
        <v>1629</v>
      </c>
      <c r="BE82" s="21">
        <f t="shared" si="208"/>
        <v>1623</v>
      </c>
      <c r="BF82" s="174">
        <f t="shared" si="208"/>
        <v>11505</v>
      </c>
      <c r="BG82" s="175">
        <f t="shared" si="208"/>
        <v>11417</v>
      </c>
      <c r="BI82" s="137" t="s">
        <v>27</v>
      </c>
      <c r="BJ82" s="129">
        <f t="shared" ref="BJ82:CK82" si="209">B82/B95</f>
        <v>5.3138686131386864E-2</v>
      </c>
      <c r="BK82" s="130">
        <f t="shared" si="209"/>
        <v>6.3986995714496828E-2</v>
      </c>
      <c r="BL82" s="131">
        <f t="shared" si="209"/>
        <v>6.1243144424131625E-2</v>
      </c>
      <c r="BM82" s="132">
        <f t="shared" si="209"/>
        <v>4.8155339805825245E-2</v>
      </c>
      <c r="BN82" s="129">
        <f t="shared" si="209"/>
        <v>5.2671370967741937E-2</v>
      </c>
      <c r="BO82" s="130">
        <f t="shared" si="209"/>
        <v>4.749659658145515E-2</v>
      </c>
      <c r="BP82" s="131">
        <f t="shared" si="209"/>
        <v>6.2990134075385784E-2</v>
      </c>
      <c r="BQ82" s="132">
        <f t="shared" si="209"/>
        <v>5.6404940830957935E-2</v>
      </c>
      <c r="BR82" s="129">
        <f t="shared" si="209"/>
        <v>4.0167364016736401E-2</v>
      </c>
      <c r="BS82" s="130">
        <f t="shared" si="209"/>
        <v>4.4811320754716978E-2</v>
      </c>
      <c r="BT82" s="131">
        <f t="shared" si="209"/>
        <v>4.704752760441671E-2</v>
      </c>
      <c r="BU82" s="129">
        <f t="shared" si="209"/>
        <v>4.7459252157238736E-2</v>
      </c>
      <c r="BV82" s="133">
        <f t="shared" si="209"/>
        <v>5.0310800310800312E-2</v>
      </c>
      <c r="BW82" s="134">
        <f t="shared" si="209"/>
        <v>4.4687557945484888E-2</v>
      </c>
      <c r="BX82" s="129">
        <f t="shared" si="209"/>
        <v>5.8909891723251971E-2</v>
      </c>
      <c r="BY82" s="130">
        <f t="shared" si="209"/>
        <v>4.8717948717948718E-2</v>
      </c>
      <c r="BZ82" s="131">
        <f t="shared" si="209"/>
        <v>5.7697680916457113E-2</v>
      </c>
      <c r="CA82" s="132">
        <f t="shared" si="209"/>
        <v>6.1802913003542841E-2</v>
      </c>
      <c r="CB82" s="129">
        <f t="shared" si="209"/>
        <v>5.6944444444444443E-2</v>
      </c>
      <c r="CC82" s="130">
        <f t="shared" si="209"/>
        <v>4.2352941176470586E-2</v>
      </c>
      <c r="CD82" s="131">
        <f t="shared" si="209"/>
        <v>5.4458187188480708E-2</v>
      </c>
      <c r="CE82" s="132">
        <f t="shared" si="209"/>
        <v>6.732522796352583E-2</v>
      </c>
      <c r="CF82" s="129">
        <f t="shared" si="209"/>
        <v>5.6235941014746313E-2</v>
      </c>
      <c r="CG82" s="130">
        <f t="shared" si="209"/>
        <v>3.7718904355635387E-2</v>
      </c>
      <c r="CH82" s="131">
        <f t="shared" si="209"/>
        <v>6.6491112574061886E-2</v>
      </c>
      <c r="CI82" s="129">
        <f t="shared" si="209"/>
        <v>7.3685147281302835E-2</v>
      </c>
      <c r="CJ82" s="135">
        <f t="shared" si="209"/>
        <v>5.685262238660297E-2</v>
      </c>
      <c r="CK82" s="136">
        <f t="shared" si="209"/>
        <v>5.6461053579468706E-2</v>
      </c>
    </row>
    <row r="83" spans="1:89" ht="13.5" thickTop="1" x14ac:dyDescent="0.2">
      <c r="A83" s="146" t="s">
        <v>28</v>
      </c>
      <c r="B83" s="203">
        <v>453</v>
      </c>
      <c r="C83" s="197">
        <v>478</v>
      </c>
      <c r="D83" s="198">
        <v>160</v>
      </c>
      <c r="E83" s="199">
        <v>153</v>
      </c>
      <c r="F83" s="196">
        <v>412</v>
      </c>
      <c r="G83" s="200">
        <v>452</v>
      </c>
      <c r="H83" s="198">
        <v>753</v>
      </c>
      <c r="I83" s="199">
        <v>769</v>
      </c>
      <c r="J83" s="196">
        <v>73</v>
      </c>
      <c r="K83" s="197">
        <v>59</v>
      </c>
      <c r="L83" s="198">
        <v>291</v>
      </c>
      <c r="M83" s="196">
        <v>188</v>
      </c>
      <c r="N83" s="201">
        <v>732</v>
      </c>
      <c r="O83" s="204">
        <v>597</v>
      </c>
      <c r="P83" s="196">
        <v>417</v>
      </c>
      <c r="Q83" s="197">
        <v>309</v>
      </c>
      <c r="R83" s="198">
        <v>503</v>
      </c>
      <c r="S83" s="199">
        <v>507</v>
      </c>
      <c r="T83" s="196">
        <v>43</v>
      </c>
      <c r="U83" s="200">
        <v>45</v>
      </c>
      <c r="V83" s="198">
        <v>368</v>
      </c>
      <c r="W83" s="205">
        <v>429</v>
      </c>
      <c r="X83" s="196">
        <v>235</v>
      </c>
      <c r="Y83" s="200">
        <v>116</v>
      </c>
      <c r="Z83" s="198">
        <v>770</v>
      </c>
      <c r="AA83" s="196">
        <v>792</v>
      </c>
      <c r="AB83" s="172">
        <f t="shared" si="193"/>
        <v>5210</v>
      </c>
      <c r="AC83" s="173">
        <f t="shared" si="194"/>
        <v>4894</v>
      </c>
      <c r="BI83" s="146" t="s">
        <v>28</v>
      </c>
      <c r="BJ83" s="129">
        <f t="shared" ref="BJ83:CK83" si="210">B83/B95</f>
        <v>6.6131386861313868E-2</v>
      </c>
      <c r="BK83" s="130">
        <f t="shared" si="210"/>
        <v>7.0636914437712431E-2</v>
      </c>
      <c r="BL83" s="131">
        <f t="shared" si="210"/>
        <v>7.3126142595978064E-2</v>
      </c>
      <c r="BM83" s="132">
        <f t="shared" si="210"/>
        <v>5.9417475728155339E-2</v>
      </c>
      <c r="BN83" s="129">
        <f t="shared" si="210"/>
        <v>5.1915322580645164E-2</v>
      </c>
      <c r="BO83" s="130">
        <f t="shared" si="210"/>
        <v>6.8370896989865371E-2</v>
      </c>
      <c r="BP83" s="131">
        <f t="shared" si="210"/>
        <v>6.3496078927396921E-2</v>
      </c>
      <c r="BQ83" s="132">
        <f t="shared" si="210"/>
        <v>6.6424807808585992E-2</v>
      </c>
      <c r="BR83" s="129">
        <f t="shared" si="210"/>
        <v>6.1087866108786609E-2</v>
      </c>
      <c r="BS83" s="130">
        <f t="shared" si="210"/>
        <v>4.6383647798742135E-2</v>
      </c>
      <c r="BT83" s="131">
        <f t="shared" si="210"/>
        <v>6.9851176188190117E-2</v>
      </c>
      <c r="BU83" s="129">
        <f t="shared" si="210"/>
        <v>4.5062320230105465E-2</v>
      </c>
      <c r="BV83" s="133">
        <f t="shared" si="210"/>
        <v>7.1095571095571089E-2</v>
      </c>
      <c r="BW83" s="134">
        <f t="shared" si="210"/>
        <v>5.5349527164843315E-2</v>
      </c>
      <c r="BX83" s="129">
        <f t="shared" si="210"/>
        <v>7.6527803266654426E-2</v>
      </c>
      <c r="BY83" s="130">
        <f t="shared" si="210"/>
        <v>5.6593406593406594E-2</v>
      </c>
      <c r="BZ83" s="131">
        <f t="shared" si="210"/>
        <v>7.0271025426096673E-2</v>
      </c>
      <c r="CA83" s="132">
        <f t="shared" si="210"/>
        <v>6.6526702532476056E-2</v>
      </c>
      <c r="CB83" s="129">
        <f t="shared" si="210"/>
        <v>5.9722222222222225E-2</v>
      </c>
      <c r="CC83" s="130">
        <f t="shared" si="210"/>
        <v>5.2941176470588235E-2</v>
      </c>
      <c r="CD83" s="131">
        <f t="shared" si="210"/>
        <v>6.7934280967325081E-2</v>
      </c>
      <c r="CE83" s="132">
        <f t="shared" si="210"/>
        <v>6.5197568389057756E-2</v>
      </c>
      <c r="CF83" s="129">
        <f t="shared" si="210"/>
        <v>5.8735316170957258E-2</v>
      </c>
      <c r="CG83" s="130">
        <f t="shared" si="210"/>
        <v>5.2088010776829813E-2</v>
      </c>
      <c r="CH83" s="131">
        <f t="shared" si="210"/>
        <v>7.2416063199473343E-2</v>
      </c>
      <c r="CI83" s="129">
        <f t="shared" si="210"/>
        <v>7.0481445225594019E-2</v>
      </c>
      <c r="CJ83" s="135">
        <f t="shared" si="210"/>
        <v>6.6908100888683417E-2</v>
      </c>
      <c r="CK83" s="136">
        <f t="shared" si="210"/>
        <v>6.2957483758924557E-2</v>
      </c>
    </row>
    <row r="84" spans="1:89" x14ac:dyDescent="0.2">
      <c r="A84" s="137" t="s">
        <v>29</v>
      </c>
      <c r="B84" s="206">
        <v>510</v>
      </c>
      <c r="C84" s="190">
        <v>551</v>
      </c>
      <c r="D84" s="191">
        <v>146</v>
      </c>
      <c r="E84" s="192">
        <v>195</v>
      </c>
      <c r="F84" s="189">
        <v>450</v>
      </c>
      <c r="G84" s="193">
        <v>500</v>
      </c>
      <c r="H84" s="191">
        <v>882</v>
      </c>
      <c r="I84" s="192">
        <v>809</v>
      </c>
      <c r="J84" s="189">
        <v>64</v>
      </c>
      <c r="K84" s="190">
        <v>72</v>
      </c>
      <c r="L84" s="191">
        <v>280</v>
      </c>
      <c r="M84" s="189">
        <v>187</v>
      </c>
      <c r="N84" s="194">
        <v>647</v>
      </c>
      <c r="O84" s="207">
        <v>585</v>
      </c>
      <c r="P84" s="189">
        <v>345</v>
      </c>
      <c r="Q84" s="190">
        <v>347</v>
      </c>
      <c r="R84" s="191">
        <v>413</v>
      </c>
      <c r="S84" s="192">
        <v>541</v>
      </c>
      <c r="T84" s="189">
        <v>51</v>
      </c>
      <c r="U84" s="193">
        <v>51</v>
      </c>
      <c r="V84" s="191">
        <v>383</v>
      </c>
      <c r="W84" s="208">
        <v>516</v>
      </c>
      <c r="X84" s="189">
        <v>306</v>
      </c>
      <c r="Y84" s="193">
        <v>160</v>
      </c>
      <c r="Z84" s="191">
        <v>771</v>
      </c>
      <c r="AA84" s="189">
        <v>767</v>
      </c>
      <c r="AB84" s="172">
        <f t="shared" si="193"/>
        <v>5248</v>
      </c>
      <c r="AC84" s="173">
        <f t="shared" si="194"/>
        <v>5281</v>
      </c>
      <c r="BI84" s="137" t="s">
        <v>29</v>
      </c>
      <c r="BJ84" s="129">
        <f t="shared" ref="BJ84:CK84" si="211">B84/B95</f>
        <v>7.4452554744525543E-2</v>
      </c>
      <c r="BK84" s="130">
        <f t="shared" si="211"/>
        <v>8.1424560366484405E-2</v>
      </c>
      <c r="BL84" s="131">
        <f t="shared" si="211"/>
        <v>6.6727605118829983E-2</v>
      </c>
      <c r="BM84" s="132">
        <f t="shared" si="211"/>
        <v>7.5728155339805828E-2</v>
      </c>
      <c r="BN84" s="129">
        <f t="shared" si="211"/>
        <v>5.6703629032258063E-2</v>
      </c>
      <c r="BO84" s="130">
        <f t="shared" si="211"/>
        <v>7.563152321887763E-2</v>
      </c>
      <c r="BP84" s="131">
        <f t="shared" si="211"/>
        <v>7.437389324563623E-2</v>
      </c>
      <c r="BQ84" s="132">
        <f t="shared" si="211"/>
        <v>6.9879934352595666E-2</v>
      </c>
      <c r="BR84" s="129">
        <f t="shared" si="211"/>
        <v>5.3556485355648532E-2</v>
      </c>
      <c r="BS84" s="130">
        <f t="shared" si="211"/>
        <v>5.6603773584905662E-2</v>
      </c>
      <c r="BT84" s="131">
        <f t="shared" si="211"/>
        <v>6.721075372059529E-2</v>
      </c>
      <c r="BU84" s="129">
        <f t="shared" si="211"/>
        <v>4.4822627037392135E-2</v>
      </c>
      <c r="BV84" s="133">
        <f t="shared" si="211"/>
        <v>6.283993783993784E-2</v>
      </c>
      <c r="BW84" s="134">
        <f t="shared" si="211"/>
        <v>5.423697385499722E-2</v>
      </c>
      <c r="BX84" s="129">
        <f t="shared" si="211"/>
        <v>6.3314369609102583E-2</v>
      </c>
      <c r="BY84" s="130">
        <f t="shared" si="211"/>
        <v>6.3553113553113549E-2</v>
      </c>
      <c r="BZ84" s="131">
        <f t="shared" si="211"/>
        <v>5.7697680916457113E-2</v>
      </c>
      <c r="CA84" s="132">
        <f t="shared" si="211"/>
        <v>7.0988059309801857E-2</v>
      </c>
      <c r="CB84" s="129">
        <f t="shared" si="211"/>
        <v>7.0833333333333331E-2</v>
      </c>
      <c r="CC84" s="130">
        <f t="shared" si="211"/>
        <v>0.06</v>
      </c>
      <c r="CD84" s="131">
        <f t="shared" si="211"/>
        <v>7.0703341332841049E-2</v>
      </c>
      <c r="CE84" s="132">
        <f t="shared" si="211"/>
        <v>7.8419452887537988E-2</v>
      </c>
      <c r="CF84" s="129">
        <f t="shared" si="211"/>
        <v>7.6480879780054981E-2</v>
      </c>
      <c r="CG84" s="130">
        <f t="shared" si="211"/>
        <v>7.1845532105972165E-2</v>
      </c>
      <c r="CH84" s="131">
        <f t="shared" si="211"/>
        <v>7.2510110034797334E-2</v>
      </c>
      <c r="CI84" s="129">
        <f t="shared" si="211"/>
        <v>6.8256652131351778E-2</v>
      </c>
      <c r="CJ84" s="135">
        <f t="shared" si="211"/>
        <v>6.7396106231057684E-2</v>
      </c>
      <c r="CK84" s="136">
        <f t="shared" si="211"/>
        <v>6.7935936193477847E-2</v>
      </c>
    </row>
    <row r="85" spans="1:89" x14ac:dyDescent="0.2">
      <c r="A85" s="146" t="s">
        <v>30</v>
      </c>
      <c r="B85" s="203">
        <v>636</v>
      </c>
      <c r="C85" s="197">
        <v>464</v>
      </c>
      <c r="D85" s="198">
        <v>155</v>
      </c>
      <c r="E85" s="199">
        <v>181</v>
      </c>
      <c r="F85" s="196">
        <v>507</v>
      </c>
      <c r="G85" s="200">
        <v>420</v>
      </c>
      <c r="H85" s="198">
        <v>951</v>
      </c>
      <c r="I85" s="199">
        <v>810</v>
      </c>
      <c r="J85" s="196">
        <v>77</v>
      </c>
      <c r="K85" s="197">
        <v>50</v>
      </c>
      <c r="L85" s="198">
        <v>380</v>
      </c>
      <c r="M85" s="196">
        <v>190</v>
      </c>
      <c r="N85" s="201">
        <v>729</v>
      </c>
      <c r="O85" s="204">
        <v>739</v>
      </c>
      <c r="P85" s="196">
        <v>327</v>
      </c>
      <c r="Q85" s="197">
        <v>476</v>
      </c>
      <c r="R85" s="198">
        <v>396</v>
      </c>
      <c r="S85" s="199">
        <v>638</v>
      </c>
      <c r="T85" s="196">
        <v>41</v>
      </c>
      <c r="U85" s="200">
        <v>65</v>
      </c>
      <c r="V85" s="198">
        <v>427</v>
      </c>
      <c r="W85" s="205">
        <v>470</v>
      </c>
      <c r="X85" s="196">
        <v>267</v>
      </c>
      <c r="Y85" s="200">
        <v>159</v>
      </c>
      <c r="Z85" s="198">
        <v>847</v>
      </c>
      <c r="AA85" s="196">
        <v>772</v>
      </c>
      <c r="AB85" s="172">
        <f t="shared" si="193"/>
        <v>5740</v>
      </c>
      <c r="AC85" s="173">
        <f t="shared" si="194"/>
        <v>5434</v>
      </c>
      <c r="BI85" s="146" t="s">
        <v>30</v>
      </c>
      <c r="BJ85" s="129">
        <f t="shared" ref="BJ85:CK85" si="212">B85/B95</f>
        <v>9.2846715328467153E-2</v>
      </c>
      <c r="BK85" s="130">
        <f t="shared" si="212"/>
        <v>6.8568050834934238E-2</v>
      </c>
      <c r="BL85" s="131">
        <f t="shared" si="212"/>
        <v>7.0840950639853753E-2</v>
      </c>
      <c r="BM85" s="132">
        <f t="shared" si="212"/>
        <v>7.0291262135922336E-2</v>
      </c>
      <c r="BN85" s="129">
        <f t="shared" si="212"/>
        <v>6.3886088709677422E-2</v>
      </c>
      <c r="BO85" s="130">
        <f t="shared" si="212"/>
        <v>6.3530479503857207E-2</v>
      </c>
      <c r="BP85" s="131">
        <f t="shared" si="212"/>
        <v>8.019225904376423E-2</v>
      </c>
      <c r="BQ85" s="132">
        <f t="shared" si="212"/>
        <v>6.9966312516195908E-2</v>
      </c>
      <c r="BR85" s="129">
        <f t="shared" si="212"/>
        <v>6.443514644351464E-2</v>
      </c>
      <c r="BS85" s="130">
        <f t="shared" si="212"/>
        <v>3.9308176100628929E-2</v>
      </c>
      <c r="BT85" s="131">
        <f t="shared" si="212"/>
        <v>9.1214594335093616E-2</v>
      </c>
      <c r="BU85" s="129">
        <f t="shared" si="212"/>
        <v>4.554170661553212E-2</v>
      </c>
      <c r="BV85" s="133">
        <f t="shared" si="212"/>
        <v>7.0804195804195807E-2</v>
      </c>
      <c r="BW85" s="134">
        <f t="shared" si="212"/>
        <v>6.8514741331355461E-2</v>
      </c>
      <c r="BX85" s="129">
        <f t="shared" si="212"/>
        <v>6.0011011194714629E-2</v>
      </c>
      <c r="BY85" s="130">
        <f t="shared" si="212"/>
        <v>8.7179487179487175E-2</v>
      </c>
      <c r="BZ85" s="131">
        <f t="shared" si="212"/>
        <v>5.5322715842414084E-2</v>
      </c>
      <c r="CA85" s="132">
        <f t="shared" si="212"/>
        <v>8.3716047762760787E-2</v>
      </c>
      <c r="CB85" s="129">
        <f t="shared" si="212"/>
        <v>5.6944444444444443E-2</v>
      </c>
      <c r="CC85" s="130">
        <f t="shared" si="212"/>
        <v>7.6470588235294124E-2</v>
      </c>
      <c r="CD85" s="131">
        <f t="shared" si="212"/>
        <v>7.8825918405021234E-2</v>
      </c>
      <c r="CE85" s="132">
        <f t="shared" si="212"/>
        <v>7.1428571428571425E-2</v>
      </c>
      <c r="CF85" s="129">
        <f t="shared" si="212"/>
        <v>6.6733316670832293E-2</v>
      </c>
      <c r="CG85" s="130">
        <f t="shared" si="212"/>
        <v>7.1396497530309827E-2</v>
      </c>
      <c r="CH85" s="131">
        <f t="shared" si="212"/>
        <v>7.9657669519420674E-2</v>
      </c>
      <c r="CI85" s="129">
        <f t="shared" si="212"/>
        <v>6.8701610750200232E-2</v>
      </c>
      <c r="CJ85" s="135">
        <f t="shared" si="212"/>
        <v>7.3714491190219347E-2</v>
      </c>
      <c r="CK85" s="136">
        <f t="shared" si="212"/>
        <v>6.9904161574580306E-2</v>
      </c>
    </row>
    <row r="86" spans="1:89" x14ac:dyDescent="0.2">
      <c r="A86" s="137" t="s">
        <v>31</v>
      </c>
      <c r="B86" s="206">
        <v>631</v>
      </c>
      <c r="C86" s="190">
        <v>503</v>
      </c>
      <c r="D86" s="191">
        <v>116</v>
      </c>
      <c r="E86" s="192">
        <v>198</v>
      </c>
      <c r="F86" s="189">
        <v>489</v>
      </c>
      <c r="G86" s="193">
        <v>618</v>
      </c>
      <c r="H86" s="191">
        <v>811</v>
      </c>
      <c r="I86" s="192">
        <v>929</v>
      </c>
      <c r="J86" s="189">
        <v>142</v>
      </c>
      <c r="K86" s="190">
        <v>68</v>
      </c>
      <c r="L86" s="191">
        <v>434</v>
      </c>
      <c r="M86" s="189">
        <v>200</v>
      </c>
      <c r="N86" s="194">
        <v>802</v>
      </c>
      <c r="O86" s="207">
        <v>801</v>
      </c>
      <c r="P86" s="189">
        <v>291</v>
      </c>
      <c r="Q86" s="190">
        <v>483</v>
      </c>
      <c r="R86" s="191">
        <v>417</v>
      </c>
      <c r="S86" s="192">
        <v>675</v>
      </c>
      <c r="T86" s="189">
        <v>47</v>
      </c>
      <c r="U86" s="193">
        <v>65</v>
      </c>
      <c r="V86" s="191">
        <v>494</v>
      </c>
      <c r="W86" s="208">
        <v>413</v>
      </c>
      <c r="X86" s="189">
        <v>309</v>
      </c>
      <c r="Y86" s="193">
        <v>179</v>
      </c>
      <c r="Z86" s="191">
        <v>782</v>
      </c>
      <c r="AA86" s="189">
        <v>851</v>
      </c>
      <c r="AB86" s="172">
        <f t="shared" si="193"/>
        <v>5765</v>
      </c>
      <c r="AC86" s="173">
        <f t="shared" si="194"/>
        <v>5983</v>
      </c>
      <c r="BI86" s="137" t="s">
        <v>31</v>
      </c>
      <c r="BJ86" s="129">
        <f t="shared" ref="BJ86:CK86" si="213">B86/B95</f>
        <v>9.2116788321167889E-2</v>
      </c>
      <c r="BK86" s="130">
        <f t="shared" si="213"/>
        <v>7.4331313728387763E-2</v>
      </c>
      <c r="BL86" s="131">
        <f t="shared" si="213"/>
        <v>5.3016453382084092E-2</v>
      </c>
      <c r="BM86" s="132">
        <f t="shared" si="213"/>
        <v>7.6893203883495145E-2</v>
      </c>
      <c r="BN86" s="129">
        <f t="shared" si="213"/>
        <v>6.1617943548387094E-2</v>
      </c>
      <c r="BO86" s="130">
        <f t="shared" si="213"/>
        <v>9.3480562698532749E-2</v>
      </c>
      <c r="BP86" s="131">
        <f t="shared" si="213"/>
        <v>6.8386879163504513E-2</v>
      </c>
      <c r="BQ86" s="132">
        <f t="shared" si="213"/>
        <v>8.0245313984624686E-2</v>
      </c>
      <c r="BR86" s="129">
        <f t="shared" si="213"/>
        <v>0.11882845188284519</v>
      </c>
      <c r="BS86" s="130">
        <f t="shared" si="213"/>
        <v>5.3459119496855348E-2</v>
      </c>
      <c r="BT86" s="131">
        <f t="shared" si="213"/>
        <v>0.10417666826692271</v>
      </c>
      <c r="BU86" s="129">
        <f t="shared" si="213"/>
        <v>4.793863854266539E-2</v>
      </c>
      <c r="BV86" s="133">
        <f t="shared" si="213"/>
        <v>7.7894327894327889E-2</v>
      </c>
      <c r="BW86" s="134">
        <f t="shared" si="213"/>
        <v>7.4262933432226966E-2</v>
      </c>
      <c r="BX86" s="129">
        <f t="shared" si="213"/>
        <v>5.3404294365938701E-2</v>
      </c>
      <c r="BY86" s="130">
        <f t="shared" si="213"/>
        <v>8.8461538461538466E-2</v>
      </c>
      <c r="BZ86" s="131">
        <f t="shared" si="213"/>
        <v>5.8256496227996647E-2</v>
      </c>
      <c r="CA86" s="132">
        <f t="shared" si="213"/>
        <v>8.8571053667497707E-2</v>
      </c>
      <c r="CB86" s="129">
        <f t="shared" si="213"/>
        <v>6.5277777777777782E-2</v>
      </c>
      <c r="CC86" s="130">
        <f t="shared" si="213"/>
        <v>7.6470588235294124E-2</v>
      </c>
      <c r="CD86" s="131">
        <f t="shared" si="213"/>
        <v>9.1194388037659224E-2</v>
      </c>
      <c r="CE86" s="132">
        <f t="shared" si="213"/>
        <v>6.2765957446808504E-2</v>
      </c>
      <c r="CF86" s="129">
        <f t="shared" si="213"/>
        <v>7.7230692326918274E-2</v>
      </c>
      <c r="CG86" s="130">
        <f t="shared" si="213"/>
        <v>8.0377189043556355E-2</v>
      </c>
      <c r="CH86" s="131">
        <f t="shared" si="213"/>
        <v>7.3544625223361235E-2</v>
      </c>
      <c r="CI86" s="129">
        <f t="shared" si="213"/>
        <v>7.5731956928005689E-2</v>
      </c>
      <c r="CJ86" s="135">
        <f t="shared" si="213"/>
        <v>7.4035547336518209E-2</v>
      </c>
      <c r="CK86" s="136">
        <f t="shared" si="213"/>
        <v>7.6966617353830327E-2</v>
      </c>
    </row>
    <row r="87" spans="1:89" x14ac:dyDescent="0.2">
      <c r="A87" s="146" t="s">
        <v>32</v>
      </c>
      <c r="B87" s="203">
        <v>596</v>
      </c>
      <c r="C87" s="197">
        <v>419</v>
      </c>
      <c r="D87" s="198">
        <v>105</v>
      </c>
      <c r="E87" s="199">
        <v>159</v>
      </c>
      <c r="F87" s="196">
        <v>466</v>
      </c>
      <c r="G87" s="200">
        <v>602</v>
      </c>
      <c r="H87" s="198">
        <v>734</v>
      </c>
      <c r="I87" s="199">
        <v>905</v>
      </c>
      <c r="J87" s="196">
        <v>159</v>
      </c>
      <c r="K87" s="197">
        <v>54</v>
      </c>
      <c r="L87" s="198">
        <v>487</v>
      </c>
      <c r="M87" s="196">
        <v>140</v>
      </c>
      <c r="N87" s="201">
        <v>850</v>
      </c>
      <c r="O87" s="204">
        <v>701</v>
      </c>
      <c r="P87" s="196">
        <v>247</v>
      </c>
      <c r="Q87" s="197">
        <v>494</v>
      </c>
      <c r="R87" s="198">
        <v>383</v>
      </c>
      <c r="S87" s="199">
        <v>636</v>
      </c>
      <c r="T87" s="196">
        <v>43</v>
      </c>
      <c r="U87" s="200">
        <v>45</v>
      </c>
      <c r="V87" s="198">
        <v>661</v>
      </c>
      <c r="W87" s="205">
        <v>394</v>
      </c>
      <c r="X87" s="196">
        <v>244</v>
      </c>
      <c r="Y87" s="200">
        <v>157</v>
      </c>
      <c r="Z87" s="198">
        <v>705</v>
      </c>
      <c r="AA87" s="196">
        <v>739</v>
      </c>
      <c r="AB87" s="172">
        <f t="shared" si="193"/>
        <v>5680</v>
      </c>
      <c r="AC87" s="173">
        <f t="shared" si="194"/>
        <v>5445</v>
      </c>
      <c r="BI87" s="146" t="s">
        <v>32</v>
      </c>
      <c r="BJ87" s="129">
        <f t="shared" ref="BJ87:CK87" si="214">B87/B95</f>
        <v>8.7007299270072988E-2</v>
      </c>
      <c r="BK87" s="130">
        <f t="shared" si="214"/>
        <v>6.1918132111718635E-2</v>
      </c>
      <c r="BL87" s="131">
        <f t="shared" si="214"/>
        <v>4.7989031078610606E-2</v>
      </c>
      <c r="BM87" s="132">
        <f t="shared" si="214"/>
        <v>6.1747572815533981E-2</v>
      </c>
      <c r="BN87" s="129">
        <f t="shared" si="214"/>
        <v>5.8719758064516132E-2</v>
      </c>
      <c r="BO87" s="130">
        <f t="shared" si="214"/>
        <v>9.1060353955528667E-2</v>
      </c>
      <c r="BP87" s="131">
        <f t="shared" si="214"/>
        <v>6.1893920229361667E-2</v>
      </c>
      <c r="BQ87" s="132">
        <f t="shared" si="214"/>
        <v>7.8172238058218879E-2</v>
      </c>
      <c r="BR87" s="129">
        <f t="shared" si="214"/>
        <v>0.13305439330543933</v>
      </c>
      <c r="BS87" s="130">
        <f t="shared" si="214"/>
        <v>4.2452830188679243E-2</v>
      </c>
      <c r="BT87" s="131">
        <f t="shared" si="214"/>
        <v>0.11689870379260682</v>
      </c>
      <c r="BU87" s="129">
        <f t="shared" si="214"/>
        <v>3.3557046979865772E-2</v>
      </c>
      <c r="BV87" s="133">
        <f t="shared" si="214"/>
        <v>8.255633255633256E-2</v>
      </c>
      <c r="BW87" s="134">
        <f t="shared" si="214"/>
        <v>6.4991655850176161E-2</v>
      </c>
      <c r="BX87" s="129">
        <f t="shared" si="214"/>
        <v>4.5329418241879242E-2</v>
      </c>
      <c r="BY87" s="130">
        <f t="shared" si="214"/>
        <v>9.0476190476190474E-2</v>
      </c>
      <c r="BZ87" s="131">
        <f t="shared" si="214"/>
        <v>5.350656607991059E-2</v>
      </c>
      <c r="CA87" s="132">
        <f t="shared" si="214"/>
        <v>8.3453615011153393E-2</v>
      </c>
      <c r="CB87" s="129">
        <f t="shared" si="214"/>
        <v>5.9722222222222225E-2</v>
      </c>
      <c r="CC87" s="130">
        <f t="shared" si="214"/>
        <v>5.2941176470588235E-2</v>
      </c>
      <c r="CD87" s="131">
        <f t="shared" si="214"/>
        <v>0.12202326010707033</v>
      </c>
      <c r="CE87" s="132">
        <f t="shared" si="214"/>
        <v>5.9878419452887535E-2</v>
      </c>
      <c r="CF87" s="129">
        <f t="shared" si="214"/>
        <v>6.098475381154711E-2</v>
      </c>
      <c r="CG87" s="130">
        <f t="shared" si="214"/>
        <v>7.0498428378985178E-2</v>
      </c>
      <c r="CH87" s="131">
        <f t="shared" si="214"/>
        <v>6.6303018903413904E-2</v>
      </c>
      <c r="CI87" s="129">
        <f t="shared" si="214"/>
        <v>6.5764883865800483E-2</v>
      </c>
      <c r="CJ87" s="135">
        <f t="shared" si="214"/>
        <v>7.2943956439102065E-2</v>
      </c>
      <c r="CK87" s="136">
        <f t="shared" si="214"/>
        <v>7.0045667974528852E-2</v>
      </c>
    </row>
    <row r="88" spans="1:89" x14ac:dyDescent="0.2">
      <c r="A88" s="137" t="s">
        <v>33</v>
      </c>
      <c r="B88" s="206">
        <v>428</v>
      </c>
      <c r="C88" s="190">
        <v>444</v>
      </c>
      <c r="D88" s="191">
        <v>83</v>
      </c>
      <c r="E88" s="192">
        <v>221</v>
      </c>
      <c r="F88" s="189">
        <v>319</v>
      </c>
      <c r="G88" s="193">
        <v>651</v>
      </c>
      <c r="H88" s="191">
        <v>578</v>
      </c>
      <c r="I88" s="192">
        <v>930</v>
      </c>
      <c r="J88" s="189">
        <v>139</v>
      </c>
      <c r="K88" s="190">
        <v>59</v>
      </c>
      <c r="L88" s="191">
        <v>339</v>
      </c>
      <c r="M88" s="189">
        <v>133</v>
      </c>
      <c r="N88" s="194">
        <v>820</v>
      </c>
      <c r="O88" s="207">
        <v>624</v>
      </c>
      <c r="P88" s="189">
        <v>161</v>
      </c>
      <c r="Q88" s="190">
        <v>454</v>
      </c>
      <c r="R88" s="191">
        <v>279</v>
      </c>
      <c r="S88" s="192">
        <v>622</v>
      </c>
      <c r="T88" s="189">
        <v>31</v>
      </c>
      <c r="U88" s="193">
        <v>68</v>
      </c>
      <c r="V88" s="191">
        <v>470</v>
      </c>
      <c r="W88" s="208">
        <v>286</v>
      </c>
      <c r="X88" s="189">
        <v>174</v>
      </c>
      <c r="Y88" s="193">
        <v>198</v>
      </c>
      <c r="Z88" s="191">
        <v>486</v>
      </c>
      <c r="AA88" s="189">
        <v>593</v>
      </c>
      <c r="AB88" s="172">
        <f t="shared" si="193"/>
        <v>4307</v>
      </c>
      <c r="AC88" s="173">
        <f t="shared" si="194"/>
        <v>5283</v>
      </c>
      <c r="BI88" s="137" t="s">
        <v>33</v>
      </c>
      <c r="BJ88" s="129">
        <f t="shared" ref="BJ88:CK88" si="215">B88/B95</f>
        <v>6.2481751824817515E-2</v>
      </c>
      <c r="BK88" s="130">
        <f t="shared" si="215"/>
        <v>6.5612531402393967E-2</v>
      </c>
      <c r="BL88" s="131">
        <f t="shared" si="215"/>
        <v>3.793418647166362E-2</v>
      </c>
      <c r="BM88" s="132">
        <f t="shared" si="215"/>
        <v>8.5825242718446604E-2</v>
      </c>
      <c r="BN88" s="129">
        <f t="shared" si="215"/>
        <v>4.0196572580645164E-2</v>
      </c>
      <c r="BO88" s="130">
        <f t="shared" si="215"/>
        <v>9.8472243230978668E-2</v>
      </c>
      <c r="BP88" s="131">
        <f t="shared" si="215"/>
        <v>4.8739354077072264E-2</v>
      </c>
      <c r="BQ88" s="132">
        <f t="shared" si="215"/>
        <v>8.0331692148224929E-2</v>
      </c>
      <c r="BR88" s="129">
        <f t="shared" si="215"/>
        <v>0.11631799163179916</v>
      </c>
      <c r="BS88" s="130">
        <f t="shared" si="215"/>
        <v>4.6383647798742135E-2</v>
      </c>
      <c r="BT88" s="131">
        <f t="shared" si="215"/>
        <v>8.1373019683149306E-2</v>
      </c>
      <c r="BU88" s="129">
        <f t="shared" si="215"/>
        <v>3.1879194630872486E-2</v>
      </c>
      <c r="BV88" s="133">
        <f t="shared" si="215"/>
        <v>7.9642579642579647E-2</v>
      </c>
      <c r="BW88" s="134">
        <f t="shared" si="215"/>
        <v>5.7852772111997033E-2</v>
      </c>
      <c r="BX88" s="129">
        <f t="shared" si="215"/>
        <v>2.9546705817581207E-2</v>
      </c>
      <c r="BY88" s="130">
        <f t="shared" si="215"/>
        <v>8.3150183150183146E-2</v>
      </c>
      <c r="BZ88" s="131">
        <f t="shared" si="215"/>
        <v>3.8977367979882646E-2</v>
      </c>
      <c r="CA88" s="132">
        <f t="shared" si="215"/>
        <v>8.1616585749901591E-2</v>
      </c>
      <c r="CB88" s="129">
        <f t="shared" si="215"/>
        <v>4.3055555555555555E-2</v>
      </c>
      <c r="CC88" s="130">
        <f t="shared" si="215"/>
        <v>0.08</v>
      </c>
      <c r="CD88" s="131">
        <f t="shared" si="215"/>
        <v>8.6763891452833669E-2</v>
      </c>
      <c r="CE88" s="132">
        <f t="shared" si="215"/>
        <v>4.346504559270517E-2</v>
      </c>
      <c r="CF88" s="129">
        <f t="shared" si="215"/>
        <v>4.348912771807048E-2</v>
      </c>
      <c r="CG88" s="130">
        <f t="shared" si="215"/>
        <v>8.8908845981140544E-2</v>
      </c>
      <c r="CH88" s="131">
        <f t="shared" si="215"/>
        <v>4.5706761967459798E-2</v>
      </c>
      <c r="CI88" s="129">
        <f t="shared" si="215"/>
        <v>5.2772092195425828E-2</v>
      </c>
      <c r="CJ88" s="135">
        <f t="shared" si="215"/>
        <v>5.5311552884368419E-2</v>
      </c>
      <c r="CK88" s="136">
        <f t="shared" si="215"/>
        <v>6.7961664629832122E-2</v>
      </c>
    </row>
    <row r="89" spans="1:89" x14ac:dyDescent="0.2">
      <c r="A89" s="146" t="s">
        <v>34</v>
      </c>
      <c r="B89" s="203">
        <v>123</v>
      </c>
      <c r="C89" s="197">
        <v>220</v>
      </c>
      <c r="D89" s="198">
        <v>32</v>
      </c>
      <c r="E89" s="199">
        <v>170</v>
      </c>
      <c r="F89" s="196">
        <v>110</v>
      </c>
      <c r="G89" s="200">
        <v>455</v>
      </c>
      <c r="H89" s="198">
        <v>230</v>
      </c>
      <c r="I89" s="199">
        <v>624</v>
      </c>
      <c r="J89" s="196">
        <v>44</v>
      </c>
      <c r="K89" s="197">
        <v>30</v>
      </c>
      <c r="L89" s="198">
        <v>464</v>
      </c>
      <c r="M89" s="196">
        <v>65</v>
      </c>
      <c r="N89" s="201">
        <v>453</v>
      </c>
      <c r="O89" s="204">
        <v>462</v>
      </c>
      <c r="P89" s="196">
        <v>185</v>
      </c>
      <c r="Q89" s="197">
        <v>297</v>
      </c>
      <c r="R89" s="198">
        <v>251</v>
      </c>
      <c r="S89" s="199">
        <v>371</v>
      </c>
      <c r="T89" s="196">
        <v>27</v>
      </c>
      <c r="U89" s="200">
        <v>31</v>
      </c>
      <c r="V89" s="198">
        <v>427</v>
      </c>
      <c r="W89" s="205">
        <v>157</v>
      </c>
      <c r="X89" s="196">
        <v>80</v>
      </c>
      <c r="Y89" s="200">
        <v>116</v>
      </c>
      <c r="Z89" s="198">
        <v>290</v>
      </c>
      <c r="AA89" s="196">
        <v>399</v>
      </c>
      <c r="AB89" s="172">
        <f t="shared" si="193"/>
        <v>2716</v>
      </c>
      <c r="AC89" s="173">
        <f t="shared" si="194"/>
        <v>3397</v>
      </c>
      <c r="BI89" s="146" t="s">
        <v>34</v>
      </c>
      <c r="BJ89" s="129">
        <f t="shared" ref="BJ89:CK89" si="216">B89/B95</f>
        <v>1.7956204379562045E-2</v>
      </c>
      <c r="BK89" s="130">
        <f t="shared" si="216"/>
        <v>3.2510713757942955E-2</v>
      </c>
      <c r="BL89" s="131">
        <f t="shared" si="216"/>
        <v>1.4625228519195612E-2</v>
      </c>
      <c r="BM89" s="132">
        <f t="shared" si="216"/>
        <v>6.6019417475728162E-2</v>
      </c>
      <c r="BN89" s="129">
        <f t="shared" si="216"/>
        <v>1.3860887096774193E-2</v>
      </c>
      <c r="BO89" s="130">
        <f t="shared" si="216"/>
        <v>6.8824686129178636E-2</v>
      </c>
      <c r="BP89" s="131">
        <f t="shared" si="216"/>
        <v>1.9394552660426681E-2</v>
      </c>
      <c r="BQ89" s="132">
        <f t="shared" si="216"/>
        <v>5.3899974086550922E-2</v>
      </c>
      <c r="BR89" s="129">
        <f t="shared" si="216"/>
        <v>3.682008368200837E-2</v>
      </c>
      <c r="BS89" s="130">
        <f t="shared" si="216"/>
        <v>2.358490566037736E-2</v>
      </c>
      <c r="BT89" s="131">
        <f t="shared" si="216"/>
        <v>0.1113778204512722</v>
      </c>
      <c r="BU89" s="129">
        <f t="shared" si="216"/>
        <v>1.5580057526366251E-2</v>
      </c>
      <c r="BV89" s="133">
        <f t="shared" si="216"/>
        <v>4.3997668997669E-2</v>
      </c>
      <c r="BW89" s="134">
        <f t="shared" si="216"/>
        <v>4.2833302429074724E-2</v>
      </c>
      <c r="BX89" s="129">
        <f t="shared" si="216"/>
        <v>3.3951183703431823E-2</v>
      </c>
      <c r="BY89" s="130">
        <f t="shared" si="216"/>
        <v>5.4395604395604397E-2</v>
      </c>
      <c r="BZ89" s="131">
        <f t="shared" si="216"/>
        <v>3.5065660799105898E-2</v>
      </c>
      <c r="CA89" s="132">
        <f t="shared" si="216"/>
        <v>4.8681275423172812E-2</v>
      </c>
      <c r="CB89" s="129">
        <f t="shared" si="216"/>
        <v>3.7499999999999999E-2</v>
      </c>
      <c r="CC89" s="130">
        <f t="shared" si="216"/>
        <v>3.6470588235294116E-2</v>
      </c>
      <c r="CD89" s="131">
        <f t="shared" si="216"/>
        <v>7.8825918405021234E-2</v>
      </c>
      <c r="CE89" s="132">
        <f t="shared" si="216"/>
        <v>2.386018237082067E-2</v>
      </c>
      <c r="CF89" s="129">
        <f t="shared" si="216"/>
        <v>1.9995001249687578E-2</v>
      </c>
      <c r="CG89" s="130">
        <f t="shared" si="216"/>
        <v>5.2088010776829813E-2</v>
      </c>
      <c r="CH89" s="131">
        <f t="shared" si="216"/>
        <v>2.7273582243957491E-2</v>
      </c>
      <c r="CI89" s="129">
        <f t="shared" si="216"/>
        <v>3.5507697784106076E-2</v>
      </c>
      <c r="CJ89" s="135">
        <f t="shared" si="216"/>
        <v>3.4879539733908664E-2</v>
      </c>
      <c r="CK89" s="136">
        <f t="shared" si="216"/>
        <v>4.3699749147745548E-2</v>
      </c>
    </row>
    <row r="90" spans="1:89" x14ac:dyDescent="0.2">
      <c r="A90" s="137" t="s">
        <v>35</v>
      </c>
      <c r="B90" s="206">
        <v>0</v>
      </c>
      <c r="C90" s="190">
        <v>82</v>
      </c>
      <c r="D90" s="191">
        <v>0</v>
      </c>
      <c r="E90" s="192">
        <v>57</v>
      </c>
      <c r="F90" s="189">
        <v>2</v>
      </c>
      <c r="G90" s="193">
        <v>117</v>
      </c>
      <c r="H90" s="191">
        <v>36</v>
      </c>
      <c r="I90" s="192">
        <v>124</v>
      </c>
      <c r="J90" s="189">
        <v>3</v>
      </c>
      <c r="K90" s="190">
        <v>8</v>
      </c>
      <c r="L90" s="191">
        <v>64</v>
      </c>
      <c r="M90" s="189">
        <v>13</v>
      </c>
      <c r="N90" s="194">
        <v>24</v>
      </c>
      <c r="O90" s="207">
        <v>61</v>
      </c>
      <c r="P90" s="189">
        <v>26</v>
      </c>
      <c r="Q90" s="190">
        <v>36</v>
      </c>
      <c r="R90" s="191">
        <v>39</v>
      </c>
      <c r="S90" s="192">
        <v>20</v>
      </c>
      <c r="T90" s="189">
        <v>6</v>
      </c>
      <c r="U90" s="193">
        <v>1</v>
      </c>
      <c r="V90" s="191">
        <v>28</v>
      </c>
      <c r="W90" s="208">
        <v>6</v>
      </c>
      <c r="X90" s="189">
        <v>4</v>
      </c>
      <c r="Y90" s="193">
        <v>5</v>
      </c>
      <c r="Z90" s="191">
        <v>23</v>
      </c>
      <c r="AA90" s="189">
        <v>42</v>
      </c>
      <c r="AB90" s="172">
        <f t="shared" si="193"/>
        <v>255</v>
      </c>
      <c r="AC90" s="173">
        <f t="shared" si="194"/>
        <v>572</v>
      </c>
      <c r="BI90" s="137" t="s">
        <v>35</v>
      </c>
      <c r="BJ90" s="129">
        <f t="shared" ref="BJ90:CK90" si="217">B90/B95</f>
        <v>0</v>
      </c>
      <c r="BK90" s="130">
        <f t="shared" si="217"/>
        <v>1.2117629673415103E-2</v>
      </c>
      <c r="BL90" s="131">
        <f t="shared" si="217"/>
        <v>0</v>
      </c>
      <c r="BM90" s="132">
        <f t="shared" si="217"/>
        <v>2.2135922330097087E-2</v>
      </c>
      <c r="BN90" s="129">
        <f t="shared" si="217"/>
        <v>2.5201612903225806E-4</v>
      </c>
      <c r="BO90" s="130">
        <f t="shared" si="217"/>
        <v>1.7697776433217367E-2</v>
      </c>
      <c r="BP90" s="131">
        <f t="shared" si="217"/>
        <v>3.0356691120667846E-3</v>
      </c>
      <c r="BQ90" s="132">
        <f t="shared" si="217"/>
        <v>1.071089228642999E-2</v>
      </c>
      <c r="BR90" s="129">
        <f t="shared" si="217"/>
        <v>2.5104602510460251E-3</v>
      </c>
      <c r="BS90" s="130">
        <f t="shared" si="217"/>
        <v>6.2893081761006293E-3</v>
      </c>
      <c r="BT90" s="131">
        <f t="shared" si="217"/>
        <v>1.5362457993278924E-2</v>
      </c>
      <c r="BU90" s="129">
        <f t="shared" si="217"/>
        <v>3.1160115052732505E-3</v>
      </c>
      <c r="BV90" s="133">
        <f t="shared" si="217"/>
        <v>2.331002331002331E-3</v>
      </c>
      <c r="BW90" s="134">
        <f t="shared" si="217"/>
        <v>5.6554793250509919E-3</v>
      </c>
      <c r="BX90" s="129">
        <f t="shared" si="217"/>
        <v>4.7715177096714989E-3</v>
      </c>
      <c r="BY90" s="130">
        <f t="shared" si="217"/>
        <v>6.5934065934065934E-3</v>
      </c>
      <c r="BZ90" s="131">
        <f t="shared" si="217"/>
        <v>5.4484492875104774E-3</v>
      </c>
      <c r="CA90" s="132">
        <f t="shared" si="217"/>
        <v>2.6243275160740061E-3</v>
      </c>
      <c r="CB90" s="129">
        <f t="shared" si="217"/>
        <v>8.3333333333333332E-3</v>
      </c>
      <c r="CC90" s="130">
        <f t="shared" si="217"/>
        <v>1.176470588235294E-3</v>
      </c>
      <c r="CD90" s="131">
        <f t="shared" si="217"/>
        <v>5.168912682296474E-3</v>
      </c>
      <c r="CE90" s="132">
        <f t="shared" si="217"/>
        <v>9.11854103343465E-4</v>
      </c>
      <c r="CF90" s="129">
        <f t="shared" si="217"/>
        <v>9.9975006248437899E-4</v>
      </c>
      <c r="CG90" s="130">
        <f t="shared" si="217"/>
        <v>2.2451728783116302E-3</v>
      </c>
      <c r="CH90" s="131">
        <f t="shared" si="217"/>
        <v>2.1630772124518012E-3</v>
      </c>
      <c r="CI90" s="129">
        <f t="shared" si="217"/>
        <v>3.7376523983269558E-3</v>
      </c>
      <c r="CJ90" s="135">
        <f t="shared" si="217"/>
        <v>3.2747726922484205E-3</v>
      </c>
      <c r="CK90" s="136">
        <f t="shared" si="217"/>
        <v>7.3583327973242426E-3</v>
      </c>
    </row>
    <row r="91" spans="1:89" x14ac:dyDescent="0.2">
      <c r="A91" s="146" t="s">
        <v>36</v>
      </c>
      <c r="B91" s="203"/>
      <c r="C91" s="197"/>
      <c r="D91" s="198"/>
      <c r="E91" s="199"/>
      <c r="F91" s="196"/>
      <c r="G91" s="200"/>
      <c r="H91" s="198"/>
      <c r="I91" s="199"/>
      <c r="J91" s="196"/>
      <c r="K91" s="200"/>
      <c r="L91" s="198"/>
      <c r="M91" s="196"/>
      <c r="N91" s="201"/>
      <c r="O91" s="204"/>
      <c r="P91" s="196"/>
      <c r="Q91" s="200"/>
      <c r="R91" s="198"/>
      <c r="S91" s="199"/>
      <c r="T91" s="196"/>
      <c r="U91" s="200"/>
      <c r="V91" s="198"/>
      <c r="W91" s="199"/>
      <c r="X91" s="196"/>
      <c r="Y91" s="200"/>
      <c r="Z91" s="198"/>
      <c r="AA91" s="196"/>
      <c r="AB91" s="172">
        <f t="shared" si="193"/>
        <v>0</v>
      </c>
      <c r="AC91" s="173">
        <f t="shared" si="194"/>
        <v>0</v>
      </c>
      <c r="BI91" s="146" t="s">
        <v>36</v>
      </c>
      <c r="BJ91" s="129">
        <f t="shared" ref="BJ91:CK91" si="218">B91/B95</f>
        <v>0</v>
      </c>
      <c r="BK91" s="130">
        <f t="shared" si="218"/>
        <v>0</v>
      </c>
      <c r="BL91" s="131">
        <f t="shared" si="218"/>
        <v>0</v>
      </c>
      <c r="BM91" s="132">
        <f t="shared" si="218"/>
        <v>0</v>
      </c>
      <c r="BN91" s="129">
        <f t="shared" si="218"/>
        <v>0</v>
      </c>
      <c r="BO91" s="130">
        <f t="shared" si="218"/>
        <v>0</v>
      </c>
      <c r="BP91" s="131">
        <f t="shared" si="218"/>
        <v>0</v>
      </c>
      <c r="BQ91" s="132">
        <f t="shared" si="218"/>
        <v>0</v>
      </c>
      <c r="BR91" s="129">
        <f t="shared" si="218"/>
        <v>0</v>
      </c>
      <c r="BS91" s="130">
        <f t="shared" si="218"/>
        <v>0</v>
      </c>
      <c r="BT91" s="131">
        <f t="shared" si="218"/>
        <v>0</v>
      </c>
      <c r="BU91" s="129">
        <f t="shared" si="218"/>
        <v>0</v>
      </c>
      <c r="BV91" s="133">
        <f t="shared" si="218"/>
        <v>0</v>
      </c>
      <c r="BW91" s="134">
        <f t="shared" si="218"/>
        <v>0</v>
      </c>
      <c r="BX91" s="129">
        <f t="shared" si="218"/>
        <v>0</v>
      </c>
      <c r="BY91" s="130">
        <f t="shared" si="218"/>
        <v>0</v>
      </c>
      <c r="BZ91" s="131">
        <f t="shared" si="218"/>
        <v>0</v>
      </c>
      <c r="CA91" s="132">
        <f t="shared" si="218"/>
        <v>0</v>
      </c>
      <c r="CB91" s="129">
        <f t="shared" si="218"/>
        <v>0</v>
      </c>
      <c r="CC91" s="130">
        <f t="shared" si="218"/>
        <v>0</v>
      </c>
      <c r="CD91" s="131">
        <f t="shared" si="218"/>
        <v>0</v>
      </c>
      <c r="CE91" s="132">
        <f t="shared" si="218"/>
        <v>0</v>
      </c>
      <c r="CF91" s="129">
        <f t="shared" si="218"/>
        <v>0</v>
      </c>
      <c r="CG91" s="130">
        <f t="shared" si="218"/>
        <v>0</v>
      </c>
      <c r="CH91" s="131">
        <f t="shared" si="218"/>
        <v>0</v>
      </c>
      <c r="CI91" s="129">
        <f t="shared" si="218"/>
        <v>0</v>
      </c>
      <c r="CJ91" s="135">
        <f t="shared" si="218"/>
        <v>0</v>
      </c>
      <c r="CK91" s="136">
        <f t="shared" si="218"/>
        <v>0</v>
      </c>
    </row>
    <row r="92" spans="1:89" x14ac:dyDescent="0.2">
      <c r="A92" s="137" t="s">
        <v>37</v>
      </c>
      <c r="B92" s="59"/>
      <c r="C92" s="60"/>
      <c r="D92" s="139"/>
      <c r="E92" s="140"/>
      <c r="F92" s="138"/>
      <c r="G92" s="141"/>
      <c r="H92" s="139"/>
      <c r="I92" s="140"/>
      <c r="J92" s="138"/>
      <c r="K92" s="141"/>
      <c r="L92" s="139"/>
      <c r="M92" s="138"/>
      <c r="N92" s="142"/>
      <c r="O92" s="143"/>
      <c r="P92" s="138"/>
      <c r="Q92" s="141"/>
      <c r="R92" s="139"/>
      <c r="S92" s="140"/>
      <c r="T92" s="138"/>
      <c r="U92" s="141"/>
      <c r="V92" s="139"/>
      <c r="W92" s="140"/>
      <c r="X92" s="138"/>
      <c r="Y92" s="141"/>
      <c r="Z92" s="144"/>
      <c r="AA92" s="145"/>
      <c r="AB92" s="172">
        <f t="shared" si="193"/>
        <v>0</v>
      </c>
      <c r="AC92" s="173">
        <f t="shared" si="194"/>
        <v>0</v>
      </c>
      <c r="BI92" s="137" t="s">
        <v>37</v>
      </c>
      <c r="BJ92" s="129">
        <f t="shared" ref="BJ92:CI92" si="219">B92/B95</f>
        <v>0</v>
      </c>
      <c r="BK92" s="130">
        <f t="shared" si="219"/>
        <v>0</v>
      </c>
      <c r="BL92" s="131">
        <f t="shared" si="219"/>
        <v>0</v>
      </c>
      <c r="BM92" s="132">
        <f t="shared" si="219"/>
        <v>0</v>
      </c>
      <c r="BN92" s="129">
        <f t="shared" si="219"/>
        <v>0</v>
      </c>
      <c r="BO92" s="130">
        <f t="shared" si="219"/>
        <v>0</v>
      </c>
      <c r="BP92" s="131">
        <f t="shared" si="219"/>
        <v>0</v>
      </c>
      <c r="BQ92" s="132">
        <f t="shared" si="219"/>
        <v>0</v>
      </c>
      <c r="BR92" s="129">
        <f t="shared" si="219"/>
        <v>0</v>
      </c>
      <c r="BS92" s="130">
        <f t="shared" si="219"/>
        <v>0</v>
      </c>
      <c r="BT92" s="131">
        <f t="shared" si="219"/>
        <v>0</v>
      </c>
      <c r="BU92" s="129">
        <f t="shared" si="219"/>
        <v>0</v>
      </c>
      <c r="BV92" s="133">
        <f t="shared" si="219"/>
        <v>0</v>
      </c>
      <c r="BW92" s="134">
        <f t="shared" si="219"/>
        <v>0</v>
      </c>
      <c r="BX92" s="129">
        <f t="shared" si="219"/>
        <v>0</v>
      </c>
      <c r="BY92" s="130">
        <f t="shared" si="219"/>
        <v>0</v>
      </c>
      <c r="BZ92" s="131">
        <f t="shared" si="219"/>
        <v>0</v>
      </c>
      <c r="CA92" s="132">
        <f t="shared" si="219"/>
        <v>0</v>
      </c>
      <c r="CB92" s="129">
        <f t="shared" si="219"/>
        <v>0</v>
      </c>
      <c r="CC92" s="130">
        <f t="shared" si="219"/>
        <v>0</v>
      </c>
      <c r="CD92" s="131">
        <f t="shared" si="219"/>
        <v>0</v>
      </c>
      <c r="CE92" s="132">
        <f t="shared" si="219"/>
        <v>0</v>
      </c>
      <c r="CF92" s="129">
        <f t="shared" si="219"/>
        <v>0</v>
      </c>
      <c r="CG92" s="130">
        <f t="shared" si="219"/>
        <v>0</v>
      </c>
      <c r="CH92" s="131">
        <f t="shared" si="219"/>
        <v>0</v>
      </c>
      <c r="CI92" s="129">
        <f t="shared" si="219"/>
        <v>0</v>
      </c>
      <c r="CJ92" s="135">
        <f t="shared" ref="CJ92:CK92" si="220">AB92/AB95</f>
        <v>0</v>
      </c>
      <c r="CK92" s="136">
        <f t="shared" si="220"/>
        <v>0</v>
      </c>
    </row>
    <row r="93" spans="1:89" x14ac:dyDescent="0.2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>
        <f t="shared" si="193"/>
        <v>0</v>
      </c>
      <c r="AC93" s="173">
        <f t="shared" si="194"/>
        <v>0</v>
      </c>
      <c r="BI93" s="146" t="s">
        <v>38</v>
      </c>
      <c r="BJ93" s="129">
        <f t="shared" ref="BJ93:CI93" si="221">B93/B95</f>
        <v>0</v>
      </c>
      <c r="BK93" s="130">
        <f t="shared" si="221"/>
        <v>0</v>
      </c>
      <c r="BL93" s="131">
        <f t="shared" si="221"/>
        <v>0</v>
      </c>
      <c r="BM93" s="132">
        <f t="shared" si="221"/>
        <v>0</v>
      </c>
      <c r="BN93" s="129">
        <f t="shared" si="221"/>
        <v>0</v>
      </c>
      <c r="BO93" s="130">
        <f t="shared" si="221"/>
        <v>0</v>
      </c>
      <c r="BP93" s="131">
        <f t="shared" si="221"/>
        <v>0</v>
      </c>
      <c r="BQ93" s="132">
        <f t="shared" si="221"/>
        <v>0</v>
      </c>
      <c r="BR93" s="129">
        <f t="shared" si="221"/>
        <v>0</v>
      </c>
      <c r="BS93" s="130">
        <f t="shared" si="221"/>
        <v>0</v>
      </c>
      <c r="BT93" s="131">
        <f t="shared" si="221"/>
        <v>0</v>
      </c>
      <c r="BU93" s="129">
        <f t="shared" si="221"/>
        <v>0</v>
      </c>
      <c r="BV93" s="133">
        <f t="shared" si="221"/>
        <v>0</v>
      </c>
      <c r="BW93" s="134">
        <f t="shared" si="221"/>
        <v>0</v>
      </c>
      <c r="BX93" s="129">
        <f t="shared" si="221"/>
        <v>0</v>
      </c>
      <c r="BY93" s="130">
        <f t="shared" si="221"/>
        <v>0</v>
      </c>
      <c r="BZ93" s="131">
        <f t="shared" si="221"/>
        <v>0</v>
      </c>
      <c r="CA93" s="132">
        <f t="shared" si="221"/>
        <v>0</v>
      </c>
      <c r="CB93" s="129">
        <f t="shared" si="221"/>
        <v>0</v>
      </c>
      <c r="CC93" s="130">
        <f t="shared" si="221"/>
        <v>0</v>
      </c>
      <c r="CD93" s="131">
        <f t="shared" si="221"/>
        <v>0</v>
      </c>
      <c r="CE93" s="132">
        <f t="shared" si="221"/>
        <v>0</v>
      </c>
      <c r="CF93" s="129">
        <f t="shared" si="221"/>
        <v>0</v>
      </c>
      <c r="CG93" s="130">
        <f t="shared" si="221"/>
        <v>0</v>
      </c>
      <c r="CH93" s="131">
        <f t="shared" si="221"/>
        <v>0</v>
      </c>
      <c r="CI93" s="129">
        <f t="shared" si="221"/>
        <v>0</v>
      </c>
      <c r="CJ93" s="135">
        <f t="shared" ref="CJ93:CK93" si="222">AB93/AB95</f>
        <v>0</v>
      </c>
      <c r="CK93" s="136">
        <f t="shared" si="222"/>
        <v>0</v>
      </c>
    </row>
    <row r="94" spans="1:89" ht="13.5" thickBot="1" x14ac:dyDescent="0.25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>
        <f t="shared" si="193"/>
        <v>0</v>
      </c>
      <c r="AC94" s="173">
        <f t="shared" si="194"/>
        <v>0</v>
      </c>
      <c r="BI94" s="137" t="s">
        <v>39</v>
      </c>
      <c r="BJ94" s="129">
        <f t="shared" ref="BJ94:CK94" si="223">B94/B95</f>
        <v>0</v>
      </c>
      <c r="BK94" s="130">
        <f t="shared" si="223"/>
        <v>0</v>
      </c>
      <c r="BL94" s="131">
        <f t="shared" si="223"/>
        <v>0</v>
      </c>
      <c r="BM94" s="132">
        <f t="shared" si="223"/>
        <v>0</v>
      </c>
      <c r="BN94" s="129">
        <f t="shared" si="223"/>
        <v>0</v>
      </c>
      <c r="BO94" s="130">
        <f t="shared" si="223"/>
        <v>0</v>
      </c>
      <c r="BP94" s="131">
        <f t="shared" si="223"/>
        <v>0</v>
      </c>
      <c r="BQ94" s="132">
        <f t="shared" si="223"/>
        <v>0</v>
      </c>
      <c r="BR94" s="129">
        <f t="shared" si="223"/>
        <v>0</v>
      </c>
      <c r="BS94" s="130">
        <f t="shared" si="223"/>
        <v>0</v>
      </c>
      <c r="BT94" s="131">
        <f t="shared" si="223"/>
        <v>0</v>
      </c>
      <c r="BU94" s="129">
        <f t="shared" si="223"/>
        <v>0</v>
      </c>
      <c r="BV94" s="133">
        <f t="shared" si="223"/>
        <v>0</v>
      </c>
      <c r="BW94" s="134">
        <f t="shared" si="223"/>
        <v>0</v>
      </c>
      <c r="BX94" s="129">
        <f t="shared" si="223"/>
        <v>0</v>
      </c>
      <c r="BY94" s="130">
        <f t="shared" si="223"/>
        <v>0</v>
      </c>
      <c r="BZ94" s="131">
        <f t="shared" si="223"/>
        <v>0</v>
      </c>
      <c r="CA94" s="132">
        <f t="shared" si="223"/>
        <v>0</v>
      </c>
      <c r="CB94" s="129">
        <f t="shared" si="223"/>
        <v>0</v>
      </c>
      <c r="CC94" s="130">
        <f t="shared" si="223"/>
        <v>0</v>
      </c>
      <c r="CD94" s="131">
        <f t="shared" si="223"/>
        <v>0</v>
      </c>
      <c r="CE94" s="132">
        <f t="shared" si="223"/>
        <v>0</v>
      </c>
      <c r="CF94" s="129">
        <f t="shared" si="223"/>
        <v>0</v>
      </c>
      <c r="CG94" s="130">
        <f t="shared" si="223"/>
        <v>0</v>
      </c>
      <c r="CH94" s="131">
        <f t="shared" si="223"/>
        <v>0</v>
      </c>
      <c r="CI94" s="129">
        <f t="shared" si="223"/>
        <v>0</v>
      </c>
      <c r="CJ94" s="135">
        <f t="shared" si="223"/>
        <v>0</v>
      </c>
      <c r="CK94" s="136">
        <f t="shared" si="223"/>
        <v>0</v>
      </c>
    </row>
    <row r="95" spans="1:89" ht="14.25" thickTop="1" thickBot="1" x14ac:dyDescent="0.25">
      <c r="A95" s="267" t="s">
        <v>13</v>
      </c>
      <c r="B95" s="20">
        <f t="shared" ref="B95:AA95" si="224">SUM(B72:B94)</f>
        <v>6850</v>
      </c>
      <c r="C95" s="21">
        <f t="shared" si="224"/>
        <v>6767</v>
      </c>
      <c r="D95" s="20">
        <f t="shared" si="224"/>
        <v>2188</v>
      </c>
      <c r="E95" s="21">
        <f t="shared" si="224"/>
        <v>2575</v>
      </c>
      <c r="F95" s="20">
        <f t="shared" si="224"/>
        <v>7936</v>
      </c>
      <c r="G95" s="21">
        <f t="shared" si="224"/>
        <v>6611</v>
      </c>
      <c r="H95" s="20">
        <f t="shared" si="224"/>
        <v>11859</v>
      </c>
      <c r="I95" s="21">
        <f t="shared" si="224"/>
        <v>11577</v>
      </c>
      <c r="J95" s="20">
        <f t="shared" si="224"/>
        <v>1195</v>
      </c>
      <c r="K95" s="21">
        <f t="shared" si="224"/>
        <v>1272</v>
      </c>
      <c r="L95" s="20">
        <f t="shared" si="224"/>
        <v>4166</v>
      </c>
      <c r="M95" s="21">
        <f t="shared" si="224"/>
        <v>4172</v>
      </c>
      <c r="N95" s="20">
        <f t="shared" si="224"/>
        <v>10296</v>
      </c>
      <c r="O95" s="21">
        <f t="shared" si="224"/>
        <v>10786</v>
      </c>
      <c r="P95" s="20">
        <f t="shared" si="224"/>
        <v>5449</v>
      </c>
      <c r="Q95" s="21">
        <f t="shared" si="224"/>
        <v>5460</v>
      </c>
      <c r="R95" s="20">
        <f t="shared" si="224"/>
        <v>7158</v>
      </c>
      <c r="S95" s="21">
        <f t="shared" si="224"/>
        <v>7621</v>
      </c>
      <c r="T95" s="20">
        <f t="shared" si="224"/>
        <v>720</v>
      </c>
      <c r="U95" s="21">
        <f t="shared" si="224"/>
        <v>850</v>
      </c>
      <c r="V95" s="20">
        <f t="shared" si="224"/>
        <v>5417</v>
      </c>
      <c r="W95" s="21">
        <f t="shared" si="224"/>
        <v>6580</v>
      </c>
      <c r="X95" s="20">
        <f t="shared" si="224"/>
        <v>4001</v>
      </c>
      <c r="Y95" s="21">
        <f t="shared" si="224"/>
        <v>2227</v>
      </c>
      <c r="Z95" s="20">
        <f t="shared" si="224"/>
        <v>10633</v>
      </c>
      <c r="AA95" s="21">
        <f t="shared" si="224"/>
        <v>11237</v>
      </c>
      <c r="AB95" s="174">
        <f>SUM(AB71:AB94)</f>
        <v>77868</v>
      </c>
      <c r="AC95" s="175">
        <f>SUM(AC71:AC94)</f>
        <v>77735</v>
      </c>
      <c r="BI95" s="267" t="s">
        <v>13</v>
      </c>
      <c r="BJ95" s="155">
        <f t="shared" ref="BJ95:CK95" si="225">SUM(BJ71:BJ94)</f>
        <v>0.99999999999999978</v>
      </c>
      <c r="BK95" s="156">
        <f t="shared" si="225"/>
        <v>1</v>
      </c>
      <c r="BL95" s="155">
        <f t="shared" si="225"/>
        <v>0.99999999999999989</v>
      </c>
      <c r="BM95" s="156">
        <f t="shared" si="225"/>
        <v>1</v>
      </c>
      <c r="BN95" s="155">
        <f t="shared" si="225"/>
        <v>1</v>
      </c>
      <c r="BO95" s="156">
        <f t="shared" si="225"/>
        <v>1.0000000000000002</v>
      </c>
      <c r="BP95" s="155">
        <f t="shared" si="225"/>
        <v>1.0000000000000002</v>
      </c>
      <c r="BQ95" s="156">
        <f t="shared" si="225"/>
        <v>0.99999999999999989</v>
      </c>
      <c r="BR95" s="155">
        <f t="shared" si="225"/>
        <v>1</v>
      </c>
      <c r="BS95" s="156">
        <f t="shared" si="225"/>
        <v>1.0000000000000002</v>
      </c>
      <c r="BT95" s="155">
        <f t="shared" si="225"/>
        <v>0.99999999999999989</v>
      </c>
      <c r="BU95" s="156">
        <f t="shared" si="225"/>
        <v>1</v>
      </c>
      <c r="BV95" s="155">
        <f t="shared" si="225"/>
        <v>0.99999999999999989</v>
      </c>
      <c r="BW95" s="156">
        <f t="shared" si="225"/>
        <v>1</v>
      </c>
      <c r="BX95" s="155">
        <f t="shared" si="225"/>
        <v>1</v>
      </c>
      <c r="BY95" s="156">
        <f t="shared" si="225"/>
        <v>1.0000000000000002</v>
      </c>
      <c r="BZ95" s="155">
        <f t="shared" si="225"/>
        <v>0.99999999999999989</v>
      </c>
      <c r="CA95" s="156">
        <f t="shared" si="225"/>
        <v>1.0000000000000002</v>
      </c>
      <c r="CB95" s="155">
        <f t="shared" si="225"/>
        <v>1</v>
      </c>
      <c r="CC95" s="156">
        <f t="shared" si="225"/>
        <v>1</v>
      </c>
      <c r="CD95" s="155">
        <f t="shared" si="225"/>
        <v>1</v>
      </c>
      <c r="CE95" s="156">
        <f t="shared" si="225"/>
        <v>1</v>
      </c>
      <c r="CF95" s="155">
        <f t="shared" si="225"/>
        <v>1</v>
      </c>
      <c r="CG95" s="156">
        <f t="shared" si="225"/>
        <v>1</v>
      </c>
      <c r="CH95" s="155">
        <f t="shared" si="225"/>
        <v>1.0000000000000002</v>
      </c>
      <c r="CI95" s="156">
        <f t="shared" si="225"/>
        <v>1</v>
      </c>
      <c r="CJ95" s="155">
        <f t="shared" si="225"/>
        <v>0.99999999999999989</v>
      </c>
      <c r="CK95" s="156">
        <f t="shared" si="225"/>
        <v>0.99999999999999989</v>
      </c>
    </row>
    <row r="96" spans="1:89" ht="13.5" thickTop="1" x14ac:dyDescent="0.2">
      <c r="A96" s="187"/>
    </row>
    <row r="98" spans="1:89" x14ac:dyDescent="0.2">
      <c r="A98" s="301">
        <f>+A67+1</f>
        <v>44473</v>
      </c>
      <c r="B98" s="301"/>
      <c r="C98" s="301"/>
      <c r="D98" s="301"/>
      <c r="BI98" s="300">
        <f>+BI67+1</f>
        <v>44473</v>
      </c>
      <c r="BJ98" s="300"/>
      <c r="BK98" s="300"/>
      <c r="BL98" s="300"/>
    </row>
    <row r="99" spans="1:89" ht="13.5" thickBot="1" x14ac:dyDescent="0.25">
      <c r="AE99" s="270" t="s">
        <v>84</v>
      </c>
    </row>
    <row r="100" spans="1:89" ht="14.25" thickTop="1" thickBot="1" x14ac:dyDescent="0.25">
      <c r="A100" s="298" t="s">
        <v>0</v>
      </c>
      <c r="B100" s="292" t="s">
        <v>1</v>
      </c>
      <c r="C100" s="293"/>
      <c r="D100" s="292" t="s">
        <v>2</v>
      </c>
      <c r="E100" s="293"/>
      <c r="F100" s="292" t="s">
        <v>3</v>
      </c>
      <c r="G100" s="293"/>
      <c r="H100" s="292" t="s">
        <v>4</v>
      </c>
      <c r="I100" s="293"/>
      <c r="J100" s="292" t="s">
        <v>5</v>
      </c>
      <c r="K100" s="293"/>
      <c r="L100" s="292" t="s">
        <v>6</v>
      </c>
      <c r="M100" s="293"/>
      <c r="N100" s="292" t="s">
        <v>7</v>
      </c>
      <c r="O100" s="293"/>
      <c r="P100" s="292" t="s">
        <v>8</v>
      </c>
      <c r="Q100" s="293"/>
      <c r="R100" s="292" t="s">
        <v>9</v>
      </c>
      <c r="S100" s="293"/>
      <c r="T100" s="292" t="s">
        <v>10</v>
      </c>
      <c r="U100" s="293"/>
      <c r="V100" s="292" t="s">
        <v>11</v>
      </c>
      <c r="W100" s="293"/>
      <c r="X100" s="292" t="s">
        <v>12</v>
      </c>
      <c r="Y100" s="293"/>
      <c r="Z100" s="294" t="s">
        <v>40</v>
      </c>
      <c r="AA100" s="295"/>
      <c r="AB100" s="296" t="s">
        <v>41</v>
      </c>
      <c r="AC100" s="297"/>
      <c r="AE100" s="298" t="s">
        <v>0</v>
      </c>
      <c r="AF100" s="292" t="s">
        <v>1</v>
      </c>
      <c r="AG100" s="293"/>
      <c r="AH100" s="292" t="s">
        <v>2</v>
      </c>
      <c r="AI100" s="293"/>
      <c r="AJ100" s="292" t="s">
        <v>3</v>
      </c>
      <c r="AK100" s="293"/>
      <c r="AL100" s="292" t="s">
        <v>4</v>
      </c>
      <c r="AM100" s="293"/>
      <c r="AN100" s="292" t="s">
        <v>5</v>
      </c>
      <c r="AO100" s="293"/>
      <c r="AP100" s="292" t="s">
        <v>6</v>
      </c>
      <c r="AQ100" s="293"/>
      <c r="AR100" s="292" t="s">
        <v>7</v>
      </c>
      <c r="AS100" s="293"/>
      <c r="AT100" s="292" t="s">
        <v>8</v>
      </c>
      <c r="AU100" s="293"/>
      <c r="AV100" s="292" t="s">
        <v>9</v>
      </c>
      <c r="AW100" s="293"/>
      <c r="AX100" s="292" t="s">
        <v>10</v>
      </c>
      <c r="AY100" s="293"/>
      <c r="AZ100" s="292" t="s">
        <v>11</v>
      </c>
      <c r="BA100" s="293"/>
      <c r="BB100" s="292" t="s">
        <v>12</v>
      </c>
      <c r="BC100" s="293"/>
      <c r="BD100" s="294" t="s">
        <v>40</v>
      </c>
      <c r="BE100" s="295"/>
      <c r="BF100" s="296" t="s">
        <v>41</v>
      </c>
      <c r="BG100" s="297"/>
      <c r="BI100" s="298" t="s">
        <v>0</v>
      </c>
      <c r="BJ100" s="292" t="s">
        <v>1</v>
      </c>
      <c r="BK100" s="293"/>
      <c r="BL100" s="292" t="s">
        <v>2</v>
      </c>
      <c r="BM100" s="293"/>
      <c r="BN100" s="292" t="s">
        <v>3</v>
      </c>
      <c r="BO100" s="293"/>
      <c r="BP100" s="292" t="s">
        <v>4</v>
      </c>
      <c r="BQ100" s="293"/>
      <c r="BR100" s="292" t="s">
        <v>5</v>
      </c>
      <c r="BS100" s="293"/>
      <c r="BT100" s="292" t="s">
        <v>6</v>
      </c>
      <c r="BU100" s="293"/>
      <c r="BV100" s="292" t="s">
        <v>7</v>
      </c>
      <c r="BW100" s="293"/>
      <c r="BX100" s="292" t="s">
        <v>8</v>
      </c>
      <c r="BY100" s="293"/>
      <c r="BZ100" s="292" t="s">
        <v>9</v>
      </c>
      <c r="CA100" s="293"/>
      <c r="CB100" s="292" t="s">
        <v>10</v>
      </c>
      <c r="CC100" s="293"/>
      <c r="CD100" s="292" t="s">
        <v>11</v>
      </c>
      <c r="CE100" s="293"/>
      <c r="CF100" s="292" t="s">
        <v>12</v>
      </c>
      <c r="CG100" s="293"/>
      <c r="CH100" s="294" t="s">
        <v>40</v>
      </c>
      <c r="CI100" s="295"/>
      <c r="CJ100" s="292" t="s">
        <v>41</v>
      </c>
      <c r="CK100" s="293"/>
    </row>
    <row r="101" spans="1:89" ht="15" thickTop="1" thickBot="1" x14ac:dyDescent="0.3">
      <c r="A101" s="299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9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9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3.5" thickTop="1" x14ac:dyDescent="0.2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3" t="str">
        <f>$AE$9</f>
        <v>07:00 - 07:59</v>
      </c>
      <c r="AF102" s="126">
        <f>SUMIF($A$9:$A$32,$AE102,B$102:B$125)</f>
        <v>1204</v>
      </c>
      <c r="AG102" s="186">
        <f t="shared" ref="AG102:AV103" si="226">SUMIF($A$9:$A$32,$AE102,C$102:C$125)</f>
        <v>508</v>
      </c>
      <c r="AH102" s="127">
        <f t="shared" si="226"/>
        <v>732</v>
      </c>
      <c r="AI102" s="180">
        <f t="shared" si="226"/>
        <v>368</v>
      </c>
      <c r="AJ102" s="126">
        <f t="shared" si="226"/>
        <v>1548</v>
      </c>
      <c r="AK102" s="128">
        <f t="shared" si="226"/>
        <v>541</v>
      </c>
      <c r="AL102" s="127">
        <f t="shared" si="226"/>
        <v>1437</v>
      </c>
      <c r="AM102" s="180">
        <f t="shared" si="226"/>
        <v>879</v>
      </c>
      <c r="AN102" s="126">
        <f t="shared" si="226"/>
        <v>148</v>
      </c>
      <c r="AO102" s="128">
        <f t="shared" si="226"/>
        <v>399</v>
      </c>
      <c r="AP102" s="127">
        <f t="shared" si="226"/>
        <v>315</v>
      </c>
      <c r="AQ102" s="126">
        <f t="shared" si="226"/>
        <v>1234</v>
      </c>
      <c r="AR102" s="179">
        <f t="shared" si="226"/>
        <v>1194</v>
      </c>
      <c r="AS102" s="181">
        <f t="shared" si="226"/>
        <v>1836</v>
      </c>
      <c r="AT102" s="126">
        <f t="shared" si="226"/>
        <v>820</v>
      </c>
      <c r="AU102" s="128">
        <f t="shared" si="226"/>
        <v>909</v>
      </c>
      <c r="AV102" s="127">
        <f t="shared" si="226"/>
        <v>1090</v>
      </c>
      <c r="AW102" s="180">
        <f t="shared" ref="AW102:BE103" si="227">SUMIF($A$9:$A$32,$AE102,S$102:S$125)</f>
        <v>874</v>
      </c>
      <c r="AX102" s="126">
        <f t="shared" si="227"/>
        <v>79</v>
      </c>
      <c r="AY102" s="128">
        <f t="shared" si="227"/>
        <v>522</v>
      </c>
      <c r="AZ102" s="127">
        <f t="shared" si="227"/>
        <v>437</v>
      </c>
      <c r="BA102" s="180">
        <f t="shared" si="227"/>
        <v>1098</v>
      </c>
      <c r="BB102" s="126">
        <f t="shared" si="227"/>
        <v>667</v>
      </c>
      <c r="BC102" s="128">
        <f t="shared" si="227"/>
        <v>723</v>
      </c>
      <c r="BD102" s="184">
        <f t="shared" si="227"/>
        <v>1569</v>
      </c>
      <c r="BE102" s="185">
        <f t="shared" si="227"/>
        <v>1256</v>
      </c>
      <c r="BF102" s="170">
        <f>AF102+AH102+AJ102+AL102+AN102+AP102+AR102+AT102+AV102+AX102+AZ102+BB102+BD102</f>
        <v>11240</v>
      </c>
      <c r="BG102" s="171">
        <f>AG102+AI102+AK102+AM102+AO102+AQ102+AS102+AU102+AW102+AY102+BA102+BC102+BE102</f>
        <v>11147</v>
      </c>
      <c r="BI102" s="125" t="s">
        <v>16</v>
      </c>
      <c r="BJ102" s="129">
        <f>B102/B126</f>
        <v>0</v>
      </c>
      <c r="BK102" s="130">
        <f t="shared" ref="BK102" si="228">C102/C126</f>
        <v>0</v>
      </c>
      <c r="BL102" s="131">
        <f t="shared" ref="BL102" si="229">D102/D126</f>
        <v>0</v>
      </c>
      <c r="BM102" s="132">
        <f t="shared" ref="BM102" si="230">E102/E126</f>
        <v>0</v>
      </c>
      <c r="BN102" s="129">
        <f t="shared" ref="BN102" si="231">F102/F126</f>
        <v>0</v>
      </c>
      <c r="BO102" s="130">
        <f t="shared" ref="BO102" si="232">G102/G126</f>
        <v>0</v>
      </c>
      <c r="BP102" s="131">
        <f t="shared" ref="BP102" si="233">H102/H126</f>
        <v>0</v>
      </c>
      <c r="BQ102" s="132">
        <f t="shared" ref="BQ102" si="234">I102/I126</f>
        <v>0</v>
      </c>
      <c r="BR102" s="129">
        <f t="shared" ref="BR102" si="235">J102/J126</f>
        <v>0</v>
      </c>
      <c r="BS102" s="130">
        <f t="shared" ref="BS102" si="236">K102/K126</f>
        <v>0</v>
      </c>
      <c r="BT102" s="131">
        <f t="shared" ref="BT102" si="237">L102/L126</f>
        <v>0</v>
      </c>
      <c r="BU102" s="129">
        <f t="shared" ref="BU102" si="238">M102/M126</f>
        <v>0</v>
      </c>
      <c r="BV102" s="133">
        <f t="shared" ref="BV102" si="239">N102/N126</f>
        <v>0</v>
      </c>
      <c r="BW102" s="134">
        <f t="shared" ref="BW102" si="240">O102/O126</f>
        <v>0</v>
      </c>
      <c r="BX102" s="129">
        <f t="shared" ref="BX102" si="241">P102/P126</f>
        <v>0</v>
      </c>
      <c r="BY102" s="130">
        <f t="shared" ref="BY102" si="242">Q102/Q126</f>
        <v>0</v>
      </c>
      <c r="BZ102" s="131">
        <f t="shared" ref="BZ102" si="243">R102/R126</f>
        <v>0</v>
      </c>
      <c r="CA102" s="132">
        <f t="shared" ref="CA102" si="244">S102/S126</f>
        <v>0</v>
      </c>
      <c r="CB102" s="129">
        <f t="shared" ref="CB102" si="245">T102/T126</f>
        <v>0</v>
      </c>
      <c r="CC102" s="130">
        <f t="shared" ref="CC102" si="246">U102/U126</f>
        <v>0</v>
      </c>
      <c r="CD102" s="131">
        <f t="shared" ref="CD102" si="247">V102/V126</f>
        <v>0</v>
      </c>
      <c r="CE102" s="132">
        <f t="shared" ref="CE102" si="248">W102/W126</f>
        <v>0</v>
      </c>
      <c r="CF102" s="129">
        <f t="shared" ref="CF102" si="249">X102/X126</f>
        <v>0</v>
      </c>
      <c r="CG102" s="130">
        <f t="shared" ref="CG102" si="250">Y102/Y126</f>
        <v>0</v>
      </c>
      <c r="CH102" s="131">
        <f t="shared" ref="CH102" si="251">Z102/Z126</f>
        <v>0</v>
      </c>
      <c r="CI102" s="129">
        <f t="shared" ref="CI102" si="252">AA102/AA126</f>
        <v>0</v>
      </c>
      <c r="CJ102" s="135">
        <f t="shared" ref="CJ102" si="253">AB102/AB126</f>
        <v>0</v>
      </c>
      <c r="CK102" s="136">
        <f t="shared" ref="CK102" si="254">AC102/AC126</f>
        <v>0</v>
      </c>
    </row>
    <row r="103" spans="1:89" x14ac:dyDescent="0.2">
      <c r="A103" s="137" t="s">
        <v>17</v>
      </c>
      <c r="B103" s="189">
        <v>183</v>
      </c>
      <c r="C103" s="190">
        <v>0</v>
      </c>
      <c r="D103" s="191">
        <v>269</v>
      </c>
      <c r="E103" s="192">
        <v>3</v>
      </c>
      <c r="F103" s="189">
        <v>517</v>
      </c>
      <c r="G103" s="193">
        <v>0</v>
      </c>
      <c r="H103" s="191">
        <v>372</v>
      </c>
      <c r="I103" s="192">
        <v>22</v>
      </c>
      <c r="J103" s="189">
        <v>8</v>
      </c>
      <c r="K103" s="193">
        <v>12</v>
      </c>
      <c r="L103" s="191">
        <v>35</v>
      </c>
      <c r="M103" s="189">
        <v>36</v>
      </c>
      <c r="N103" s="194">
        <v>117</v>
      </c>
      <c r="O103" s="195">
        <v>61</v>
      </c>
      <c r="P103" s="189">
        <v>34</v>
      </c>
      <c r="Q103" s="193">
        <v>43</v>
      </c>
      <c r="R103" s="191">
        <v>8</v>
      </c>
      <c r="S103" s="192">
        <v>64</v>
      </c>
      <c r="T103" s="189">
        <v>0</v>
      </c>
      <c r="U103" s="193">
        <v>0</v>
      </c>
      <c r="V103" s="191">
        <v>0</v>
      </c>
      <c r="W103" s="192">
        <v>0</v>
      </c>
      <c r="X103" s="189">
        <v>2</v>
      </c>
      <c r="Y103" s="193">
        <v>0</v>
      </c>
      <c r="Z103" s="191">
        <v>0</v>
      </c>
      <c r="AA103" s="189">
        <v>0</v>
      </c>
      <c r="AB103" s="170">
        <f t="shared" ref="AB103:AB122" si="255">B103+D103+F103+H103+J103+L103+N103+P103+R103+T103+V103+X103+Z103</f>
        <v>1545</v>
      </c>
      <c r="AC103" s="171">
        <f t="shared" ref="AC103:AC122" si="256">C103+E103+G103+I103+K103+M103+O103+Q103+S103+U103+W103+Y103+AA103</f>
        <v>241</v>
      </c>
      <c r="AE103" s="275" t="str">
        <f>$AE$10</f>
        <v>08:00 - 08:59</v>
      </c>
      <c r="AF103" s="126">
        <f>SUMIF($A$9:$A$32,$AE103,B$102:B$125)</f>
        <v>1207</v>
      </c>
      <c r="AG103" s="190">
        <f t="shared" si="226"/>
        <v>427</v>
      </c>
      <c r="AH103" s="191">
        <f t="shared" si="226"/>
        <v>496</v>
      </c>
      <c r="AI103" s="192">
        <f t="shared" si="226"/>
        <v>372</v>
      </c>
      <c r="AJ103" s="276">
        <f t="shared" si="226"/>
        <v>1250</v>
      </c>
      <c r="AK103" s="193">
        <f t="shared" si="226"/>
        <v>507</v>
      </c>
      <c r="AL103" s="191">
        <f t="shared" si="226"/>
        <v>1308</v>
      </c>
      <c r="AM103" s="192">
        <f t="shared" si="226"/>
        <v>925</v>
      </c>
      <c r="AN103" s="276">
        <f t="shared" si="226"/>
        <v>145</v>
      </c>
      <c r="AO103" s="193">
        <f t="shared" si="226"/>
        <v>391</v>
      </c>
      <c r="AP103" s="191">
        <f t="shared" si="226"/>
        <v>348</v>
      </c>
      <c r="AQ103" s="276">
        <f t="shared" si="226"/>
        <v>1235</v>
      </c>
      <c r="AR103" s="194">
        <f t="shared" si="226"/>
        <v>1035</v>
      </c>
      <c r="AS103" s="195">
        <f t="shared" si="226"/>
        <v>2039</v>
      </c>
      <c r="AT103" s="276">
        <f t="shared" si="226"/>
        <v>713</v>
      </c>
      <c r="AU103" s="193">
        <f t="shared" si="226"/>
        <v>841</v>
      </c>
      <c r="AV103" s="191">
        <f t="shared" si="226"/>
        <v>961</v>
      </c>
      <c r="AW103" s="192">
        <f t="shared" si="227"/>
        <v>791</v>
      </c>
      <c r="AX103" s="276">
        <f t="shared" si="227"/>
        <v>99</v>
      </c>
      <c r="AY103" s="193">
        <f t="shared" si="227"/>
        <v>454</v>
      </c>
      <c r="AZ103" s="191">
        <f t="shared" si="227"/>
        <v>349</v>
      </c>
      <c r="BA103" s="192">
        <f t="shared" si="227"/>
        <v>1058</v>
      </c>
      <c r="BB103" s="276">
        <f t="shared" si="227"/>
        <v>695</v>
      </c>
      <c r="BC103" s="193">
        <f t="shared" si="227"/>
        <v>680</v>
      </c>
      <c r="BD103" s="191">
        <f t="shared" si="227"/>
        <v>1325</v>
      </c>
      <c r="BE103" s="276">
        <f t="shared" si="227"/>
        <v>1129</v>
      </c>
      <c r="BF103" s="172">
        <f>SUM(AF103,AH103,AJ103,AL103,AN103,AP103,AR103,AT103,AV103,AX103,AZ103,BB103,BD103)</f>
        <v>9931</v>
      </c>
      <c r="BG103" s="173">
        <f>SUM(AG103,AI103,AK103,AM103,AO103,AQ103,AS103,AU103,AW103,AY103,BA103,BC103,BE103)</f>
        <v>10849</v>
      </c>
      <c r="BI103" s="137" t="s">
        <v>17</v>
      </c>
      <c r="BJ103" s="129">
        <f>B103/B126</f>
        <v>1.5294609277058085E-2</v>
      </c>
      <c r="BK103" s="130">
        <f t="shared" ref="BK103" si="257">C103/C126</f>
        <v>0</v>
      </c>
      <c r="BL103" s="131">
        <f t="shared" ref="BL103" si="258">D103/D126</f>
        <v>4.1448382126348229E-2</v>
      </c>
      <c r="BM103" s="132">
        <f t="shared" ref="BM103" si="259">E103/E126</f>
        <v>5.8297706956859702E-4</v>
      </c>
      <c r="BN103" s="129">
        <f t="shared" ref="BN103" si="260">F103/F126</f>
        <v>3.4704974155870309E-2</v>
      </c>
      <c r="BO103" s="130">
        <f t="shared" ref="BO103" si="261">G103/G126</f>
        <v>0</v>
      </c>
      <c r="BP103" s="131">
        <f t="shared" ref="BP103" si="262">H103/H126</f>
        <v>2.0909448597605532E-2</v>
      </c>
      <c r="BQ103" s="132">
        <f t="shared" ref="BQ103" si="263">I103/I126</f>
        <v>1.2480145223508056E-3</v>
      </c>
      <c r="BR103" s="129">
        <f t="shared" ref="BR103" si="264">J103/J126</f>
        <v>2.6604589291652808E-3</v>
      </c>
      <c r="BS103" s="130">
        <f t="shared" ref="BS103" si="265">K103/K126</f>
        <v>3.7383177570093459E-3</v>
      </c>
      <c r="BT103" s="131">
        <f t="shared" ref="BT103" si="266">L103/L126</f>
        <v>4.0476465826298135E-3</v>
      </c>
      <c r="BU103" s="129">
        <f t="shared" ref="BU103" si="267">M103/M126</f>
        <v>3.7402597402597403E-3</v>
      </c>
      <c r="BV103" s="133">
        <f t="shared" ref="BV103" si="268">N103/N126</f>
        <v>6.5937781785392249E-3</v>
      </c>
      <c r="BW103" s="134">
        <f t="shared" ref="BW103" si="269">O103/O126</f>
        <v>3.1453026709291534E-3</v>
      </c>
      <c r="BX103" s="129">
        <f t="shared" ref="BX103" si="270">P103/P126</f>
        <v>3.635974762057534E-3</v>
      </c>
      <c r="BY103" s="130">
        <f t="shared" ref="BY103" si="271">Q103/Q126</f>
        <v>4.1561956311618013E-3</v>
      </c>
      <c r="BZ103" s="131">
        <f t="shared" ref="BZ103" si="272">R103/R126</f>
        <v>7.3630924988495169E-4</v>
      </c>
      <c r="CA103" s="132">
        <f t="shared" ref="CA103" si="273">S103/S126</f>
        <v>5.0955414012738851E-3</v>
      </c>
      <c r="CB103" s="129">
        <f t="shared" ref="CB103" si="274">T103/T126</f>
        <v>0</v>
      </c>
      <c r="CC103" s="130">
        <f t="shared" ref="CC103" si="275">U103/U126</f>
        <v>0</v>
      </c>
      <c r="CD103" s="131">
        <f t="shared" ref="CD103" si="276">V103/V126</f>
        <v>0</v>
      </c>
      <c r="CE103" s="132">
        <f t="shared" ref="CE103" si="277">W103/W126</f>
        <v>0</v>
      </c>
      <c r="CF103" s="129">
        <f t="shared" ref="CF103" si="278">X103/X126</f>
        <v>2.4248302618816683E-4</v>
      </c>
      <c r="CG103" s="130">
        <f t="shared" ref="CG103" si="279">Y103/Y126</f>
        <v>0</v>
      </c>
      <c r="CH103" s="131">
        <f t="shared" ref="CH103" si="280">Z103/Z126</f>
        <v>0</v>
      </c>
      <c r="CI103" s="129">
        <f t="shared" ref="CI103" si="281">AA103/AA126</f>
        <v>0</v>
      </c>
      <c r="CJ103" s="135">
        <f t="shared" ref="CJ103" si="282">AB103/AB126</f>
        <v>1.1189651925778929E-2</v>
      </c>
      <c r="CK103" s="136">
        <f t="shared" ref="CK103" si="283">AC103/AC126</f>
        <v>1.7486449815340187E-3</v>
      </c>
    </row>
    <row r="104" spans="1:89" ht="13.5" thickBot="1" x14ac:dyDescent="0.25">
      <c r="A104" s="146" t="s">
        <v>18</v>
      </c>
      <c r="B104" s="196">
        <v>770</v>
      </c>
      <c r="C104" s="197">
        <v>0</v>
      </c>
      <c r="D104" s="198">
        <v>603</v>
      </c>
      <c r="E104" s="199">
        <v>61</v>
      </c>
      <c r="F104" s="196">
        <v>1331</v>
      </c>
      <c r="G104" s="200">
        <v>142</v>
      </c>
      <c r="H104" s="198">
        <v>1216</v>
      </c>
      <c r="I104" s="199">
        <v>307</v>
      </c>
      <c r="J104" s="196">
        <v>46</v>
      </c>
      <c r="K104" s="200">
        <v>97</v>
      </c>
      <c r="L104" s="198">
        <v>161</v>
      </c>
      <c r="M104" s="196">
        <v>396</v>
      </c>
      <c r="N104" s="201">
        <v>784</v>
      </c>
      <c r="O104" s="202">
        <v>827</v>
      </c>
      <c r="P104" s="196">
        <v>352</v>
      </c>
      <c r="Q104" s="200">
        <v>546</v>
      </c>
      <c r="R104" s="198">
        <v>410</v>
      </c>
      <c r="S104" s="199">
        <v>571</v>
      </c>
      <c r="T104" s="196">
        <v>39</v>
      </c>
      <c r="U104" s="200">
        <v>250</v>
      </c>
      <c r="V104" s="198">
        <v>284</v>
      </c>
      <c r="W104" s="199">
        <v>729</v>
      </c>
      <c r="X104" s="196">
        <v>391</v>
      </c>
      <c r="Y104" s="200">
        <v>366</v>
      </c>
      <c r="Z104" s="198">
        <v>1154</v>
      </c>
      <c r="AA104" s="196">
        <v>821</v>
      </c>
      <c r="AB104" s="170">
        <f t="shared" si="255"/>
        <v>7541</v>
      </c>
      <c r="AC104" s="171">
        <f t="shared" si="256"/>
        <v>5113</v>
      </c>
      <c r="AE104" s="273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>
        <f>B104/B126</f>
        <v>6.4354366903468449E-2</v>
      </c>
      <c r="BK104" s="130">
        <f t="shared" ref="BK104" si="284">C104/C126</f>
        <v>0</v>
      </c>
      <c r="BL104" s="131">
        <f t="shared" ref="BL104" si="285">D104/D126</f>
        <v>9.2912172573189525E-2</v>
      </c>
      <c r="BM104" s="132">
        <f t="shared" ref="BM104" si="286">E104/E126</f>
        <v>1.1853867081228138E-2</v>
      </c>
      <c r="BN104" s="129">
        <f t="shared" ref="BN104" si="287">F104/F126</f>
        <v>8.9346848358729941E-2</v>
      </c>
      <c r="BO104" s="130">
        <f t="shared" ref="BO104" si="288">G104/G126</f>
        <v>1.2917311016101156E-2</v>
      </c>
      <c r="BP104" s="131">
        <f t="shared" ref="BP104" si="289">H104/H126</f>
        <v>6.8349165308301957E-2</v>
      </c>
      <c r="BQ104" s="132">
        <f t="shared" ref="BQ104" si="290">I104/I126</f>
        <v>1.741547538007715E-2</v>
      </c>
      <c r="BR104" s="129">
        <f t="shared" ref="BR104" si="291">J104/J126</f>
        <v>1.5297638842700367E-2</v>
      </c>
      <c r="BS104" s="130">
        <f t="shared" ref="BS104" si="292">K104/K126</f>
        <v>3.0218068535825544E-2</v>
      </c>
      <c r="BT104" s="131">
        <f t="shared" ref="BT104" si="293">L104/L126</f>
        <v>1.8619174280097142E-2</v>
      </c>
      <c r="BU104" s="129">
        <f t="shared" ref="BU104" si="294">M104/M126</f>
        <v>4.1142857142857141E-2</v>
      </c>
      <c r="BV104" s="133">
        <f t="shared" ref="BV104" si="295">N104/N126</f>
        <v>4.4183949504057712E-2</v>
      </c>
      <c r="BW104" s="134">
        <f t="shared" ref="BW104" si="296">O104/O126</f>
        <v>4.2642054243580488E-2</v>
      </c>
      <c r="BX104" s="129">
        <f t="shared" ref="BX104" si="297">P104/P126</f>
        <v>3.764303283071329E-2</v>
      </c>
      <c r="BY104" s="130">
        <f t="shared" ref="BY104" si="298">Q104/Q126</f>
        <v>5.2774018944519621E-2</v>
      </c>
      <c r="BZ104" s="131">
        <f t="shared" ref="BZ104" si="299">R104/R126</f>
        <v>3.7735849056603772E-2</v>
      </c>
      <c r="CA104" s="132">
        <f t="shared" ref="CA104" si="300">S104/S126</f>
        <v>4.5461783439490443E-2</v>
      </c>
      <c r="CB104" s="129">
        <f t="shared" ref="CB104" si="301">T104/T126</f>
        <v>1.6912402428447527E-2</v>
      </c>
      <c r="CC104" s="130">
        <f t="shared" ref="CC104" si="302">U104/U126</f>
        <v>7.7208153180975916E-2</v>
      </c>
      <c r="CD104" s="131">
        <f t="shared" ref="CD104" si="303">V104/V126</f>
        <v>3.1415929203539826E-2</v>
      </c>
      <c r="CE104" s="132">
        <f t="shared" ref="CE104" si="304">W104/W126</f>
        <v>6.3396817114531698E-2</v>
      </c>
      <c r="CF104" s="129">
        <f t="shared" ref="CF104" si="305">X104/X126</f>
        <v>4.7405431619786616E-2</v>
      </c>
      <c r="CG104" s="130">
        <f t="shared" ref="CG104" si="306">Y104/Y126</f>
        <v>6.3751959588921797E-2</v>
      </c>
      <c r="CH104" s="131">
        <f t="shared" ref="CH104" si="307">Z104/Z126</f>
        <v>6.5113129831292665E-2</v>
      </c>
      <c r="CI104" s="129">
        <f t="shared" ref="CI104" si="308">AA104/AA126</f>
        <v>4.5454545454545456E-2</v>
      </c>
      <c r="CJ104" s="135">
        <f t="shared" ref="CJ104" si="309">AB104/AB126</f>
        <v>5.4615640888219359E-2</v>
      </c>
      <c r="CK104" s="136">
        <f t="shared" ref="CK104" si="310">AC104/AC126</f>
        <v>3.7098845604080652E-2</v>
      </c>
    </row>
    <row r="105" spans="1:89" ht="14.25" thickTop="1" thickBot="1" x14ac:dyDescent="0.25">
      <c r="A105" s="137" t="s">
        <v>19</v>
      </c>
      <c r="B105" s="189">
        <v>1330</v>
      </c>
      <c r="C105" s="190">
        <v>372</v>
      </c>
      <c r="D105" s="191">
        <v>798</v>
      </c>
      <c r="E105" s="192">
        <v>331</v>
      </c>
      <c r="F105" s="189">
        <v>1436</v>
      </c>
      <c r="G105" s="193">
        <v>480</v>
      </c>
      <c r="H105" s="191">
        <v>1459</v>
      </c>
      <c r="I105" s="192">
        <v>725</v>
      </c>
      <c r="J105" s="189">
        <v>100</v>
      </c>
      <c r="K105" s="193">
        <v>281</v>
      </c>
      <c r="L105" s="191">
        <v>243</v>
      </c>
      <c r="M105" s="189">
        <v>783</v>
      </c>
      <c r="N105" s="194">
        <v>1108</v>
      </c>
      <c r="O105" s="195">
        <v>1468</v>
      </c>
      <c r="P105" s="189">
        <v>641</v>
      </c>
      <c r="Q105" s="193">
        <v>926</v>
      </c>
      <c r="R105" s="191">
        <v>766</v>
      </c>
      <c r="S105" s="192">
        <v>913</v>
      </c>
      <c r="T105" s="189">
        <v>71</v>
      </c>
      <c r="U105" s="193">
        <v>388</v>
      </c>
      <c r="V105" s="191">
        <v>459</v>
      </c>
      <c r="W105" s="192">
        <v>1181</v>
      </c>
      <c r="X105" s="189">
        <v>586</v>
      </c>
      <c r="Y105" s="193">
        <v>517</v>
      </c>
      <c r="Z105" s="191">
        <v>1093</v>
      </c>
      <c r="AA105" s="189">
        <v>1089</v>
      </c>
      <c r="AB105" s="170">
        <f t="shared" si="255"/>
        <v>10090</v>
      </c>
      <c r="AC105" s="171">
        <f t="shared" si="256"/>
        <v>9454</v>
      </c>
      <c r="AE105" s="267" t="s">
        <v>13</v>
      </c>
      <c r="AF105" s="20">
        <f t="shared" ref="AF105:BG105" si="311">SUM(AF102:AF104)</f>
        <v>2411</v>
      </c>
      <c r="AG105" s="21">
        <f t="shared" si="311"/>
        <v>935</v>
      </c>
      <c r="AH105" s="20">
        <f t="shared" si="311"/>
        <v>1228</v>
      </c>
      <c r="AI105" s="21">
        <f t="shared" si="311"/>
        <v>740</v>
      </c>
      <c r="AJ105" s="20">
        <f t="shared" si="311"/>
        <v>2798</v>
      </c>
      <c r="AK105" s="21">
        <f t="shared" si="311"/>
        <v>1048</v>
      </c>
      <c r="AL105" s="20">
        <f t="shared" si="311"/>
        <v>2745</v>
      </c>
      <c r="AM105" s="21">
        <f t="shared" si="311"/>
        <v>1804</v>
      </c>
      <c r="AN105" s="20">
        <f t="shared" si="311"/>
        <v>293</v>
      </c>
      <c r="AO105" s="21">
        <f t="shared" si="311"/>
        <v>790</v>
      </c>
      <c r="AP105" s="20">
        <f t="shared" si="311"/>
        <v>663</v>
      </c>
      <c r="AQ105" s="21">
        <f t="shared" si="311"/>
        <v>2469</v>
      </c>
      <c r="AR105" s="20">
        <f t="shared" si="311"/>
        <v>2229</v>
      </c>
      <c r="AS105" s="21">
        <f t="shared" si="311"/>
        <v>3875</v>
      </c>
      <c r="AT105" s="20">
        <f t="shared" si="311"/>
        <v>1533</v>
      </c>
      <c r="AU105" s="21">
        <f t="shared" si="311"/>
        <v>1750</v>
      </c>
      <c r="AV105" s="20">
        <f t="shared" si="311"/>
        <v>2051</v>
      </c>
      <c r="AW105" s="21">
        <f t="shared" si="311"/>
        <v>1665</v>
      </c>
      <c r="AX105" s="20">
        <f t="shared" si="311"/>
        <v>178</v>
      </c>
      <c r="AY105" s="21">
        <f t="shared" si="311"/>
        <v>976</v>
      </c>
      <c r="AZ105" s="20">
        <f t="shared" si="311"/>
        <v>786</v>
      </c>
      <c r="BA105" s="21">
        <f t="shared" si="311"/>
        <v>2156</v>
      </c>
      <c r="BB105" s="20">
        <f t="shared" si="311"/>
        <v>1362</v>
      </c>
      <c r="BC105" s="21">
        <f t="shared" si="311"/>
        <v>1403</v>
      </c>
      <c r="BD105" s="20">
        <f t="shared" si="311"/>
        <v>2894</v>
      </c>
      <c r="BE105" s="21">
        <f t="shared" si="311"/>
        <v>2385</v>
      </c>
      <c r="BF105" s="174">
        <f t="shared" si="311"/>
        <v>21171</v>
      </c>
      <c r="BG105" s="175">
        <f t="shared" si="311"/>
        <v>21996</v>
      </c>
      <c r="BI105" s="137" t="s">
        <v>19</v>
      </c>
      <c r="BJ105" s="129">
        <f>B105/B126</f>
        <v>0.11115754283326369</v>
      </c>
      <c r="BK105" s="130">
        <f t="shared" ref="BK105" si="312">C105/C126</f>
        <v>3.5841603237306098E-2</v>
      </c>
      <c r="BL105" s="131">
        <f t="shared" ref="BL105" si="313">D105/D126</f>
        <v>0.12295839753466872</v>
      </c>
      <c r="BM105" s="132">
        <f t="shared" ref="BM105" si="314">E105/E126</f>
        <v>6.4321803342401868E-2</v>
      </c>
      <c r="BN105" s="129">
        <f t="shared" ref="BN105" si="315">F105/F126</f>
        <v>9.6395247365241327E-2</v>
      </c>
      <c r="BO105" s="130">
        <f t="shared" ref="BO105" si="316">G105/G126</f>
        <v>4.366414991358137E-2</v>
      </c>
      <c r="BP105" s="131">
        <f t="shared" ref="BP105" si="317">H105/H126</f>
        <v>8.2007756730931372E-2</v>
      </c>
      <c r="BQ105" s="132">
        <f t="shared" ref="BQ105" si="318">I105/I126</f>
        <v>4.1127751304742458E-2</v>
      </c>
      <c r="BR105" s="129">
        <f t="shared" ref="BR105" si="319">J105/J126</f>
        <v>3.325573661456601E-2</v>
      </c>
      <c r="BS105" s="130">
        <f t="shared" ref="BS105" si="320">K105/K126</f>
        <v>8.7538940809968852E-2</v>
      </c>
      <c r="BT105" s="131">
        <f t="shared" ref="BT105" si="321">L105/L126</f>
        <v>2.8102231987972709E-2</v>
      </c>
      <c r="BU105" s="129">
        <f t="shared" ref="BU105" si="322">M105/M126</f>
        <v>8.1350649350649354E-2</v>
      </c>
      <c r="BV105" s="133">
        <f t="shared" ref="BV105" si="323">N105/N126</f>
        <v>6.2443642921550947E-2</v>
      </c>
      <c r="BW105" s="134">
        <f t="shared" ref="BW105" si="324">O105/O126</f>
        <v>7.569351345777045E-2</v>
      </c>
      <c r="BX105" s="129">
        <f t="shared" ref="BX105" si="325">P105/P126</f>
        <v>6.8548818308202336E-2</v>
      </c>
      <c r="BY105" s="130">
        <f t="shared" ref="BY105" si="326">Q105/Q126</f>
        <v>8.9503189638507633E-2</v>
      </c>
      <c r="BZ105" s="131">
        <f t="shared" ref="BZ105" si="327">R105/R126</f>
        <v>7.0501610676484125E-2</v>
      </c>
      <c r="CA105" s="132">
        <f t="shared" ref="CA105" si="328">S105/S126</f>
        <v>7.2691082802547768E-2</v>
      </c>
      <c r="CB105" s="129">
        <f t="shared" ref="CB105" si="329">T105/T126</f>
        <v>3.0789245446660885E-2</v>
      </c>
      <c r="CC105" s="130">
        <f t="shared" ref="CC105" si="330">U105/U126</f>
        <v>0.11982705373687462</v>
      </c>
      <c r="CD105" s="131">
        <f t="shared" ref="CD105" si="331">V105/V126</f>
        <v>5.0774336283185839E-2</v>
      </c>
      <c r="CE105" s="132">
        <f t="shared" ref="CE105" si="332">W105/W126</f>
        <v>0.10270458300721802</v>
      </c>
      <c r="CF105" s="129">
        <f t="shared" ref="CF105" si="333">X105/X126</f>
        <v>7.1047526673132883E-2</v>
      </c>
      <c r="CG105" s="130">
        <f t="shared" ref="CG105" si="334">Y105/Y126</f>
        <v>9.0053997561400451E-2</v>
      </c>
      <c r="CH105" s="131">
        <f t="shared" ref="CH105" si="335">Z105/Z126</f>
        <v>6.1671274614907186E-2</v>
      </c>
      <c r="CI105" s="129">
        <f t="shared" ref="CI105" si="336">AA105/AA126</f>
        <v>6.0292326431181487E-2</v>
      </c>
      <c r="CJ105" s="135">
        <f t="shared" ref="CJ105" si="337">AB105/AB126</f>
        <v>7.307675594246564E-2</v>
      </c>
      <c r="CK105" s="136">
        <f t="shared" ref="CK105" si="338">AC105/AC126</f>
        <v>6.8596222636608348E-2</v>
      </c>
    </row>
    <row r="106" spans="1:89" ht="13.5" thickTop="1" x14ac:dyDescent="0.2">
      <c r="A106" s="146" t="s">
        <v>20</v>
      </c>
      <c r="B106" s="196">
        <v>1204</v>
      </c>
      <c r="C106" s="197">
        <v>508</v>
      </c>
      <c r="D106" s="198">
        <v>732</v>
      </c>
      <c r="E106" s="199">
        <v>368</v>
      </c>
      <c r="F106" s="196">
        <v>1548</v>
      </c>
      <c r="G106" s="200">
        <v>541</v>
      </c>
      <c r="H106" s="198">
        <v>1437</v>
      </c>
      <c r="I106" s="199">
        <v>879</v>
      </c>
      <c r="J106" s="196">
        <v>148</v>
      </c>
      <c r="K106" s="200">
        <v>399</v>
      </c>
      <c r="L106" s="198">
        <v>315</v>
      </c>
      <c r="M106" s="196">
        <v>1234</v>
      </c>
      <c r="N106" s="201">
        <v>1194</v>
      </c>
      <c r="O106" s="202">
        <v>1836</v>
      </c>
      <c r="P106" s="196">
        <v>820</v>
      </c>
      <c r="Q106" s="200">
        <v>909</v>
      </c>
      <c r="R106" s="198">
        <v>1090</v>
      </c>
      <c r="S106" s="199">
        <v>874</v>
      </c>
      <c r="T106" s="196">
        <v>79</v>
      </c>
      <c r="U106" s="200">
        <v>522</v>
      </c>
      <c r="V106" s="198">
        <v>437</v>
      </c>
      <c r="W106" s="199">
        <v>1098</v>
      </c>
      <c r="X106" s="196">
        <v>667</v>
      </c>
      <c r="Y106" s="200">
        <v>723</v>
      </c>
      <c r="Z106" s="198">
        <v>1569</v>
      </c>
      <c r="AA106" s="196">
        <v>1256</v>
      </c>
      <c r="AB106" s="170">
        <f t="shared" si="255"/>
        <v>11240</v>
      </c>
      <c r="AC106" s="171">
        <f t="shared" si="256"/>
        <v>11147</v>
      </c>
      <c r="BI106" s="146" t="s">
        <v>20</v>
      </c>
      <c r="BJ106" s="129">
        <f>B106/B126</f>
        <v>0.10062682824905976</v>
      </c>
      <c r="BK106" s="130">
        <f t="shared" ref="BK106" si="339">C106/C126</f>
        <v>4.8944985065998654E-2</v>
      </c>
      <c r="BL106" s="131">
        <f t="shared" ref="BL106" si="340">D106/D126</f>
        <v>0.11278890600924499</v>
      </c>
      <c r="BM106" s="132">
        <f t="shared" ref="BM106" si="341">E106/E126</f>
        <v>7.1511853867081226E-2</v>
      </c>
      <c r="BN106" s="129">
        <f t="shared" ref="BN106" si="342">F106/F126</f>
        <v>0.10391353963885346</v>
      </c>
      <c r="BO106" s="130">
        <f t="shared" ref="BO106" si="343">G106/G126</f>
        <v>4.9213135631765666E-2</v>
      </c>
      <c r="BP106" s="131">
        <f t="shared" ref="BP106" si="344">H106/H126</f>
        <v>8.0771176437524586E-2</v>
      </c>
      <c r="BQ106" s="132">
        <f t="shared" ref="BQ106" si="345">I106/I126</f>
        <v>4.9863852961198094E-2</v>
      </c>
      <c r="BR106" s="129">
        <f t="shared" ref="BR106" si="346">J106/J126</f>
        <v>4.92184901895577E-2</v>
      </c>
      <c r="BS106" s="130">
        <f t="shared" ref="BS106" si="347">K106/K126</f>
        <v>0.12429906542056075</v>
      </c>
      <c r="BT106" s="131">
        <f t="shared" ref="BT106" si="348">L106/L126</f>
        <v>3.6428819243668323E-2</v>
      </c>
      <c r="BU106" s="129">
        <f t="shared" ref="BU106" si="349">M106/M126</f>
        <v>0.12820779220779221</v>
      </c>
      <c r="BV106" s="133">
        <f t="shared" ref="BV106" si="350">N106/N126</f>
        <v>6.7290351668169518E-2</v>
      </c>
      <c r="BW106" s="134">
        <f t="shared" ref="BW106" si="351">O106/O126</f>
        <v>9.4668454161080745E-2</v>
      </c>
      <c r="BX106" s="129">
        <f t="shared" ref="BX106" si="352">P106/P126</f>
        <v>8.7691156026093467E-2</v>
      </c>
      <c r="BY106" s="130">
        <f t="shared" ref="BY106" si="353">Q106/Q126</f>
        <v>8.7860042528513441E-2</v>
      </c>
      <c r="BZ106" s="131">
        <f t="shared" ref="BZ106" si="354">R106/R126</f>
        <v>0.10032213529682467</v>
      </c>
      <c r="CA106" s="132">
        <f t="shared" ref="CA106" si="355">S106/S126</f>
        <v>6.9585987261146495E-2</v>
      </c>
      <c r="CB106" s="129">
        <f t="shared" ref="CB106" si="356">T106/T126</f>
        <v>3.4258456201214225E-2</v>
      </c>
      <c r="CC106" s="130">
        <f t="shared" ref="CC106" si="357">U106/U126</f>
        <v>0.1612106238418777</v>
      </c>
      <c r="CD106" s="131">
        <f t="shared" ref="CD106" si="358">V106/V126</f>
        <v>4.834070796460177E-2</v>
      </c>
      <c r="CE106" s="132">
        <f t="shared" ref="CE106" si="359">W106/W126</f>
        <v>9.5486564049047748E-2</v>
      </c>
      <c r="CF106" s="129">
        <f t="shared" ref="CF106" si="360">X106/X126</f>
        <v>8.0868089233753632E-2</v>
      </c>
      <c r="CG106" s="130">
        <f t="shared" ref="CG106" si="361">Y106/Y126</f>
        <v>0.12593624804041109</v>
      </c>
      <c r="CH106" s="131">
        <f t="shared" ref="CH106" si="362">Z106/Z126</f>
        <v>8.8529030073915257E-2</v>
      </c>
      <c r="CI106" s="129">
        <f t="shared" ref="CI106" si="363">AA106/AA126</f>
        <v>6.9538257114383786E-2</v>
      </c>
      <c r="CJ106" s="135">
        <f t="shared" ref="CJ106" si="364">AB106/AB126</f>
        <v>8.1405623071686195E-2</v>
      </c>
      <c r="CK106" s="136">
        <f t="shared" ref="CK106" si="365">AC106/AC126</f>
        <v>8.0880272237177211E-2</v>
      </c>
    </row>
    <row r="107" spans="1:89" ht="13.5" thickBot="1" x14ac:dyDescent="0.25">
      <c r="A107" s="137" t="s">
        <v>21</v>
      </c>
      <c r="B107" s="189">
        <v>1207</v>
      </c>
      <c r="C107" s="190">
        <v>427</v>
      </c>
      <c r="D107" s="191">
        <v>496</v>
      </c>
      <c r="E107" s="192">
        <v>372</v>
      </c>
      <c r="F107" s="189">
        <v>1250</v>
      </c>
      <c r="G107" s="193">
        <v>507</v>
      </c>
      <c r="H107" s="191">
        <v>1308</v>
      </c>
      <c r="I107" s="192">
        <v>925</v>
      </c>
      <c r="J107" s="189">
        <v>145</v>
      </c>
      <c r="K107" s="193">
        <v>391</v>
      </c>
      <c r="L107" s="191">
        <v>348</v>
      </c>
      <c r="M107" s="189">
        <v>1235</v>
      </c>
      <c r="N107" s="194">
        <v>1035</v>
      </c>
      <c r="O107" s="195">
        <v>2039</v>
      </c>
      <c r="P107" s="189">
        <v>713</v>
      </c>
      <c r="Q107" s="193">
        <v>841</v>
      </c>
      <c r="R107" s="191">
        <v>961</v>
      </c>
      <c r="S107" s="192">
        <v>791</v>
      </c>
      <c r="T107" s="189">
        <v>99</v>
      </c>
      <c r="U107" s="193">
        <v>454</v>
      </c>
      <c r="V107" s="191">
        <v>349</v>
      </c>
      <c r="W107" s="192">
        <v>1058</v>
      </c>
      <c r="X107" s="189">
        <v>695</v>
      </c>
      <c r="Y107" s="193">
        <v>680</v>
      </c>
      <c r="Z107" s="191">
        <v>1325</v>
      </c>
      <c r="AA107" s="189">
        <v>1129</v>
      </c>
      <c r="AB107" s="170">
        <f t="shared" si="255"/>
        <v>9931</v>
      </c>
      <c r="AC107" s="171">
        <f t="shared" si="256"/>
        <v>10849</v>
      </c>
      <c r="AE107" s="270" t="s">
        <v>85</v>
      </c>
      <c r="BI107" s="137" t="s">
        <v>21</v>
      </c>
      <c r="BJ107" s="129">
        <f>B107/B126</f>
        <v>0.10087755954868366</v>
      </c>
      <c r="BK107" s="130">
        <f t="shared" ref="BK107" si="366">C107/C126</f>
        <v>4.1140765006262646E-2</v>
      </c>
      <c r="BL107" s="131">
        <f t="shared" ref="BL107" si="367">D107/D126</f>
        <v>7.6425269645608626E-2</v>
      </c>
      <c r="BM107" s="132">
        <f t="shared" ref="BM107" si="368">E107/E126</f>
        <v>7.2289156626506021E-2</v>
      </c>
      <c r="BN107" s="129">
        <f t="shared" ref="BN107" si="369">F107/F126</f>
        <v>8.3909511982278306E-2</v>
      </c>
      <c r="BO107" s="130">
        <f t="shared" ref="BO107" si="370">G107/G126</f>
        <v>4.6120258346220321E-2</v>
      </c>
      <c r="BP107" s="131">
        <f t="shared" ref="BP107" si="371">H107/H126</f>
        <v>7.3520319262548484E-2</v>
      </c>
      <c r="BQ107" s="132">
        <f t="shared" ref="BQ107" si="372">I107/I126</f>
        <v>5.2473337871567959E-2</v>
      </c>
      <c r="BR107" s="129">
        <f t="shared" ref="BR107" si="373">J107/J126</f>
        <v>4.8220818091120721E-2</v>
      </c>
      <c r="BS107" s="130">
        <f t="shared" ref="BS107" si="374">K107/K126</f>
        <v>0.12180685358255451</v>
      </c>
      <c r="BT107" s="131">
        <f t="shared" ref="BT107" si="375">L107/L126</f>
        <v>4.0245171735862152E-2</v>
      </c>
      <c r="BU107" s="129">
        <f t="shared" ref="BU107" si="376">M107/M126</f>
        <v>0.12831168831168832</v>
      </c>
      <c r="BV107" s="133">
        <f t="shared" ref="BV107" si="377">N107/N126</f>
        <v>5.8329576194770062E-2</v>
      </c>
      <c r="BW107" s="134">
        <f t="shared" ref="BW107" si="378">O107/O126</f>
        <v>0.10513560895122202</v>
      </c>
      <c r="BX107" s="129">
        <f t="shared" ref="BX107" si="379">P107/P126</f>
        <v>7.6248529569030055E-2</v>
      </c>
      <c r="BY107" s="130">
        <f t="shared" ref="BY107" si="380">Q107/Q126</f>
        <v>8.1287454088536631E-2</v>
      </c>
      <c r="BZ107" s="131">
        <f t="shared" ref="BZ107" si="381">R107/R126</f>
        <v>8.8449148642429823E-2</v>
      </c>
      <c r="CA107" s="132">
        <f t="shared" ref="CA107" si="382">S107/S126</f>
        <v>6.2977707006369427E-2</v>
      </c>
      <c r="CB107" s="129">
        <f t="shared" ref="CB107" si="383">T107/T126</f>
        <v>4.2931483087597574E-2</v>
      </c>
      <c r="CC107" s="130">
        <f t="shared" ref="CC107" si="384">U107/U126</f>
        <v>0.14021000617665225</v>
      </c>
      <c r="CD107" s="131">
        <f t="shared" ref="CD107" si="385">V107/V126</f>
        <v>3.8606194690265487E-2</v>
      </c>
      <c r="CE107" s="132">
        <f t="shared" ref="CE107" si="386">W107/W126</f>
        <v>9.2008000695712674E-2</v>
      </c>
      <c r="CF107" s="129">
        <f t="shared" ref="CF107" si="387">X107/X126</f>
        <v>8.4262851600387975E-2</v>
      </c>
      <c r="CG107" s="130">
        <f t="shared" ref="CG107" si="388">Y107/Y126</f>
        <v>0.11844626371712245</v>
      </c>
      <c r="CH107" s="131">
        <f t="shared" ref="CH107" si="389">Z107/Z126</f>
        <v>7.4761609208373297E-2</v>
      </c>
      <c r="CI107" s="129">
        <f t="shared" ref="CI107" si="390">AA107/AA126</f>
        <v>6.2506920606798799E-2</v>
      </c>
      <c r="CJ107" s="135">
        <f t="shared" ref="CJ107" si="391">AB107/AB126</f>
        <v>7.1925199530686448E-2</v>
      </c>
      <c r="CK107" s="136">
        <f t="shared" ref="CK107" si="392">AC107/AC126</f>
        <v>7.8718047322251322E-2</v>
      </c>
    </row>
    <row r="108" spans="1:89" ht="14.25" thickTop="1" thickBot="1" x14ac:dyDescent="0.25">
      <c r="A108" s="146" t="s">
        <v>22</v>
      </c>
      <c r="B108" s="196">
        <v>1008</v>
      </c>
      <c r="C108" s="197">
        <v>611</v>
      </c>
      <c r="D108" s="198">
        <v>496</v>
      </c>
      <c r="E108" s="199">
        <v>337</v>
      </c>
      <c r="F108" s="196">
        <v>1560</v>
      </c>
      <c r="G108" s="200">
        <v>415</v>
      </c>
      <c r="H108" s="198">
        <v>1360</v>
      </c>
      <c r="I108" s="199">
        <v>1040</v>
      </c>
      <c r="J108" s="196">
        <v>151</v>
      </c>
      <c r="K108" s="200">
        <v>427</v>
      </c>
      <c r="L108" s="198">
        <v>325</v>
      </c>
      <c r="M108" s="196">
        <v>1108</v>
      </c>
      <c r="N108" s="201">
        <v>1028</v>
      </c>
      <c r="O108" s="202">
        <v>1848</v>
      </c>
      <c r="P108" s="196">
        <v>595</v>
      </c>
      <c r="Q108" s="200">
        <v>740</v>
      </c>
      <c r="R108" s="198">
        <v>897</v>
      </c>
      <c r="S108" s="199">
        <v>758</v>
      </c>
      <c r="T108" s="196">
        <v>87</v>
      </c>
      <c r="U108" s="200">
        <v>277</v>
      </c>
      <c r="V108" s="198">
        <v>420</v>
      </c>
      <c r="W108" s="199">
        <v>1042</v>
      </c>
      <c r="X108" s="196">
        <v>550</v>
      </c>
      <c r="Y108" s="200">
        <v>540</v>
      </c>
      <c r="Z108" s="198">
        <v>1234</v>
      </c>
      <c r="AA108" s="196">
        <v>1066</v>
      </c>
      <c r="AB108" s="170">
        <f t="shared" si="255"/>
        <v>9711</v>
      </c>
      <c r="AC108" s="171">
        <f t="shared" si="256"/>
        <v>10209</v>
      </c>
      <c r="AE108" s="298" t="s">
        <v>0</v>
      </c>
      <c r="AF108" s="292" t="s">
        <v>1</v>
      </c>
      <c r="AG108" s="293"/>
      <c r="AH108" s="292" t="s">
        <v>2</v>
      </c>
      <c r="AI108" s="293"/>
      <c r="AJ108" s="292" t="s">
        <v>3</v>
      </c>
      <c r="AK108" s="293"/>
      <c r="AL108" s="292" t="s">
        <v>4</v>
      </c>
      <c r="AM108" s="293"/>
      <c r="AN108" s="292" t="s">
        <v>5</v>
      </c>
      <c r="AO108" s="293"/>
      <c r="AP108" s="292" t="s">
        <v>6</v>
      </c>
      <c r="AQ108" s="293"/>
      <c r="AR108" s="292" t="s">
        <v>7</v>
      </c>
      <c r="AS108" s="293"/>
      <c r="AT108" s="292" t="s">
        <v>8</v>
      </c>
      <c r="AU108" s="293"/>
      <c r="AV108" s="292" t="s">
        <v>9</v>
      </c>
      <c r="AW108" s="293"/>
      <c r="AX108" s="292" t="s">
        <v>10</v>
      </c>
      <c r="AY108" s="293"/>
      <c r="AZ108" s="292" t="s">
        <v>11</v>
      </c>
      <c r="BA108" s="293"/>
      <c r="BB108" s="292" t="s">
        <v>12</v>
      </c>
      <c r="BC108" s="293"/>
      <c r="BD108" s="294" t="s">
        <v>40</v>
      </c>
      <c r="BE108" s="295"/>
      <c r="BF108" s="296" t="s">
        <v>41</v>
      </c>
      <c r="BG108" s="297"/>
      <c r="BI108" s="146" t="s">
        <v>22</v>
      </c>
      <c r="BJ108" s="129">
        <f>B108/B126</f>
        <v>8.4245716673631427E-2</v>
      </c>
      <c r="BK108" s="130">
        <f t="shared" ref="BK108" si="393">C108/C126</f>
        <v>5.8868869833317274E-2</v>
      </c>
      <c r="BL108" s="131">
        <f t="shared" ref="BL108" si="394">D108/D126</f>
        <v>7.6425269645608626E-2</v>
      </c>
      <c r="BM108" s="132">
        <f t="shared" ref="BM108" si="395">E108/E126</f>
        <v>6.5487757481539066E-2</v>
      </c>
      <c r="BN108" s="129">
        <f t="shared" ref="BN108" si="396">F108/F126</f>
        <v>0.10471907095388333</v>
      </c>
      <c r="BO108" s="130">
        <f t="shared" ref="BO108" si="397">G108/G126</f>
        <v>3.7751296279450557E-2</v>
      </c>
      <c r="BP108" s="131">
        <f t="shared" ref="BP108" si="398">H108/H126</f>
        <v>7.6443145410600863E-2</v>
      </c>
      <c r="BQ108" s="132">
        <f t="shared" ref="BQ108" si="399">I108/I126</f>
        <v>5.8997050147492625E-2</v>
      </c>
      <c r="BR108" s="129">
        <f t="shared" ref="BR108" si="400">J108/J126</f>
        <v>5.0216162287994678E-2</v>
      </c>
      <c r="BS108" s="130">
        <f t="shared" ref="BS108" si="401">K108/K126</f>
        <v>0.13302180685358256</v>
      </c>
      <c r="BT108" s="131">
        <f t="shared" ref="BT108" si="402">L108/L126</f>
        <v>3.7585289695848269E-2</v>
      </c>
      <c r="BU108" s="129">
        <f t="shared" ref="BU108" si="403">M108/M126</f>
        <v>0.11511688311688312</v>
      </c>
      <c r="BV108" s="133">
        <f t="shared" ref="BV108" si="404">N108/N126</f>
        <v>5.7935076645626693E-2</v>
      </c>
      <c r="BW108" s="134">
        <f t="shared" ref="BW108" si="405">O108/O126</f>
        <v>9.528720222749304E-2</v>
      </c>
      <c r="BX108" s="129">
        <f t="shared" ref="BX108" si="406">P108/P126</f>
        <v>6.362955833600685E-2</v>
      </c>
      <c r="BY108" s="130">
        <f t="shared" ref="BY108" si="407">Q108/Q126</f>
        <v>7.1525227140924033E-2</v>
      </c>
      <c r="BZ108" s="131">
        <f t="shared" ref="BZ108" si="408">R108/R126</f>
        <v>8.2558674643350205E-2</v>
      </c>
      <c r="CA108" s="132">
        <f t="shared" ref="CA108" si="409">S108/S126</f>
        <v>6.035031847133758E-2</v>
      </c>
      <c r="CB108" s="129">
        <f t="shared" ref="CB108" si="410">T108/T126</f>
        <v>3.7727666955767562E-2</v>
      </c>
      <c r="CC108" s="130">
        <f t="shared" ref="CC108" si="411">U108/U126</f>
        <v>8.5546633724521315E-2</v>
      </c>
      <c r="CD108" s="131">
        <f t="shared" ref="CD108" si="412">V108/V126</f>
        <v>4.6460176991150445E-2</v>
      </c>
      <c r="CE108" s="132">
        <f t="shared" ref="CE108" si="413">W108/W126</f>
        <v>9.0616575354378642E-2</v>
      </c>
      <c r="CF108" s="129">
        <f t="shared" ref="CF108" si="414">X108/X126</f>
        <v>6.6682832201745881E-2</v>
      </c>
      <c r="CG108" s="130">
        <f t="shared" ref="CG108" si="415">Y108/Y126</f>
        <v>9.4060268245950179E-2</v>
      </c>
      <c r="CH108" s="131">
        <f t="shared" ref="CH108" si="416">Z108/Z126</f>
        <v>6.9627038311798228E-2</v>
      </c>
      <c r="CI108" s="129">
        <f t="shared" ref="CI108" si="417">AA108/AA126</f>
        <v>5.901893478020153E-2</v>
      </c>
      <c r="CJ108" s="135">
        <f t="shared" ref="CJ108" si="418">AB108/AB126</f>
        <v>7.0331851036400772E-2</v>
      </c>
      <c r="CK108" s="136">
        <f t="shared" ref="CK108" si="419">AC108/AC126</f>
        <v>7.4074342806974267E-2</v>
      </c>
    </row>
    <row r="109" spans="1:89" ht="15" thickTop="1" thickBot="1" x14ac:dyDescent="0.3">
      <c r="A109" s="137" t="s">
        <v>23</v>
      </c>
      <c r="B109" s="189">
        <v>892</v>
      </c>
      <c r="C109" s="190">
        <v>543</v>
      </c>
      <c r="D109" s="191">
        <v>507</v>
      </c>
      <c r="E109" s="192">
        <v>265</v>
      </c>
      <c r="F109" s="189">
        <v>1044</v>
      </c>
      <c r="G109" s="193">
        <v>360</v>
      </c>
      <c r="H109" s="191">
        <v>1175</v>
      </c>
      <c r="I109" s="192">
        <v>836</v>
      </c>
      <c r="J109" s="189">
        <v>122</v>
      </c>
      <c r="K109" s="193">
        <v>362</v>
      </c>
      <c r="L109" s="191">
        <v>321</v>
      </c>
      <c r="M109" s="189">
        <v>828</v>
      </c>
      <c r="N109" s="194">
        <v>848</v>
      </c>
      <c r="O109" s="195">
        <v>1237</v>
      </c>
      <c r="P109" s="189">
        <v>471</v>
      </c>
      <c r="Q109" s="193">
        <v>486</v>
      </c>
      <c r="R109" s="191">
        <v>679</v>
      </c>
      <c r="S109" s="192">
        <v>720</v>
      </c>
      <c r="T109" s="189">
        <v>122</v>
      </c>
      <c r="U109" s="193">
        <v>178</v>
      </c>
      <c r="V109" s="191">
        <v>357</v>
      </c>
      <c r="W109" s="192">
        <v>788</v>
      </c>
      <c r="X109" s="189">
        <v>440</v>
      </c>
      <c r="Y109" s="193">
        <v>286</v>
      </c>
      <c r="Z109" s="191">
        <v>1041</v>
      </c>
      <c r="AA109" s="189">
        <v>1136</v>
      </c>
      <c r="AB109" s="170">
        <f t="shared" si="255"/>
        <v>8019</v>
      </c>
      <c r="AC109" s="171">
        <f t="shared" si="256"/>
        <v>8025</v>
      </c>
      <c r="AE109" s="299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>
        <f>B109/B126</f>
        <v>7.4550773088173844E-2</v>
      </c>
      <c r="BK109" s="130">
        <f t="shared" ref="BK109" si="420">C109/C126</f>
        <v>5.2317178918971002E-2</v>
      </c>
      <c r="BL109" s="131">
        <f t="shared" ref="BL109" si="421">D109/D126</f>
        <v>7.8120184899845915E-2</v>
      </c>
      <c r="BM109" s="132">
        <f t="shared" ref="BM109" si="422">E109/E126</f>
        <v>5.1496307811892732E-2</v>
      </c>
      <c r="BN109" s="129">
        <f t="shared" ref="BN109" si="423">F109/F126</f>
        <v>7.0081224407598841E-2</v>
      </c>
      <c r="BO109" s="130">
        <f t="shared" ref="BO109" si="424">G109/G126</f>
        <v>3.2748112435186029E-2</v>
      </c>
      <c r="BP109" s="131">
        <f t="shared" ref="BP109" si="425">H109/H126</f>
        <v>6.6044629306952957E-2</v>
      </c>
      <c r="BQ109" s="132">
        <f t="shared" ref="BQ109" si="426">I109/I126</f>
        <v>4.7424551849330608E-2</v>
      </c>
      <c r="BR109" s="129">
        <f t="shared" ref="BR109" si="427">J109/J126</f>
        <v>4.0571998669770536E-2</v>
      </c>
      <c r="BS109" s="130">
        <f t="shared" ref="BS109" si="428">K109/K126</f>
        <v>0.11277258566978193</v>
      </c>
      <c r="BT109" s="131">
        <f t="shared" ref="BT109" si="429">L109/L126</f>
        <v>3.7122701514976292E-2</v>
      </c>
      <c r="BU109" s="129">
        <f t="shared" ref="BU109" si="430">M109/M126</f>
        <v>8.602597402597402E-2</v>
      </c>
      <c r="BV109" s="133">
        <f t="shared" ref="BV109" si="431">N109/N126</f>
        <v>4.7790802524797116E-2</v>
      </c>
      <c r="BW109" s="134">
        <f t="shared" ref="BW109" si="432">O109/O126</f>
        <v>6.3782613179333814E-2</v>
      </c>
      <c r="BX109" s="129">
        <f t="shared" ref="BX109" si="433">P109/P126</f>
        <v>5.036894449791466E-2</v>
      </c>
      <c r="BY109" s="130">
        <f t="shared" ref="BY109" si="434">Q109/Q126</f>
        <v>4.6974676203363618E-2</v>
      </c>
      <c r="BZ109" s="131">
        <f t="shared" ref="BZ109" si="435">R109/R126</f>
        <v>6.2494247583985273E-2</v>
      </c>
      <c r="CA109" s="132">
        <f t="shared" ref="CA109" si="436">S109/S126</f>
        <v>5.7324840764331211E-2</v>
      </c>
      <c r="CB109" s="129">
        <f t="shared" ref="CB109" si="437">T109/T126</f>
        <v>5.2905464006938421E-2</v>
      </c>
      <c r="CC109" s="130">
        <f t="shared" ref="CC109" si="438">U109/U126</f>
        <v>5.4972205064854847E-2</v>
      </c>
      <c r="CD109" s="131">
        <f t="shared" ref="CD109" si="439">V109/V126</f>
        <v>3.9491150442477876E-2</v>
      </c>
      <c r="CE109" s="132">
        <f t="shared" ref="CE109" si="440">W109/W126</f>
        <v>6.8527698060700928E-2</v>
      </c>
      <c r="CF109" s="129">
        <f t="shared" ref="CF109" si="441">X109/X126</f>
        <v>5.33462657613967E-2</v>
      </c>
      <c r="CG109" s="130">
        <f t="shared" ref="CG109" si="442">Y109/Y126</f>
        <v>4.9817105033966205E-2</v>
      </c>
      <c r="CH109" s="131">
        <f t="shared" ref="CH109" si="443">Z109/Z126</f>
        <v>5.873723410257857E-2</v>
      </c>
      <c r="CI109" s="129">
        <f t="shared" ref="CI109" si="444">AA109/AA126</f>
        <v>6.2894474587531835E-2</v>
      </c>
      <c r="CJ109" s="135">
        <f t="shared" ref="CJ109" si="445">AB109/AB126</f>
        <v>5.8077552616712776E-2</v>
      </c>
      <c r="CK109" s="136">
        <f t="shared" ref="CK109" si="446">AC109/AC126</f>
        <v>5.8227701148591292E-2</v>
      </c>
    </row>
    <row r="110" spans="1:89" ht="13.5" thickTop="1" x14ac:dyDescent="0.2">
      <c r="A110" s="146" t="s">
        <v>24</v>
      </c>
      <c r="B110" s="203">
        <v>602</v>
      </c>
      <c r="C110" s="197">
        <v>554</v>
      </c>
      <c r="D110" s="198">
        <v>278</v>
      </c>
      <c r="E110" s="199">
        <v>272</v>
      </c>
      <c r="F110" s="196">
        <v>906</v>
      </c>
      <c r="G110" s="200">
        <v>405</v>
      </c>
      <c r="H110" s="198">
        <v>1029</v>
      </c>
      <c r="I110" s="199">
        <v>984</v>
      </c>
      <c r="J110" s="196">
        <v>179</v>
      </c>
      <c r="K110" s="200">
        <v>244</v>
      </c>
      <c r="L110" s="198">
        <v>387</v>
      </c>
      <c r="M110" s="196">
        <v>667</v>
      </c>
      <c r="N110" s="201">
        <v>808</v>
      </c>
      <c r="O110" s="204">
        <v>1154</v>
      </c>
      <c r="P110" s="196">
        <v>488</v>
      </c>
      <c r="Q110" s="200">
        <v>461</v>
      </c>
      <c r="R110" s="198">
        <v>642</v>
      </c>
      <c r="S110" s="199">
        <v>602</v>
      </c>
      <c r="T110" s="196">
        <v>95</v>
      </c>
      <c r="U110" s="200">
        <v>165</v>
      </c>
      <c r="V110" s="198">
        <v>349</v>
      </c>
      <c r="W110" s="205">
        <v>771</v>
      </c>
      <c r="X110" s="196">
        <v>376</v>
      </c>
      <c r="Y110" s="200">
        <v>277</v>
      </c>
      <c r="Z110" s="198">
        <v>1113</v>
      </c>
      <c r="AA110" s="196">
        <v>1246</v>
      </c>
      <c r="AB110" s="170">
        <f t="shared" si="255"/>
        <v>7252</v>
      </c>
      <c r="AC110" s="171">
        <f t="shared" si="256"/>
        <v>7802</v>
      </c>
      <c r="AE110" s="273" t="str">
        <f>$AE$17</f>
        <v>17:00 - 17:59</v>
      </c>
      <c r="AF110" s="126">
        <f t="shared" ref="AF110:AU111" si="447">SUMIF($A$9:$A$32,$AE110,B$102:B$125)</f>
        <v>656</v>
      </c>
      <c r="AG110" s="186">
        <f t="shared" si="447"/>
        <v>1152</v>
      </c>
      <c r="AH110" s="127">
        <f t="shared" si="447"/>
        <v>413</v>
      </c>
      <c r="AI110" s="180">
        <f t="shared" si="447"/>
        <v>414</v>
      </c>
      <c r="AJ110" s="126">
        <f t="shared" si="447"/>
        <v>652</v>
      </c>
      <c r="AK110" s="128">
        <f t="shared" si="447"/>
        <v>1318</v>
      </c>
      <c r="AL110" s="127">
        <f t="shared" si="447"/>
        <v>1075</v>
      </c>
      <c r="AM110" s="180">
        <f t="shared" si="447"/>
        <v>1770</v>
      </c>
      <c r="AN110" s="126">
        <f t="shared" si="447"/>
        <v>450</v>
      </c>
      <c r="AO110" s="128">
        <f t="shared" si="447"/>
        <v>93</v>
      </c>
      <c r="AP110" s="127">
        <f t="shared" si="447"/>
        <v>1131</v>
      </c>
      <c r="AQ110" s="126">
        <f t="shared" si="447"/>
        <v>302</v>
      </c>
      <c r="AR110" s="179">
        <f t="shared" si="447"/>
        <v>1748</v>
      </c>
      <c r="AS110" s="181">
        <f t="shared" si="447"/>
        <v>1024</v>
      </c>
      <c r="AT110" s="126">
        <f t="shared" si="447"/>
        <v>967</v>
      </c>
      <c r="AU110" s="128">
        <f t="shared" si="447"/>
        <v>698</v>
      </c>
      <c r="AV110" s="127">
        <f t="shared" ref="AP110:BE111" si="448">SUMIF($A$9:$A$32,$AE110,R$102:R$125)</f>
        <v>711</v>
      </c>
      <c r="AW110" s="180">
        <f t="shared" si="448"/>
        <v>1152</v>
      </c>
      <c r="AX110" s="126">
        <f t="shared" si="448"/>
        <v>369</v>
      </c>
      <c r="AY110" s="128">
        <f t="shared" si="448"/>
        <v>68</v>
      </c>
      <c r="AZ110" s="127">
        <f t="shared" si="448"/>
        <v>1050</v>
      </c>
      <c r="BA110" s="180">
        <f t="shared" si="448"/>
        <v>616</v>
      </c>
      <c r="BB110" s="126">
        <f t="shared" si="448"/>
        <v>975</v>
      </c>
      <c r="BC110" s="128">
        <f t="shared" si="448"/>
        <v>275</v>
      </c>
      <c r="BD110" s="184">
        <f t="shared" si="448"/>
        <v>1394</v>
      </c>
      <c r="BE110" s="185">
        <f t="shared" si="448"/>
        <v>1522</v>
      </c>
      <c r="BF110" s="170">
        <f>AF110+AH110+AJ110+AL110+AN110+AP110+AR110+AT110+AV110+AX110+AZ110+BB110+BD110</f>
        <v>11591</v>
      </c>
      <c r="BG110" s="171">
        <f>AG110+AI110+AK110+AM110+AO110+AQ110+AS110+AU110+AW110+AY110+BA110+BC110+BE110</f>
        <v>10404</v>
      </c>
      <c r="BI110" s="146" t="s">
        <v>24</v>
      </c>
      <c r="BJ110" s="129">
        <f>B110/B126</f>
        <v>5.031341412452988E-2</v>
      </c>
      <c r="BK110" s="130">
        <f t="shared" ref="BK110" si="449">C110/C126</f>
        <v>5.3377011272762308E-2</v>
      </c>
      <c r="BL110" s="131">
        <f t="shared" ref="BL110" si="450">D110/D126</f>
        <v>4.2835130970724195E-2</v>
      </c>
      <c r="BM110" s="132">
        <f t="shared" ref="BM110" si="451">E110/E126</f>
        <v>5.2856587640886125E-2</v>
      </c>
      <c r="BN110" s="129">
        <f t="shared" ref="BN110" si="452">F110/F126</f>
        <v>6.0817614284755322E-2</v>
      </c>
      <c r="BO110" s="130">
        <f t="shared" ref="BO110" si="453">G110/G126</f>
        <v>3.6841626489584278E-2</v>
      </c>
      <c r="BP110" s="131">
        <f t="shared" ref="BP110" si="454">H110/H126</f>
        <v>5.7838232814344331E-2</v>
      </c>
      <c r="BQ110" s="132">
        <f t="shared" ref="BQ110" si="455">I110/I126</f>
        <v>5.5820285908781485E-2</v>
      </c>
      <c r="BR110" s="129">
        <f t="shared" ref="BR110" si="456">J110/J126</f>
        <v>5.9527768540073162E-2</v>
      </c>
      <c r="BS110" s="130">
        <f t="shared" ref="BS110" si="457">K110/K126</f>
        <v>7.6012461059190031E-2</v>
      </c>
      <c r="BT110" s="131">
        <f t="shared" ref="BT110" si="458">L110/L126</f>
        <v>4.4755406499363944E-2</v>
      </c>
      <c r="BU110" s="129">
        <f t="shared" ref="BU110" si="459">M110/M126</f>
        <v>6.9298701298701304E-2</v>
      </c>
      <c r="BV110" s="133">
        <f t="shared" ref="BV110" si="460">N110/N126</f>
        <v>4.5536519386834985E-2</v>
      </c>
      <c r="BW110" s="134">
        <f t="shared" ref="BW110" si="461">O110/O126</f>
        <v>5.9502939053315461E-2</v>
      </c>
      <c r="BX110" s="129">
        <f t="shared" ref="BX110" si="462">P110/P126</f>
        <v>5.2186931878943431E-2</v>
      </c>
      <c r="BY110" s="130">
        <f t="shared" ref="BY110" si="463">Q110/Q126</f>
        <v>4.455828339454862E-2</v>
      </c>
      <c r="BZ110" s="131">
        <f t="shared" ref="BZ110" si="464">R110/R126</f>
        <v>5.9088817303267371E-2</v>
      </c>
      <c r="CA110" s="132">
        <f t="shared" ref="CA110" si="465">S110/S126</f>
        <v>4.7929936305732487E-2</v>
      </c>
      <c r="CB110" s="129">
        <f t="shared" ref="CB110" si="466">T110/T126</f>
        <v>4.1196877710320899E-2</v>
      </c>
      <c r="CC110" s="130">
        <f t="shared" ref="CC110" si="467">U110/U126</f>
        <v>5.0957381099444102E-2</v>
      </c>
      <c r="CD110" s="131">
        <f t="shared" ref="CD110" si="468">V110/V126</f>
        <v>3.8606194690265487E-2</v>
      </c>
      <c r="CE110" s="132">
        <f t="shared" ref="CE110" si="469">W110/W126</f>
        <v>6.704930863553353E-2</v>
      </c>
      <c r="CF110" s="129">
        <f t="shared" ref="CF110" si="470">X110/X126</f>
        <v>4.5586808923375362E-2</v>
      </c>
      <c r="CG110" s="130">
        <f t="shared" ref="CG110" si="471">Y110/Y126</f>
        <v>4.8249433896533703E-2</v>
      </c>
      <c r="CH110" s="131">
        <f t="shared" ref="CH110" si="472">Z110/Z126</f>
        <v>6.2799751735033577E-2</v>
      </c>
      <c r="CI110" s="129">
        <f t="shared" ref="CI110" si="473">AA110/AA126</f>
        <v>6.8984608570479458E-2</v>
      </c>
      <c r="CJ110" s="135">
        <f t="shared" ref="CJ110" si="474">AB110/AB126</f>
        <v>5.2522560366180457E-2</v>
      </c>
      <c r="CK110" s="136">
        <f t="shared" ref="CK110" si="475">AC110/AC126</f>
        <v>5.6609660356549435E-2</v>
      </c>
    </row>
    <row r="111" spans="1:89" x14ac:dyDescent="0.2">
      <c r="A111" s="137" t="s">
        <v>25</v>
      </c>
      <c r="B111" s="206">
        <v>515</v>
      </c>
      <c r="C111" s="190">
        <v>496</v>
      </c>
      <c r="D111" s="191">
        <v>223</v>
      </c>
      <c r="E111" s="192">
        <v>250</v>
      </c>
      <c r="F111" s="189">
        <v>665</v>
      </c>
      <c r="G111" s="193">
        <v>424</v>
      </c>
      <c r="H111" s="191">
        <v>899</v>
      </c>
      <c r="I111" s="192">
        <v>852</v>
      </c>
      <c r="J111" s="189">
        <v>180</v>
      </c>
      <c r="K111" s="190">
        <v>176</v>
      </c>
      <c r="L111" s="191">
        <v>357</v>
      </c>
      <c r="M111" s="189">
        <v>511</v>
      </c>
      <c r="N111" s="194">
        <v>784</v>
      </c>
      <c r="O111" s="207">
        <v>901</v>
      </c>
      <c r="P111" s="189">
        <v>409</v>
      </c>
      <c r="Q111" s="190">
        <v>432</v>
      </c>
      <c r="R111" s="191">
        <v>650</v>
      </c>
      <c r="S111" s="192">
        <v>627</v>
      </c>
      <c r="T111" s="198">
        <v>93</v>
      </c>
      <c r="U111" s="189">
        <v>145</v>
      </c>
      <c r="V111" s="191">
        <v>394</v>
      </c>
      <c r="W111" s="208">
        <v>527</v>
      </c>
      <c r="X111" s="189">
        <v>317</v>
      </c>
      <c r="Y111" s="193">
        <v>258</v>
      </c>
      <c r="Z111" s="191">
        <v>1109</v>
      </c>
      <c r="AA111" s="189">
        <v>1136</v>
      </c>
      <c r="AB111" s="170">
        <f t="shared" si="255"/>
        <v>6595</v>
      </c>
      <c r="AC111" s="171">
        <f t="shared" si="256"/>
        <v>6735</v>
      </c>
      <c r="AE111" s="275" t="str">
        <f>$AE$18</f>
        <v>18:00 - 18:59</v>
      </c>
      <c r="AF111" s="126">
        <f t="shared" si="447"/>
        <v>643</v>
      </c>
      <c r="AG111" s="190">
        <f t="shared" si="447"/>
        <v>1262</v>
      </c>
      <c r="AH111" s="191">
        <f t="shared" si="447"/>
        <v>296</v>
      </c>
      <c r="AI111" s="192">
        <f t="shared" si="447"/>
        <v>460</v>
      </c>
      <c r="AJ111" s="276">
        <f t="shared" si="447"/>
        <v>659</v>
      </c>
      <c r="AK111" s="193">
        <f t="shared" si="447"/>
        <v>1445</v>
      </c>
      <c r="AL111" s="191">
        <f t="shared" si="447"/>
        <v>1061</v>
      </c>
      <c r="AM111" s="192">
        <f t="shared" si="447"/>
        <v>1936</v>
      </c>
      <c r="AN111" s="276">
        <f t="shared" si="447"/>
        <v>297</v>
      </c>
      <c r="AO111" s="193">
        <f t="shared" si="447"/>
        <v>129</v>
      </c>
      <c r="AP111" s="191">
        <f t="shared" si="448"/>
        <v>1125</v>
      </c>
      <c r="AQ111" s="276">
        <f t="shared" si="448"/>
        <v>329</v>
      </c>
      <c r="AR111" s="194">
        <f t="shared" si="448"/>
        <v>1590</v>
      </c>
      <c r="AS111" s="195">
        <f t="shared" si="448"/>
        <v>1218</v>
      </c>
      <c r="AT111" s="276">
        <f t="shared" si="448"/>
        <v>736</v>
      </c>
      <c r="AU111" s="193">
        <f t="shared" si="448"/>
        <v>916</v>
      </c>
      <c r="AV111" s="191">
        <f t="shared" si="448"/>
        <v>629</v>
      </c>
      <c r="AW111" s="192">
        <f t="shared" si="448"/>
        <v>1204</v>
      </c>
      <c r="AX111" s="276">
        <f t="shared" si="448"/>
        <v>280</v>
      </c>
      <c r="AY111" s="193">
        <f t="shared" si="448"/>
        <v>84</v>
      </c>
      <c r="AZ111" s="191">
        <f t="shared" si="448"/>
        <v>1034</v>
      </c>
      <c r="BA111" s="192">
        <f t="shared" si="448"/>
        <v>596</v>
      </c>
      <c r="BB111" s="276">
        <f t="shared" si="448"/>
        <v>726</v>
      </c>
      <c r="BC111" s="193">
        <f t="shared" si="448"/>
        <v>289</v>
      </c>
      <c r="BD111" s="191">
        <f t="shared" si="448"/>
        <v>1163</v>
      </c>
      <c r="BE111" s="276">
        <f t="shared" si="448"/>
        <v>1385</v>
      </c>
      <c r="BF111" s="172">
        <f>SUM(AF111,AH111,AJ111,AL111,AN111,AP111,AR111,AT111,AV111,AX111,AZ111,BB111,BD111)</f>
        <v>10239</v>
      </c>
      <c r="BG111" s="173">
        <f>SUM(AG111,AI111,AK111,AM111,AO111,AQ111,AS111,AU111,AW111,AY111,BA111,BC111,BE111)</f>
        <v>11253</v>
      </c>
      <c r="BI111" s="137" t="s">
        <v>25</v>
      </c>
      <c r="BJ111" s="129">
        <f>B111/B126</f>
        <v>4.3042206435436693E-2</v>
      </c>
      <c r="BK111" s="130">
        <f t="shared" ref="BK111" si="476">C111/C126</f>
        <v>4.7788804316408133E-2</v>
      </c>
      <c r="BL111" s="131">
        <f t="shared" ref="BL111" si="477">D111/D126</f>
        <v>3.4360554699537749E-2</v>
      </c>
      <c r="BM111" s="132">
        <f t="shared" ref="BM111" si="478">E111/E126</f>
        <v>4.8581422464049749E-2</v>
      </c>
      <c r="BN111" s="129">
        <f t="shared" ref="BN111" si="479">F111/F126</f>
        <v>4.4639860374572064E-2</v>
      </c>
      <c r="BO111" s="130">
        <f t="shared" ref="BO111" si="480">G111/G126</f>
        <v>3.8569999090330209E-2</v>
      </c>
      <c r="BP111" s="131">
        <f t="shared" ref="BP111" si="481">H111/H126</f>
        <v>5.0531167444213369E-2</v>
      </c>
      <c r="BQ111" s="132">
        <f t="shared" ref="BQ111" si="482">I111/I126</f>
        <v>4.8332198774676649E-2</v>
      </c>
      <c r="BR111" s="129">
        <f t="shared" ref="BR111" si="483">J111/J126</f>
        <v>5.9860325906218821E-2</v>
      </c>
      <c r="BS111" s="130">
        <f t="shared" ref="BS111" si="484">K111/K126</f>
        <v>5.4828660436137072E-2</v>
      </c>
      <c r="BT111" s="131">
        <f t="shared" ref="BT111" si="485">L111/L126</f>
        <v>4.1285995142824099E-2</v>
      </c>
      <c r="BU111" s="129">
        <f t="shared" ref="BU111" si="486">M111/M126</f>
        <v>5.3090909090909091E-2</v>
      </c>
      <c r="BV111" s="133">
        <f t="shared" ref="BV111" si="487">N111/N126</f>
        <v>4.4183949504057712E-2</v>
      </c>
      <c r="BW111" s="134">
        <f t="shared" ref="BW111" si="488">O111/O126</f>
        <v>4.6457667319789626E-2</v>
      </c>
      <c r="BX111" s="129">
        <f t="shared" ref="BX111" si="489">P111/P126</f>
        <v>4.3738637578868568E-2</v>
      </c>
      <c r="BY111" s="130">
        <f t="shared" ref="BY111" si="490">Q111/Q126</f>
        <v>4.1755267736323216E-2</v>
      </c>
      <c r="BZ111" s="131">
        <f t="shared" ref="BZ111" si="491">R111/R126</f>
        <v>5.9825126553152322E-2</v>
      </c>
      <c r="CA111" s="132">
        <f t="shared" ref="CA111" si="492">S111/S126</f>
        <v>4.9920382165605098E-2</v>
      </c>
      <c r="CB111" s="129">
        <f t="shared" ref="CB111" si="493">T111/T126</f>
        <v>4.0329575021682565E-2</v>
      </c>
      <c r="CC111" s="130">
        <f t="shared" ref="CC111" si="494">U111/U126</f>
        <v>4.4780728844966027E-2</v>
      </c>
      <c r="CD111" s="131">
        <f t="shared" ref="CD111" si="495">V111/V126</f>
        <v>4.3584070796460178E-2</v>
      </c>
      <c r="CE111" s="132">
        <f t="shared" ref="CE111" si="496">W111/W126</f>
        <v>4.5830072180189585E-2</v>
      </c>
      <c r="CF111" s="129">
        <f t="shared" ref="CF111" si="497">X111/X126</f>
        <v>3.8433559650824442E-2</v>
      </c>
      <c r="CG111" s="130">
        <f t="shared" ref="CG111" si="498">Y111/Y126</f>
        <v>4.4939905939731753E-2</v>
      </c>
      <c r="CH111" s="131">
        <f t="shared" ref="CH111" si="499">Z111/Z126</f>
        <v>6.2574056311008291E-2</v>
      </c>
      <c r="CI111" s="129">
        <f t="shared" ref="CI111" si="500">AA111/AA126</f>
        <v>6.2894474587531835E-2</v>
      </c>
      <c r="CJ111" s="135">
        <f t="shared" ref="CJ111" si="501">AB111/AB126</f>
        <v>4.7764242362790969E-2</v>
      </c>
      <c r="CK111" s="136">
        <f t="shared" ref="CK111" si="502">AC111/AC126</f>
        <v>4.8867734234985957E-2</v>
      </c>
    </row>
    <row r="112" spans="1:89" ht="13.5" thickBot="1" x14ac:dyDescent="0.25">
      <c r="A112" s="146" t="s">
        <v>26</v>
      </c>
      <c r="B112" s="203">
        <v>446</v>
      </c>
      <c r="C112" s="197">
        <v>537</v>
      </c>
      <c r="D112" s="198">
        <v>214</v>
      </c>
      <c r="E112" s="199">
        <v>268</v>
      </c>
      <c r="F112" s="196">
        <v>543</v>
      </c>
      <c r="G112" s="200">
        <v>426</v>
      </c>
      <c r="H112" s="198">
        <v>878</v>
      </c>
      <c r="I112" s="199">
        <v>818</v>
      </c>
      <c r="J112" s="196">
        <v>136</v>
      </c>
      <c r="K112" s="197">
        <v>141</v>
      </c>
      <c r="L112" s="198">
        <v>374</v>
      </c>
      <c r="M112" s="196">
        <v>442</v>
      </c>
      <c r="N112" s="201">
        <v>785</v>
      </c>
      <c r="O112" s="204">
        <v>780</v>
      </c>
      <c r="P112" s="196">
        <v>426</v>
      </c>
      <c r="Q112" s="197">
        <v>385</v>
      </c>
      <c r="R112" s="198">
        <v>563</v>
      </c>
      <c r="S112" s="199">
        <v>501</v>
      </c>
      <c r="T112" s="196">
        <v>92</v>
      </c>
      <c r="U112" s="200">
        <v>144</v>
      </c>
      <c r="V112" s="198">
        <v>401</v>
      </c>
      <c r="W112" s="205">
        <v>490</v>
      </c>
      <c r="X112" s="196">
        <v>323</v>
      </c>
      <c r="Y112" s="200">
        <v>190</v>
      </c>
      <c r="Z112" s="198">
        <v>859</v>
      </c>
      <c r="AA112" s="196">
        <v>950</v>
      </c>
      <c r="AB112" s="170">
        <f t="shared" si="255"/>
        <v>6040</v>
      </c>
      <c r="AC112" s="171">
        <f t="shared" si="256"/>
        <v>6072</v>
      </c>
      <c r="AE112" s="273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>
        <f>B112/B126</f>
        <v>3.7275386544086922E-2</v>
      </c>
      <c r="BK112" s="130">
        <f t="shared" ref="BK112" si="503">C112/C126</f>
        <v>5.1739088544175742E-2</v>
      </c>
      <c r="BL112" s="131">
        <f t="shared" ref="BL112" si="504">D112/D126</f>
        <v>3.297380585516179E-2</v>
      </c>
      <c r="BM112" s="132">
        <f t="shared" ref="BM112" si="505">E112/E126</f>
        <v>5.2079284881461331E-2</v>
      </c>
      <c r="BN112" s="129">
        <f t="shared" ref="BN112" si="506">F112/F126</f>
        <v>3.6450292005101699E-2</v>
      </c>
      <c r="BO112" s="130">
        <f t="shared" ref="BO112" si="507">G112/G126</f>
        <v>3.8751933048303468E-2</v>
      </c>
      <c r="BP112" s="131">
        <f t="shared" ref="BP112" si="508">H112/H126</f>
        <v>4.9350795345961443E-2</v>
      </c>
      <c r="BQ112" s="132">
        <f t="shared" ref="BQ112" si="509">I112/I126</f>
        <v>4.6403449058316316E-2</v>
      </c>
      <c r="BR112" s="129">
        <f t="shared" ref="BR112" si="510">J112/J126</f>
        <v>4.5227801795809777E-2</v>
      </c>
      <c r="BS112" s="130">
        <f t="shared" ref="BS112" si="511">K112/K126</f>
        <v>4.3925233644859812E-2</v>
      </c>
      <c r="BT112" s="131">
        <f t="shared" ref="BT112" si="512">L112/L126</f>
        <v>4.3251994911530013E-2</v>
      </c>
      <c r="BU112" s="129">
        <f t="shared" ref="BU112" si="513">M112/M126</f>
        <v>4.592207792207792E-2</v>
      </c>
      <c r="BV112" s="133">
        <f t="shared" ref="BV112" si="514">N112/N126</f>
        <v>4.4240306582506765E-2</v>
      </c>
      <c r="BW112" s="134">
        <f t="shared" ref="BW112" si="515">O112/O126</f>
        <v>4.0218624316799012E-2</v>
      </c>
      <c r="BX112" s="129">
        <f t="shared" ref="BX112" si="516">P112/P126</f>
        <v>4.5556624959897339E-2</v>
      </c>
      <c r="BY112" s="130">
        <f t="shared" ref="BY112" si="517">Q112/Q126</f>
        <v>3.7212449255751012E-2</v>
      </c>
      <c r="BZ112" s="131">
        <f t="shared" ref="BZ112" si="518">R112/R126</f>
        <v>5.1817763460653476E-2</v>
      </c>
      <c r="CA112" s="132">
        <f t="shared" ref="CA112" si="519">S112/S126</f>
        <v>3.9888535031847132E-2</v>
      </c>
      <c r="CB112" s="129">
        <f t="shared" ref="CB112" si="520">T112/T126</f>
        <v>3.9895923677363401E-2</v>
      </c>
      <c r="CC112" s="130">
        <f t="shared" ref="CC112" si="521">U112/U126</f>
        <v>4.4471896232242125E-2</v>
      </c>
      <c r="CD112" s="131">
        <f t="shared" ref="CD112" si="522">V112/V126</f>
        <v>4.4358407079646014E-2</v>
      </c>
      <c r="CE112" s="132">
        <f t="shared" ref="CE112" si="523">W112/W126</f>
        <v>4.2612401078354636E-2</v>
      </c>
      <c r="CF112" s="129">
        <f t="shared" ref="CF112" si="524">X112/X126</f>
        <v>3.9161008729388942E-2</v>
      </c>
      <c r="CG112" s="130">
        <f t="shared" ref="CG112" si="525">Y112/Y126</f>
        <v>3.3095279568019512E-2</v>
      </c>
      <c r="CH112" s="131">
        <f t="shared" ref="CH112" si="526">Z112/Z126</f>
        <v>4.8468092309428425E-2</v>
      </c>
      <c r="CI112" s="129">
        <f t="shared" ref="CI112" si="527">AA112/AA126</f>
        <v>5.2596611670911307E-2</v>
      </c>
      <c r="CJ112" s="135">
        <f t="shared" ref="CJ112" si="528">AB112/AB126</f>
        <v>4.3744658661297564E-2</v>
      </c>
      <c r="CK112" s="136">
        <f t="shared" ref="CK112" si="529">AC112/AC126</f>
        <v>4.4057146588691129E-2</v>
      </c>
    </row>
    <row r="113" spans="1:89" ht="14.25" thickTop="1" thickBot="1" x14ac:dyDescent="0.25">
      <c r="A113" s="137" t="s">
        <v>27</v>
      </c>
      <c r="B113" s="206">
        <v>419</v>
      </c>
      <c r="C113" s="190">
        <v>568</v>
      </c>
      <c r="D113" s="191">
        <v>215</v>
      </c>
      <c r="E113" s="192">
        <v>255</v>
      </c>
      <c r="F113" s="189">
        <v>510</v>
      </c>
      <c r="G113" s="193">
        <v>491</v>
      </c>
      <c r="H113" s="191">
        <v>806</v>
      </c>
      <c r="I113" s="192">
        <v>901</v>
      </c>
      <c r="J113" s="189">
        <v>168</v>
      </c>
      <c r="K113" s="190">
        <v>91</v>
      </c>
      <c r="L113" s="191">
        <v>417</v>
      </c>
      <c r="M113" s="189">
        <v>355</v>
      </c>
      <c r="N113" s="194">
        <v>840</v>
      </c>
      <c r="O113" s="207">
        <v>744</v>
      </c>
      <c r="P113" s="189">
        <v>434</v>
      </c>
      <c r="Q113" s="190">
        <v>421</v>
      </c>
      <c r="R113" s="191">
        <v>499</v>
      </c>
      <c r="S113" s="192">
        <v>539</v>
      </c>
      <c r="T113" s="189">
        <v>103</v>
      </c>
      <c r="U113" s="193">
        <v>121</v>
      </c>
      <c r="V113" s="191">
        <v>407</v>
      </c>
      <c r="W113" s="208">
        <v>435</v>
      </c>
      <c r="X113" s="189">
        <v>333</v>
      </c>
      <c r="Y113" s="193">
        <v>183</v>
      </c>
      <c r="Z113" s="191">
        <v>907</v>
      </c>
      <c r="AA113" s="189">
        <v>917</v>
      </c>
      <c r="AB113" s="170">
        <f t="shared" si="255"/>
        <v>6058</v>
      </c>
      <c r="AC113" s="171">
        <f t="shared" si="256"/>
        <v>6021</v>
      </c>
      <c r="AE113" s="267" t="s">
        <v>13</v>
      </c>
      <c r="AF113" s="20">
        <f t="shared" ref="AF113:BG113" si="530">SUM(AF110:AF112)</f>
        <v>1299</v>
      </c>
      <c r="AG113" s="21">
        <f t="shared" si="530"/>
        <v>2414</v>
      </c>
      <c r="AH113" s="20">
        <f t="shared" si="530"/>
        <v>709</v>
      </c>
      <c r="AI113" s="21">
        <f t="shared" si="530"/>
        <v>874</v>
      </c>
      <c r="AJ113" s="20">
        <f t="shared" si="530"/>
        <v>1311</v>
      </c>
      <c r="AK113" s="21">
        <f t="shared" si="530"/>
        <v>2763</v>
      </c>
      <c r="AL113" s="20">
        <f t="shared" si="530"/>
        <v>2136</v>
      </c>
      <c r="AM113" s="21">
        <f t="shared" si="530"/>
        <v>3706</v>
      </c>
      <c r="AN113" s="20">
        <f t="shared" si="530"/>
        <v>747</v>
      </c>
      <c r="AO113" s="21">
        <f t="shared" si="530"/>
        <v>222</v>
      </c>
      <c r="AP113" s="20">
        <f t="shared" si="530"/>
        <v>2256</v>
      </c>
      <c r="AQ113" s="21">
        <f t="shared" si="530"/>
        <v>631</v>
      </c>
      <c r="AR113" s="20">
        <f t="shared" si="530"/>
        <v>3338</v>
      </c>
      <c r="AS113" s="21">
        <f t="shared" si="530"/>
        <v>2242</v>
      </c>
      <c r="AT113" s="20">
        <f t="shared" si="530"/>
        <v>1703</v>
      </c>
      <c r="AU113" s="21">
        <f t="shared" si="530"/>
        <v>1614</v>
      </c>
      <c r="AV113" s="20">
        <f t="shared" si="530"/>
        <v>1340</v>
      </c>
      <c r="AW113" s="21">
        <f t="shared" si="530"/>
        <v>2356</v>
      </c>
      <c r="AX113" s="20">
        <f t="shared" si="530"/>
        <v>649</v>
      </c>
      <c r="AY113" s="21">
        <f t="shared" si="530"/>
        <v>152</v>
      </c>
      <c r="AZ113" s="20">
        <f t="shared" si="530"/>
        <v>2084</v>
      </c>
      <c r="BA113" s="21">
        <f t="shared" si="530"/>
        <v>1212</v>
      </c>
      <c r="BB113" s="20">
        <f t="shared" si="530"/>
        <v>1701</v>
      </c>
      <c r="BC113" s="21">
        <f t="shared" si="530"/>
        <v>564</v>
      </c>
      <c r="BD113" s="20">
        <f t="shared" si="530"/>
        <v>2557</v>
      </c>
      <c r="BE113" s="21">
        <f t="shared" si="530"/>
        <v>2907</v>
      </c>
      <c r="BF113" s="174">
        <f t="shared" si="530"/>
        <v>21830</v>
      </c>
      <c r="BG113" s="175">
        <f t="shared" si="530"/>
        <v>21657</v>
      </c>
      <c r="BI113" s="137" t="s">
        <v>27</v>
      </c>
      <c r="BJ113" s="129">
        <f>B113/B126</f>
        <v>3.5018804847471795E-2</v>
      </c>
      <c r="BK113" s="130">
        <f t="shared" ref="BK113" si="531">C113/C126</f>
        <v>5.4725888813951247E-2</v>
      </c>
      <c r="BL113" s="131">
        <f t="shared" ref="BL113" si="532">D113/D126</f>
        <v>3.3127889060092452E-2</v>
      </c>
      <c r="BM113" s="132">
        <f t="shared" ref="BM113" si="533">E113/E126</f>
        <v>4.9553050913330746E-2</v>
      </c>
      <c r="BN113" s="129">
        <f t="shared" ref="BN113" si="534">F113/F126</f>
        <v>3.4235080888769552E-2</v>
      </c>
      <c r="BO113" s="130">
        <f t="shared" ref="BO113" si="535">G113/G126</f>
        <v>4.4664786682434274E-2</v>
      </c>
      <c r="BP113" s="131">
        <f t="shared" ref="BP113" si="536">H113/H126</f>
        <v>4.5303805294811983E-2</v>
      </c>
      <c r="BQ113" s="132">
        <f t="shared" ref="BQ113" si="537">I113/I126</f>
        <v>5.1111867483548901E-2</v>
      </c>
      <c r="BR113" s="129">
        <f t="shared" ref="BR113" si="538">J113/J126</f>
        <v>5.5869637512470899E-2</v>
      </c>
      <c r="BS113" s="130">
        <f t="shared" ref="BS113" si="539">K113/K126</f>
        <v>2.8348909657320873E-2</v>
      </c>
      <c r="BT113" s="131">
        <f t="shared" ref="BT113" si="540">L113/L126</f>
        <v>4.8224817855903782E-2</v>
      </c>
      <c r="BU113" s="129">
        <f t="shared" ref="BU113" si="541">M113/M126</f>
        <v>3.6883116883116886E-2</v>
      </c>
      <c r="BV113" s="133">
        <f t="shared" ref="BV113" si="542">N113/N126</f>
        <v>4.7339945897204687E-2</v>
      </c>
      <c r="BW113" s="134">
        <f t="shared" ref="BW113" si="543">O113/O126</f>
        <v>3.8362380117562135E-2</v>
      </c>
      <c r="BX113" s="129">
        <f t="shared" ref="BX113" si="544">P113/P126</f>
        <v>4.6412148433322642E-2</v>
      </c>
      <c r="BY113" s="130">
        <f t="shared" ref="BY113" si="545">Q113/Q126</f>
        <v>4.0692054900444613E-2</v>
      </c>
      <c r="BZ113" s="131">
        <f t="shared" ref="BZ113" si="546">R113/R126</f>
        <v>4.5927289461573859E-2</v>
      </c>
      <c r="CA113" s="132">
        <f t="shared" ref="CA113" si="547">S113/S126</f>
        <v>4.2914012738853501E-2</v>
      </c>
      <c r="CB113" s="129">
        <f t="shared" ref="CB113" si="548">T113/T126</f>
        <v>4.4666088464874243E-2</v>
      </c>
      <c r="CC113" s="130">
        <f t="shared" ref="CC113" si="549">U113/U126</f>
        <v>3.7368746139592339E-2</v>
      </c>
      <c r="CD113" s="131">
        <f t="shared" ref="CD113" si="550">V113/V126</f>
        <v>4.5022123893805312E-2</v>
      </c>
      <c r="CE113" s="132">
        <f t="shared" ref="CE113" si="551">W113/W126</f>
        <v>3.7829376467518917E-2</v>
      </c>
      <c r="CF113" s="129">
        <f t="shared" ref="CF113" si="552">X113/X126</f>
        <v>4.0373423860329778E-2</v>
      </c>
      <c r="CG113" s="130">
        <f t="shared" ref="CG113" si="553">Y113/Y126</f>
        <v>3.1875979794460899E-2</v>
      </c>
      <c r="CH113" s="131">
        <f t="shared" ref="CH113" si="554">Z113/Z126</f>
        <v>5.1176437397731762E-2</v>
      </c>
      <c r="CI113" s="129">
        <f t="shared" ref="CI113" si="555">AA113/AA126</f>
        <v>5.0769571476027016E-2</v>
      </c>
      <c r="CJ113" s="135">
        <f t="shared" ref="CJ113" si="556">AB113/AB126</f>
        <v>4.3875023538102756E-2</v>
      </c>
      <c r="CK113" s="136">
        <f t="shared" ref="CK113" si="557">AC113/AC126</f>
        <v>4.3687101385129989E-2</v>
      </c>
    </row>
    <row r="114" spans="1:89" ht="13.5" thickTop="1" x14ac:dyDescent="0.2">
      <c r="A114" s="146" t="s">
        <v>28</v>
      </c>
      <c r="B114" s="203">
        <v>452</v>
      </c>
      <c r="C114" s="197">
        <v>601</v>
      </c>
      <c r="D114" s="198">
        <v>213</v>
      </c>
      <c r="E114" s="199">
        <v>242</v>
      </c>
      <c r="F114" s="196">
        <v>529</v>
      </c>
      <c r="G114" s="200">
        <v>580</v>
      </c>
      <c r="H114" s="198">
        <v>860</v>
      </c>
      <c r="I114" s="199">
        <v>1061</v>
      </c>
      <c r="J114" s="196">
        <v>189</v>
      </c>
      <c r="K114" s="197">
        <v>110</v>
      </c>
      <c r="L114" s="198">
        <v>591</v>
      </c>
      <c r="M114" s="196">
        <v>298</v>
      </c>
      <c r="N114" s="201">
        <v>1103</v>
      </c>
      <c r="O114" s="204">
        <v>785</v>
      </c>
      <c r="P114" s="196">
        <v>501</v>
      </c>
      <c r="Q114" s="197">
        <v>415</v>
      </c>
      <c r="R114" s="198">
        <v>491</v>
      </c>
      <c r="S114" s="199">
        <v>617</v>
      </c>
      <c r="T114" s="196">
        <v>186</v>
      </c>
      <c r="U114" s="200">
        <v>73</v>
      </c>
      <c r="V114" s="198">
        <v>626</v>
      </c>
      <c r="W114" s="205">
        <v>520</v>
      </c>
      <c r="X114" s="196">
        <v>442</v>
      </c>
      <c r="Y114" s="200">
        <v>158</v>
      </c>
      <c r="Z114" s="198">
        <v>910</v>
      </c>
      <c r="AA114" s="196">
        <v>1086</v>
      </c>
      <c r="AB114" s="170">
        <f t="shared" si="255"/>
        <v>7093</v>
      </c>
      <c r="AC114" s="171">
        <f t="shared" si="256"/>
        <v>6546</v>
      </c>
      <c r="BI114" s="146" t="s">
        <v>28</v>
      </c>
      <c r="BJ114" s="129">
        <f>B114/B126</f>
        <v>3.7776849143334727E-2</v>
      </c>
      <c r="BK114" s="130">
        <f t="shared" ref="BK114" si="558">C114/C126</f>
        <v>5.7905385875325177E-2</v>
      </c>
      <c r="BL114" s="131">
        <f t="shared" ref="BL114" si="559">D114/D126</f>
        <v>3.2819722650231122E-2</v>
      </c>
      <c r="BM114" s="132">
        <f t="shared" ref="BM114" si="560">E114/E126</f>
        <v>4.7026816945200153E-2</v>
      </c>
      <c r="BN114" s="129">
        <f t="shared" ref="BN114" si="561">F114/F126</f>
        <v>3.5510505470900185E-2</v>
      </c>
      <c r="BO114" s="130">
        <f t="shared" ref="BO114" si="562">G114/G126</f>
        <v>5.2760847812244153E-2</v>
      </c>
      <c r="BP114" s="131">
        <f t="shared" ref="BP114" si="563">H114/H126</f>
        <v>4.8339047833174074E-2</v>
      </c>
      <c r="BQ114" s="132">
        <f t="shared" ref="BQ114" si="564">I114/I126</f>
        <v>6.0188336737009303E-2</v>
      </c>
      <c r="BR114" s="129">
        <f t="shared" ref="BR114" si="565">J114/J126</f>
        <v>6.2853342201529758E-2</v>
      </c>
      <c r="BS114" s="130">
        <f t="shared" ref="BS114" si="566">K114/K126</f>
        <v>3.4267912772585667E-2</v>
      </c>
      <c r="BT114" s="131">
        <f t="shared" ref="BT114" si="567">L114/L126</f>
        <v>6.8347403723834854E-2</v>
      </c>
      <c r="BU114" s="129">
        <f t="shared" ref="BU114" si="568">M114/M126</f>
        <v>3.096103896103896E-2</v>
      </c>
      <c r="BV114" s="133">
        <f t="shared" ref="BV114" si="569">N114/N126</f>
        <v>6.2161857529305684E-2</v>
      </c>
      <c r="BW114" s="134">
        <f t="shared" ref="BW114" si="570">O114/O126</f>
        <v>4.0476436011137464E-2</v>
      </c>
      <c r="BX114" s="129">
        <f t="shared" ref="BX114" si="571">P114/P126</f>
        <v>5.3577157523259547E-2</v>
      </c>
      <c r="BY114" s="130">
        <f t="shared" ref="BY114" si="572">Q114/Q126</f>
        <v>4.0112120626329018E-2</v>
      </c>
      <c r="BZ114" s="131">
        <f t="shared" ref="BZ114" si="573">R114/R126</f>
        <v>4.5190980211688908E-2</v>
      </c>
      <c r="CA114" s="132">
        <f t="shared" ref="CA114" si="574">S114/S126</f>
        <v>4.9124203821656054E-2</v>
      </c>
      <c r="CB114" s="129">
        <f t="shared" ref="CB114" si="575">T114/T126</f>
        <v>8.065915004336513E-2</v>
      </c>
      <c r="CC114" s="130">
        <f t="shared" ref="CC114" si="576">U114/U126</f>
        <v>2.2544780728844967E-2</v>
      </c>
      <c r="CD114" s="131">
        <f t="shared" ref="CD114" si="577">V114/V126</f>
        <v>6.9247787610619463E-2</v>
      </c>
      <c r="CE114" s="132">
        <f t="shared" ref="CE114" si="578">W114/W126</f>
        <v>4.5221323593355942E-2</v>
      </c>
      <c r="CF114" s="129">
        <f t="shared" ref="CF114" si="579">X114/X126</f>
        <v>5.3588748787584871E-2</v>
      </c>
      <c r="CG114" s="130">
        <f t="shared" ref="CG114" si="580">Y114/Y126</f>
        <v>2.7521337746037277E-2</v>
      </c>
      <c r="CH114" s="131">
        <f t="shared" ref="CH114" si="581">Z114/Z126</f>
        <v>5.1345708965750719E-2</v>
      </c>
      <c r="CI114" s="129">
        <f t="shared" ref="CI114" si="582">AA114/AA126</f>
        <v>6.0126231868010187E-2</v>
      </c>
      <c r="CJ114" s="135">
        <f t="shared" ref="CJ114" si="583">AB114/AB126</f>
        <v>5.1371003954401265E-2</v>
      </c>
      <c r="CK114" s="136">
        <f t="shared" ref="CK114" si="584">AC114/AC126</f>
        <v>4.7496390245318203E-2</v>
      </c>
    </row>
    <row r="115" spans="1:89" x14ac:dyDescent="0.2">
      <c r="A115" s="137" t="s">
        <v>29</v>
      </c>
      <c r="B115" s="206">
        <v>445</v>
      </c>
      <c r="C115" s="190">
        <v>1050</v>
      </c>
      <c r="D115" s="191">
        <v>347</v>
      </c>
      <c r="E115" s="192">
        <v>347</v>
      </c>
      <c r="F115" s="189">
        <v>638</v>
      </c>
      <c r="G115" s="193">
        <v>1051</v>
      </c>
      <c r="H115" s="191">
        <v>944</v>
      </c>
      <c r="I115" s="192">
        <v>1443</v>
      </c>
      <c r="J115" s="189">
        <v>286</v>
      </c>
      <c r="K115" s="190">
        <v>98</v>
      </c>
      <c r="L115" s="191">
        <v>951</v>
      </c>
      <c r="M115" s="189">
        <v>295</v>
      </c>
      <c r="N115" s="194">
        <v>1298</v>
      </c>
      <c r="O115" s="207">
        <v>950</v>
      </c>
      <c r="P115" s="189">
        <v>720</v>
      </c>
      <c r="Q115" s="190">
        <v>556</v>
      </c>
      <c r="R115" s="191">
        <v>667</v>
      </c>
      <c r="S115" s="192">
        <v>850</v>
      </c>
      <c r="T115" s="189">
        <v>333</v>
      </c>
      <c r="U115" s="193">
        <v>75</v>
      </c>
      <c r="V115" s="191">
        <v>855</v>
      </c>
      <c r="W115" s="208">
        <v>600</v>
      </c>
      <c r="X115" s="189">
        <v>612</v>
      </c>
      <c r="Y115" s="193">
        <v>175</v>
      </c>
      <c r="Z115" s="191">
        <v>1137</v>
      </c>
      <c r="AA115" s="189">
        <v>1204</v>
      </c>
      <c r="AB115" s="170">
        <f t="shared" si="255"/>
        <v>9233</v>
      </c>
      <c r="AC115" s="171">
        <f t="shared" si="256"/>
        <v>8694</v>
      </c>
      <c r="BI115" s="137" t="s">
        <v>29</v>
      </c>
      <c r="BJ115" s="129">
        <f>B115/B126</f>
        <v>3.7191809444212284E-2</v>
      </c>
      <c r="BK115" s="130">
        <f t="shared" ref="BK115" si="585">C115/C126</f>
        <v>0.10116581558917044</v>
      </c>
      <c r="BL115" s="131">
        <f t="shared" ref="BL115" si="586">D115/D126</f>
        <v>5.3466872110939909E-2</v>
      </c>
      <c r="BM115" s="132">
        <f t="shared" ref="BM115" si="587">E115/E126</f>
        <v>6.7431014380101045E-2</v>
      </c>
      <c r="BN115" s="129">
        <f t="shared" ref="BN115" si="588">F115/F126</f>
        <v>4.2827414915754848E-2</v>
      </c>
      <c r="BO115" s="130">
        <f t="shared" ref="BO115" si="589">G115/G126</f>
        <v>9.5606294914945877E-2</v>
      </c>
      <c r="BP115" s="131">
        <f t="shared" ref="BP115" si="590">H115/H126</f>
        <v>5.306053622618178E-2</v>
      </c>
      <c r="BQ115" s="132">
        <f t="shared" ref="BQ115" si="591">I115/I126</f>
        <v>8.185840707964602E-2</v>
      </c>
      <c r="BR115" s="129">
        <f t="shared" ref="BR115" si="592">J115/J126</f>
        <v>9.5111406717658803E-2</v>
      </c>
      <c r="BS115" s="130">
        <f t="shared" ref="BS115" si="593">K115/K126</f>
        <v>3.0529595015576325E-2</v>
      </c>
      <c r="BT115" s="131">
        <f t="shared" ref="BT115" si="594">L115/L126</f>
        <v>0.10998034000231294</v>
      </c>
      <c r="BU115" s="129">
        <f t="shared" ref="BU115" si="595">M115/M126</f>
        <v>3.0649350649350648E-2</v>
      </c>
      <c r="BV115" s="133">
        <f t="shared" ref="BV115" si="596">N115/N126</f>
        <v>7.3151487826871059E-2</v>
      </c>
      <c r="BW115" s="134">
        <f t="shared" ref="BW115" si="597">O115/O126</f>
        <v>4.8984221924306487E-2</v>
      </c>
      <c r="BX115" s="129">
        <f t="shared" ref="BX115" si="598">P115/P126</f>
        <v>7.6997112608277185E-2</v>
      </c>
      <c r="BY115" s="130">
        <f t="shared" ref="BY115" si="599">Q115/Q126</f>
        <v>5.3740576068045623E-2</v>
      </c>
      <c r="BZ115" s="131">
        <f t="shared" ref="BZ115" si="600">R115/R126</f>
        <v>6.1389783709157847E-2</v>
      </c>
      <c r="CA115" s="132">
        <f t="shared" ref="CA115" si="601">S115/S126</f>
        <v>6.7675159235668789E-2</v>
      </c>
      <c r="CB115" s="129">
        <f t="shared" ref="CB115" si="602">T115/T126</f>
        <v>0.14440589765828274</v>
      </c>
      <c r="CC115" s="130">
        <f t="shared" ref="CC115" si="603">U115/U126</f>
        <v>2.3162445954292774E-2</v>
      </c>
      <c r="CD115" s="131">
        <f t="shared" ref="CD115" si="604">V115/V126</f>
        <v>9.4579646017699109E-2</v>
      </c>
      <c r="CE115" s="132">
        <f t="shared" ref="CE115" si="605">W115/W126</f>
        <v>5.2178450300026089E-2</v>
      </c>
      <c r="CF115" s="129">
        <f t="shared" ref="CF115" si="606">X115/X126</f>
        <v>7.4199806013579048E-2</v>
      </c>
      <c r="CG115" s="130">
        <f t="shared" ref="CG115" si="607">Y115/Y126</f>
        <v>3.0482494338965337E-2</v>
      </c>
      <c r="CH115" s="131">
        <f t="shared" ref="CH115" si="608">Z115/Z126</f>
        <v>6.4153924279185245E-2</v>
      </c>
      <c r="CI115" s="129">
        <f t="shared" ref="CI115" si="609">AA115/AA126</f>
        <v>6.6659284686081274E-2</v>
      </c>
      <c r="CJ115" s="135">
        <f t="shared" ref="CJ115" si="610">AB115/AB126</f>
        <v>6.6869939307907356E-2</v>
      </c>
      <c r="CK115" s="136">
        <f t="shared" ref="CK115" si="611">AC115/AC126</f>
        <v>6.3081823524716849E-2</v>
      </c>
    </row>
    <row r="116" spans="1:89" x14ac:dyDescent="0.2">
      <c r="A116" s="146" t="s">
        <v>30</v>
      </c>
      <c r="B116" s="203">
        <v>656</v>
      </c>
      <c r="C116" s="197">
        <v>1152</v>
      </c>
      <c r="D116" s="198">
        <v>413</v>
      </c>
      <c r="E116" s="199">
        <v>414</v>
      </c>
      <c r="F116" s="196">
        <v>652</v>
      </c>
      <c r="G116" s="200">
        <v>1318</v>
      </c>
      <c r="H116" s="198">
        <v>1075</v>
      </c>
      <c r="I116" s="199">
        <v>1770</v>
      </c>
      <c r="J116" s="196">
        <v>450</v>
      </c>
      <c r="K116" s="197">
        <v>93</v>
      </c>
      <c r="L116" s="198">
        <v>1131</v>
      </c>
      <c r="M116" s="196">
        <v>302</v>
      </c>
      <c r="N116" s="201">
        <v>1748</v>
      </c>
      <c r="O116" s="204">
        <v>1024</v>
      </c>
      <c r="P116" s="196">
        <v>967</v>
      </c>
      <c r="Q116" s="197">
        <v>698</v>
      </c>
      <c r="R116" s="198">
        <v>711</v>
      </c>
      <c r="S116" s="199">
        <v>1152</v>
      </c>
      <c r="T116" s="196">
        <v>369</v>
      </c>
      <c r="U116" s="200">
        <v>68</v>
      </c>
      <c r="V116" s="198">
        <v>1050</v>
      </c>
      <c r="W116" s="205">
        <v>616</v>
      </c>
      <c r="X116" s="196">
        <v>975</v>
      </c>
      <c r="Y116" s="200">
        <v>275</v>
      </c>
      <c r="Z116" s="198">
        <v>1394</v>
      </c>
      <c r="AA116" s="196">
        <v>1522</v>
      </c>
      <c r="AB116" s="170">
        <f t="shared" si="255"/>
        <v>11591</v>
      </c>
      <c r="AC116" s="171">
        <f t="shared" si="256"/>
        <v>10404</v>
      </c>
      <c r="BI116" s="146" t="s">
        <v>30</v>
      </c>
      <c r="BJ116" s="129">
        <f>B116/B126</f>
        <v>5.4826577517760135E-2</v>
      </c>
      <c r="BK116" s="130">
        <f t="shared" ref="BK116" si="612">C116/C126</f>
        <v>0.11099335196068985</v>
      </c>
      <c r="BL116" s="131">
        <f t="shared" ref="BL116" si="613">D116/D126</f>
        <v>6.363636363636363E-2</v>
      </c>
      <c r="BM116" s="132">
        <f t="shared" ref="BM116" si="614">E116/E126</f>
        <v>8.0450835600466383E-2</v>
      </c>
      <c r="BN116" s="129">
        <f t="shared" ref="BN116" si="615">F116/F126</f>
        <v>4.3767201449956369E-2</v>
      </c>
      <c r="BO116" s="130">
        <f t="shared" ref="BO116" si="616">G116/G126</f>
        <v>0.11989447830437551</v>
      </c>
      <c r="BP116" s="131">
        <f t="shared" ref="BP116" si="617">H116/H126</f>
        <v>6.0423809791467595E-2</v>
      </c>
      <c r="BQ116" s="132">
        <f t="shared" ref="BQ116" si="618">I116/I126</f>
        <v>0.10040844111640572</v>
      </c>
      <c r="BR116" s="129">
        <f t="shared" ref="BR116" si="619">J116/J126</f>
        <v>0.14965081476554706</v>
      </c>
      <c r="BS116" s="130">
        <f t="shared" ref="BS116" si="620">K116/K126</f>
        <v>2.897196261682243E-2</v>
      </c>
      <c r="BT116" s="131">
        <f t="shared" ref="BT116" si="621">L116/L126</f>
        <v>0.13079680814155198</v>
      </c>
      <c r="BU116" s="129">
        <f t="shared" ref="BU116" si="622">M116/M126</f>
        <v>3.1376623376623378E-2</v>
      </c>
      <c r="BV116" s="133">
        <f t="shared" ref="BV116" si="623">N116/N126</f>
        <v>9.8512173128945002E-2</v>
      </c>
      <c r="BW116" s="134">
        <f t="shared" ref="BW116" si="624">O116/O126</f>
        <v>5.2799835000515626E-2</v>
      </c>
      <c r="BX116" s="129">
        <f t="shared" ref="BX116" si="625">P116/P126</f>
        <v>0.10341139985028339</v>
      </c>
      <c r="BY116" s="130">
        <f t="shared" ref="BY116" si="626">Q116/Q126</f>
        <v>6.7465687222114823E-2</v>
      </c>
      <c r="BZ116" s="131">
        <f t="shared" ref="BZ116" si="627">R116/R126</f>
        <v>6.5439484583525082E-2</v>
      </c>
      <c r="CA116" s="132">
        <f t="shared" ref="CA116" si="628">S116/S126</f>
        <v>9.171974522292993E-2</v>
      </c>
      <c r="CB116" s="129">
        <f t="shared" ref="CB116" si="629">T116/T126</f>
        <v>0.16001734605377277</v>
      </c>
      <c r="CC116" s="130">
        <f t="shared" ref="CC116" si="630">U116/U126</f>
        <v>2.1000617665225447E-2</v>
      </c>
      <c r="CD116" s="131">
        <f t="shared" ref="CD116" si="631">V116/V126</f>
        <v>0.11615044247787611</v>
      </c>
      <c r="CE116" s="132">
        <f t="shared" ref="CE116" si="632">W116/W126</f>
        <v>5.3569875641360121E-2</v>
      </c>
      <c r="CF116" s="129">
        <f t="shared" ref="CF116" si="633">X116/X126</f>
        <v>0.11821047526673133</v>
      </c>
      <c r="CG116" s="130">
        <f t="shared" ref="CG116" si="634">Y116/Y126</f>
        <v>4.7901062532659813E-2</v>
      </c>
      <c r="CH116" s="131">
        <f t="shared" ref="CH116" si="635">Z116/Z126</f>
        <v>7.865485527280934E-2</v>
      </c>
      <c r="CI116" s="129">
        <f t="shared" ref="CI116" si="636">AA116/AA126</f>
        <v>8.426530838223896E-2</v>
      </c>
      <c r="CJ116" s="135">
        <f t="shared" ref="CJ116" si="637">AB116/AB126</f>
        <v>8.3947738169387429E-2</v>
      </c>
      <c r="CK116" s="136">
        <f t="shared" ref="CK116" si="638">AC116/AC126</f>
        <v>7.548922152647275E-2</v>
      </c>
    </row>
    <row r="117" spans="1:89" x14ac:dyDescent="0.2">
      <c r="A117" s="137" t="s">
        <v>31</v>
      </c>
      <c r="B117" s="206">
        <v>643</v>
      </c>
      <c r="C117" s="190">
        <v>1262</v>
      </c>
      <c r="D117" s="191">
        <v>296</v>
      </c>
      <c r="E117" s="192">
        <v>460</v>
      </c>
      <c r="F117" s="189">
        <v>659</v>
      </c>
      <c r="G117" s="193">
        <v>1445</v>
      </c>
      <c r="H117" s="191">
        <v>1061</v>
      </c>
      <c r="I117" s="192">
        <v>1936</v>
      </c>
      <c r="J117" s="189">
        <v>297</v>
      </c>
      <c r="K117" s="190">
        <v>129</v>
      </c>
      <c r="L117" s="191">
        <v>1125</v>
      </c>
      <c r="M117" s="189">
        <v>329</v>
      </c>
      <c r="N117" s="194">
        <v>1590</v>
      </c>
      <c r="O117" s="207">
        <v>1218</v>
      </c>
      <c r="P117" s="189">
        <v>736</v>
      </c>
      <c r="Q117" s="190">
        <v>916</v>
      </c>
      <c r="R117" s="191">
        <v>629</v>
      </c>
      <c r="S117" s="192">
        <v>1204</v>
      </c>
      <c r="T117" s="189">
        <v>280</v>
      </c>
      <c r="U117" s="193">
        <v>84</v>
      </c>
      <c r="V117" s="191">
        <v>1034</v>
      </c>
      <c r="W117" s="208">
        <v>596</v>
      </c>
      <c r="X117" s="189">
        <v>726</v>
      </c>
      <c r="Y117" s="193">
        <v>289</v>
      </c>
      <c r="Z117" s="191">
        <v>1163</v>
      </c>
      <c r="AA117" s="189">
        <v>1385</v>
      </c>
      <c r="AB117" s="170">
        <f t="shared" si="255"/>
        <v>10239</v>
      </c>
      <c r="AC117" s="171">
        <f t="shared" si="256"/>
        <v>11253</v>
      </c>
      <c r="BI117" s="137" t="s">
        <v>31</v>
      </c>
      <c r="BJ117" s="129">
        <f>B117/B126</f>
        <v>5.3740075219389886E-2</v>
      </c>
      <c r="BK117" s="130">
        <f t="shared" ref="BK117" si="639">C117/C126</f>
        <v>0.12159167549860295</v>
      </c>
      <c r="BL117" s="131">
        <f t="shared" ref="BL117" si="640">D117/D126</f>
        <v>4.5608628659476118E-2</v>
      </c>
      <c r="BM117" s="132">
        <f t="shared" ref="BM117" si="641">E117/E126</f>
        <v>8.938981733385154E-2</v>
      </c>
      <c r="BN117" s="129">
        <f t="shared" ref="BN117" si="642">F117/F126</f>
        <v>4.4237094717057127E-2</v>
      </c>
      <c r="BO117" s="130">
        <f t="shared" ref="BO117" si="643">G117/G126</f>
        <v>0.13144728463567726</v>
      </c>
      <c r="BP117" s="131">
        <f t="shared" ref="BP117" si="644">H117/H126</f>
        <v>5.9636895059299644E-2</v>
      </c>
      <c r="BQ117" s="132">
        <f t="shared" ref="BQ117" si="645">I117/I126</f>
        <v>0.10982527796687089</v>
      </c>
      <c r="BR117" s="129">
        <f t="shared" ref="BR117" si="646">J117/J126</f>
        <v>9.8769537745261052E-2</v>
      </c>
      <c r="BS117" s="130">
        <f t="shared" ref="BS117" si="647">K117/K126</f>
        <v>4.018691588785047E-2</v>
      </c>
      <c r="BT117" s="131">
        <f t="shared" ref="BT117" si="648">L117/L126</f>
        <v>0.13010292587024402</v>
      </c>
      <c r="BU117" s="129">
        <f t="shared" ref="BU117" si="649">M117/M126</f>
        <v>3.4181818181818181E-2</v>
      </c>
      <c r="BV117" s="133">
        <f t="shared" ref="BV117" si="650">N117/N126</f>
        <v>8.9607754733994585E-2</v>
      </c>
      <c r="BW117" s="134">
        <f t="shared" ref="BW117" si="651">O117/O126</f>
        <v>6.2802928740847683E-2</v>
      </c>
      <c r="BX117" s="129">
        <f t="shared" ref="BX117" si="652">P117/P126</f>
        <v>7.8708159555127791E-2</v>
      </c>
      <c r="BY117" s="130">
        <f t="shared" ref="BY117" si="653">Q117/Q126</f>
        <v>8.8536632514981631E-2</v>
      </c>
      <c r="BZ117" s="131">
        <f t="shared" ref="BZ117" si="654">R117/R126</f>
        <v>5.7892314772204329E-2</v>
      </c>
      <c r="CA117" s="132">
        <f t="shared" ref="CA117" si="655">S117/S126</f>
        <v>9.5859872611464975E-2</v>
      </c>
      <c r="CB117" s="129">
        <f t="shared" ref="CB117" si="656">T117/T126</f>
        <v>0.12142237640936687</v>
      </c>
      <c r="CC117" s="130">
        <f t="shared" ref="CC117" si="657">U117/U126</f>
        <v>2.5941939468807906E-2</v>
      </c>
      <c r="CD117" s="131">
        <f t="shared" ref="CD117" si="658">V117/V126</f>
        <v>0.11438053097345133</v>
      </c>
      <c r="CE117" s="132">
        <f t="shared" ref="CE117" si="659">W117/W126</f>
        <v>5.1830593964692584E-2</v>
      </c>
      <c r="CF117" s="129">
        <f t="shared" ref="CF117" si="660">X117/X126</f>
        <v>8.8021338506304558E-2</v>
      </c>
      <c r="CG117" s="130">
        <f t="shared" ref="CG117" si="661">Y117/Y126</f>
        <v>5.0339662079777039E-2</v>
      </c>
      <c r="CH117" s="131">
        <f t="shared" ref="CH117" si="662">Z117/Z126</f>
        <v>6.5620944535349543E-2</v>
      </c>
      <c r="CI117" s="129">
        <f t="shared" ref="CI117" si="663">AA117/AA126</f>
        <v>7.6680323330749645E-2</v>
      </c>
      <c r="CJ117" s="135">
        <f t="shared" ref="CJ117" si="664">AB117/AB126</f>
        <v>7.415588742268639E-2</v>
      </c>
      <c r="CK117" s="136">
        <f t="shared" ref="CK117" si="665">AC117/AC126</f>
        <v>8.1649385797519972E-2</v>
      </c>
    </row>
    <row r="118" spans="1:89" x14ac:dyDescent="0.2">
      <c r="A118" s="146" t="s">
        <v>32</v>
      </c>
      <c r="B118" s="203">
        <v>698</v>
      </c>
      <c r="C118" s="197">
        <v>924</v>
      </c>
      <c r="D118" s="198">
        <v>179</v>
      </c>
      <c r="E118" s="199">
        <v>448</v>
      </c>
      <c r="F118" s="196">
        <v>536</v>
      </c>
      <c r="G118" s="200">
        <v>1144</v>
      </c>
      <c r="H118" s="198">
        <v>910</v>
      </c>
      <c r="I118" s="199">
        <v>1496</v>
      </c>
      <c r="J118" s="196">
        <v>292</v>
      </c>
      <c r="K118" s="197">
        <v>68</v>
      </c>
      <c r="L118" s="198">
        <v>695</v>
      </c>
      <c r="M118" s="196">
        <v>346</v>
      </c>
      <c r="N118" s="201">
        <v>1197</v>
      </c>
      <c r="O118" s="204">
        <v>1057</v>
      </c>
      <c r="P118" s="196">
        <v>472</v>
      </c>
      <c r="Q118" s="197">
        <v>731</v>
      </c>
      <c r="R118" s="198">
        <v>514</v>
      </c>
      <c r="S118" s="199">
        <v>837</v>
      </c>
      <c r="T118" s="196">
        <v>134</v>
      </c>
      <c r="U118" s="200">
        <v>105</v>
      </c>
      <c r="V118" s="198">
        <v>723</v>
      </c>
      <c r="W118" s="205">
        <v>489</v>
      </c>
      <c r="X118" s="196">
        <v>482</v>
      </c>
      <c r="Y118" s="200">
        <v>300</v>
      </c>
      <c r="Z118" s="198">
        <v>813</v>
      </c>
      <c r="AA118" s="196">
        <v>1043</v>
      </c>
      <c r="AB118" s="170">
        <f t="shared" si="255"/>
        <v>7645</v>
      </c>
      <c r="AC118" s="171">
        <f t="shared" si="256"/>
        <v>8988</v>
      </c>
      <c r="BI118" s="146" t="s">
        <v>32</v>
      </c>
      <c r="BJ118" s="129">
        <f>B118/B126</f>
        <v>5.8336815712494779E-2</v>
      </c>
      <c r="BK118" s="130">
        <f t="shared" ref="BK118" si="666">C118/C126</f>
        <v>8.9025917718469988E-2</v>
      </c>
      <c r="BL118" s="131">
        <f t="shared" ref="BL118" si="667">D118/D126</f>
        <v>2.7580893682588599E-2</v>
      </c>
      <c r="BM118" s="132">
        <f t="shared" ref="BM118" si="668">E118/E126</f>
        <v>8.7057909055577143E-2</v>
      </c>
      <c r="BN118" s="129">
        <f t="shared" ref="BN118" si="669">F118/F126</f>
        <v>3.5980398738000942E-2</v>
      </c>
      <c r="BO118" s="130">
        <f t="shared" ref="BO118" si="670">G118/G126</f>
        <v>0.10406622396070227</v>
      </c>
      <c r="BP118" s="131">
        <f t="shared" ref="BP118" si="671">H118/H126</f>
        <v>5.1149457590916755E-2</v>
      </c>
      <c r="BQ118" s="132">
        <f t="shared" ref="BQ118" si="672">I118/I126</f>
        <v>8.4864987519854773E-2</v>
      </c>
      <c r="BR118" s="129">
        <f t="shared" ref="BR118" si="673">J118/J126</f>
        <v>9.7106750914532761E-2</v>
      </c>
      <c r="BS118" s="130">
        <f t="shared" ref="BS118" si="674">K118/K126</f>
        <v>2.1183800623052959E-2</v>
      </c>
      <c r="BT118" s="131">
        <f t="shared" ref="BT118" si="675">L118/L126</f>
        <v>8.0374696426506298E-2</v>
      </c>
      <c r="BU118" s="129">
        <f t="shared" ref="BU118" si="676">M118/M126</f>
        <v>3.5948051948051951E-2</v>
      </c>
      <c r="BV118" s="133">
        <f t="shared" ref="BV118" si="677">N118/N126</f>
        <v>6.7459422903516683E-2</v>
      </c>
      <c r="BW118" s="134">
        <f t="shared" ref="BW118" si="678">O118/O126</f>
        <v>5.4501392183149429E-2</v>
      </c>
      <c r="BX118" s="129">
        <f t="shared" ref="BX118" si="679">P118/P126</f>
        <v>5.0475884932092825E-2</v>
      </c>
      <c r="BY118" s="130">
        <f t="shared" ref="BY118" si="680">Q118/Q126</f>
        <v>7.0655325729750626E-2</v>
      </c>
      <c r="BZ118" s="131">
        <f t="shared" ref="BZ118" si="681">R118/R126</f>
        <v>4.7307869305108143E-2</v>
      </c>
      <c r="CA118" s="132">
        <f t="shared" ref="CA118" si="682">S118/S126</f>
        <v>6.6640127388535031E-2</v>
      </c>
      <c r="CB118" s="129">
        <f t="shared" ref="CB118" si="683">T118/T126</f>
        <v>5.8109280138768434E-2</v>
      </c>
      <c r="CC118" s="130">
        <f t="shared" ref="CC118" si="684">U118/U126</f>
        <v>3.2427424336009883E-2</v>
      </c>
      <c r="CD118" s="131">
        <f t="shared" ref="CD118" si="685">V118/V126</f>
        <v>7.9977876106194695E-2</v>
      </c>
      <c r="CE118" s="132">
        <f t="shared" ref="CE118" si="686">W118/W126</f>
        <v>4.2525436994521264E-2</v>
      </c>
      <c r="CF118" s="129">
        <f t="shared" ref="CF118" si="687">X118/X126</f>
        <v>5.8438409311348208E-2</v>
      </c>
      <c r="CG118" s="130">
        <f t="shared" ref="CG118" si="688">Y118/Y126</f>
        <v>5.2255704581083438E-2</v>
      </c>
      <c r="CH118" s="131">
        <f t="shared" ref="CH118" si="689">Z118/Z126</f>
        <v>4.5872594933137729E-2</v>
      </c>
      <c r="CI118" s="129">
        <f t="shared" ref="CI118" si="690">AA118/AA126</f>
        <v>5.7745543129221567E-2</v>
      </c>
      <c r="CJ118" s="135">
        <f t="shared" ref="CJ118" si="691">AB118/AB126</f>
        <v>5.5368860176427136E-2</v>
      </c>
      <c r="CK118" s="136">
        <f t="shared" ref="CK118" si="692">AC118/AC126</f>
        <v>6.5215025286422243E-2</v>
      </c>
    </row>
    <row r="119" spans="1:89" x14ac:dyDescent="0.2">
      <c r="A119" s="137" t="s">
        <v>33</v>
      </c>
      <c r="B119" s="206">
        <v>393</v>
      </c>
      <c r="C119" s="190">
        <v>483</v>
      </c>
      <c r="D119" s="191">
        <v>152</v>
      </c>
      <c r="E119" s="192">
        <v>243</v>
      </c>
      <c r="F119" s="189">
        <v>407</v>
      </c>
      <c r="G119" s="193">
        <v>651</v>
      </c>
      <c r="H119" s="191">
        <v>642</v>
      </c>
      <c r="I119" s="192">
        <v>865</v>
      </c>
      <c r="J119" s="189">
        <v>76</v>
      </c>
      <c r="K119" s="190">
        <v>54</v>
      </c>
      <c r="L119" s="191">
        <v>380</v>
      </c>
      <c r="M119" s="189">
        <v>290</v>
      </c>
      <c r="N119" s="194">
        <v>918</v>
      </c>
      <c r="O119" s="207">
        <v>844</v>
      </c>
      <c r="P119" s="189">
        <v>285</v>
      </c>
      <c r="Q119" s="190">
        <v>525</v>
      </c>
      <c r="R119" s="191">
        <v>411</v>
      </c>
      <c r="S119" s="192">
        <v>551</v>
      </c>
      <c r="T119" s="189">
        <v>68</v>
      </c>
      <c r="U119" s="193">
        <v>108</v>
      </c>
      <c r="V119" s="191">
        <v>591</v>
      </c>
      <c r="W119" s="208">
        <v>336</v>
      </c>
      <c r="X119" s="189">
        <v>203</v>
      </c>
      <c r="Y119" s="193">
        <v>295</v>
      </c>
      <c r="Z119" s="191">
        <v>565</v>
      </c>
      <c r="AA119" s="189">
        <v>651</v>
      </c>
      <c r="AB119" s="170">
        <f t="shared" si="255"/>
        <v>5091</v>
      </c>
      <c r="AC119" s="171">
        <f t="shared" si="256"/>
        <v>5896</v>
      </c>
      <c r="BI119" s="137" t="s">
        <v>33</v>
      </c>
      <c r="BJ119" s="129">
        <f>B119/B126</f>
        <v>3.2845800250731298E-2</v>
      </c>
      <c r="BK119" s="130">
        <f t="shared" ref="BK119" si="693">C119/C126</f>
        <v>4.6536275171018403E-2</v>
      </c>
      <c r="BL119" s="131">
        <f t="shared" ref="BL119" si="694">D119/D126</f>
        <v>2.342064714946071E-2</v>
      </c>
      <c r="BM119" s="132">
        <f t="shared" ref="BM119" si="695">E119/E126</f>
        <v>4.7221142635056355E-2</v>
      </c>
      <c r="BN119" s="129">
        <f t="shared" ref="BN119" si="696">F119/F126</f>
        <v>2.7320937101429819E-2</v>
      </c>
      <c r="BO119" s="130">
        <f t="shared" ref="BO119" si="697">G119/G126</f>
        <v>5.9219503320294735E-2</v>
      </c>
      <c r="BP119" s="131">
        <f t="shared" ref="BP119" si="698">H119/H126</f>
        <v>3.6085661289415996E-2</v>
      </c>
      <c r="BQ119" s="132">
        <f t="shared" ref="BQ119" si="699">I119/I126</f>
        <v>4.906966190152031E-2</v>
      </c>
      <c r="BR119" s="129">
        <f t="shared" ref="BR119" si="700">J119/J126</f>
        <v>2.5274359827070169E-2</v>
      </c>
      <c r="BS119" s="130">
        <f t="shared" ref="BS119" si="701">K119/K126</f>
        <v>1.6822429906542057E-2</v>
      </c>
      <c r="BT119" s="131">
        <f t="shared" ref="BT119" si="702">L119/L126</f>
        <v>4.3945877182837975E-2</v>
      </c>
      <c r="BU119" s="129">
        <f t="shared" ref="BU119" si="703">M119/M126</f>
        <v>3.0129870129870132E-2</v>
      </c>
      <c r="BV119" s="133">
        <f t="shared" ref="BV119" si="704">N119/N126</f>
        <v>5.1735798016230836E-2</v>
      </c>
      <c r="BW119" s="134">
        <f t="shared" ref="BW119" si="705">O119/O126</f>
        <v>4.3518614004331234E-2</v>
      </c>
      <c r="BX119" s="129">
        <f t="shared" ref="BX119" si="706">P119/P126</f>
        <v>3.0478023740776388E-2</v>
      </c>
      <c r="BY119" s="130">
        <f t="shared" ref="BY119" si="707">Q119/Q126</f>
        <v>5.0744248985115023E-2</v>
      </c>
      <c r="BZ119" s="131">
        <f t="shared" ref="BZ119" si="708">R119/R126</f>
        <v>3.7827887712839389E-2</v>
      </c>
      <c r="CA119" s="132">
        <f t="shared" ref="CA119" si="709">S119/S126</f>
        <v>4.3869426751592354E-2</v>
      </c>
      <c r="CB119" s="129">
        <f t="shared" ref="CB119" si="710">T119/T126</f>
        <v>2.9488291413703384E-2</v>
      </c>
      <c r="CC119" s="130">
        <f t="shared" ref="CC119" si="711">U119/U126</f>
        <v>3.3353922174181594E-2</v>
      </c>
      <c r="CD119" s="131">
        <f t="shared" ref="CD119" si="712">V119/V126</f>
        <v>6.5376106194690267E-2</v>
      </c>
      <c r="CE119" s="132">
        <f t="shared" ref="CE119" si="713">W119/W126</f>
        <v>2.921993216801461E-2</v>
      </c>
      <c r="CF119" s="129">
        <f t="shared" ref="CF119" si="714">X119/X126</f>
        <v>2.4612027158098931E-2</v>
      </c>
      <c r="CG119" s="130">
        <f t="shared" ref="CG119" si="715">Y119/Y126</f>
        <v>5.1384776171398708E-2</v>
      </c>
      <c r="CH119" s="131">
        <f t="shared" ref="CH119" si="716">Z119/Z126</f>
        <v>3.1879478643570498E-2</v>
      </c>
      <c r="CI119" s="129">
        <f t="shared" ref="CI119" si="717">AA119/AA126</f>
        <v>3.6042520208171849E-2</v>
      </c>
      <c r="CJ119" s="135">
        <f t="shared" ref="CJ119" si="718">AB119/AB126</f>
        <v>3.687153265640164E-2</v>
      </c>
      <c r="CK119" s="136">
        <f t="shared" ref="CK119" si="719">AC119/AC126</f>
        <v>4.2780127846989938E-2</v>
      </c>
    </row>
    <row r="120" spans="1:89" x14ac:dyDescent="0.2">
      <c r="A120" s="146" t="s">
        <v>34</v>
      </c>
      <c r="B120" s="203">
        <v>102</v>
      </c>
      <c r="C120" s="197">
        <v>200</v>
      </c>
      <c r="D120" s="198">
        <v>59</v>
      </c>
      <c r="E120" s="199">
        <v>140</v>
      </c>
      <c r="F120" s="196">
        <v>164</v>
      </c>
      <c r="G120" s="200">
        <v>474</v>
      </c>
      <c r="H120" s="198">
        <v>325</v>
      </c>
      <c r="I120" s="199">
        <v>592</v>
      </c>
      <c r="J120" s="196">
        <v>29</v>
      </c>
      <c r="K120" s="197">
        <v>32</v>
      </c>
      <c r="L120" s="198">
        <v>429</v>
      </c>
      <c r="M120" s="196">
        <v>154</v>
      </c>
      <c r="N120" s="201">
        <v>492</v>
      </c>
      <c r="O120" s="204">
        <v>578</v>
      </c>
      <c r="P120" s="196">
        <v>262</v>
      </c>
      <c r="Q120" s="197">
        <v>274</v>
      </c>
      <c r="R120" s="198">
        <v>257</v>
      </c>
      <c r="S120" s="199">
        <v>370</v>
      </c>
      <c r="T120" s="196">
        <v>50</v>
      </c>
      <c r="U120" s="200">
        <v>76</v>
      </c>
      <c r="V120" s="198">
        <v>277</v>
      </c>
      <c r="W120" s="205">
        <v>214</v>
      </c>
      <c r="X120" s="196">
        <v>115</v>
      </c>
      <c r="Y120" s="200">
        <v>210</v>
      </c>
      <c r="Z120" s="198">
        <v>323</v>
      </c>
      <c r="AA120" s="196">
        <v>407</v>
      </c>
      <c r="AB120" s="170">
        <f t="shared" si="255"/>
        <v>2884</v>
      </c>
      <c r="AC120" s="171">
        <f t="shared" si="256"/>
        <v>3721</v>
      </c>
      <c r="BI120" s="146" t="s">
        <v>34</v>
      </c>
      <c r="BJ120" s="129">
        <f>B120/B126</f>
        <v>8.5248641872127037E-3</v>
      </c>
      <c r="BK120" s="130">
        <f t="shared" ref="BK120" si="720">C120/C126</f>
        <v>1.9269679159841988E-2</v>
      </c>
      <c r="BL120" s="131">
        <f t="shared" ref="BL120" si="721">D120/D126</f>
        <v>9.0909090909090905E-3</v>
      </c>
      <c r="BM120" s="132">
        <f t="shared" ref="BM120" si="722">E120/E126</f>
        <v>2.7205596579867857E-2</v>
      </c>
      <c r="BN120" s="129">
        <f t="shared" ref="BN120" si="723">F120/F126</f>
        <v>1.1008927972074914E-2</v>
      </c>
      <c r="BO120" s="130">
        <f t="shared" ref="BO120" si="724">G120/G126</f>
        <v>4.3118348039661601E-2</v>
      </c>
      <c r="BP120" s="131">
        <f t="shared" ref="BP120" si="725">H120/H126</f>
        <v>1.8267663425327412E-2</v>
      </c>
      <c r="BQ120" s="132">
        <f t="shared" ref="BQ120" si="726">I120/I126</f>
        <v>3.3582936237803493E-2</v>
      </c>
      <c r="BR120" s="129">
        <f t="shared" ref="BR120" si="727">J120/J126</f>
        <v>9.6441636182241445E-3</v>
      </c>
      <c r="BS120" s="130">
        <f t="shared" ref="BS120" si="728">K120/K126</f>
        <v>9.9688473520249225E-3</v>
      </c>
      <c r="BT120" s="131">
        <f t="shared" ref="BT120" si="729">L120/L126</f>
        <v>4.961258239851972E-2</v>
      </c>
      <c r="BU120" s="129">
        <f t="shared" ref="BU120" si="730">M120/M126</f>
        <v>1.6E-2</v>
      </c>
      <c r="BV120" s="133">
        <f t="shared" ref="BV120" si="731">N120/N126</f>
        <v>2.7727682596934176E-2</v>
      </c>
      <c r="BW120" s="134">
        <f t="shared" ref="BW120" si="732">O120/O126</f>
        <v>2.9803031865525419E-2</v>
      </c>
      <c r="BX120" s="129">
        <f t="shared" ref="BX120" si="733">P120/P126</f>
        <v>2.8018393754678645E-2</v>
      </c>
      <c r="BY120" s="130">
        <f t="shared" ref="BY120" si="734">Q120/Q126</f>
        <v>2.6483665184612412E-2</v>
      </c>
      <c r="BZ120" s="131">
        <f t="shared" ref="BZ120" si="735">R120/R126</f>
        <v>2.3653934652554071E-2</v>
      </c>
      <c r="CA120" s="132">
        <f t="shared" ref="CA120" si="736">S120/S126</f>
        <v>2.945859872611465E-2</v>
      </c>
      <c r="CB120" s="129">
        <f t="shared" ref="CB120" si="737">T120/T126</f>
        <v>2.1682567215958369E-2</v>
      </c>
      <c r="CC120" s="130">
        <f t="shared" ref="CC120" si="738">U120/U126</f>
        <v>2.3471278567016678E-2</v>
      </c>
      <c r="CD120" s="131">
        <f t="shared" ref="CD120" si="739">V120/V126</f>
        <v>3.0641592920353983E-2</v>
      </c>
      <c r="CE120" s="132">
        <f t="shared" ref="CE120" si="740">W120/W126</f>
        <v>1.8610313940342637E-2</v>
      </c>
      <c r="CF120" s="129">
        <f t="shared" ref="CF120" si="741">X120/X126</f>
        <v>1.3942774005819593E-2</v>
      </c>
      <c r="CG120" s="130">
        <f t="shared" ref="CG120" si="742">Y120/Y126</f>
        <v>3.6578993206758406E-2</v>
      </c>
      <c r="CH120" s="131">
        <f t="shared" ref="CH120" si="743">Z120/Z126</f>
        <v>1.8224905490041188E-2</v>
      </c>
      <c r="CI120" s="129">
        <f t="shared" ref="CI120" si="744">AA120/AA126</f>
        <v>2.253349573690621E-2</v>
      </c>
      <c r="CJ120" s="135">
        <f t="shared" ref="CJ120" si="745">AB120/AB126</f>
        <v>2.0887350261454003E-2</v>
      </c>
      <c r="CK120" s="136">
        <f t="shared" ref="CK120" si="746">AC120/AC126</f>
        <v>2.6998788283353045E-2</v>
      </c>
    </row>
    <row r="121" spans="1:89" x14ac:dyDescent="0.2">
      <c r="A121" s="137" t="s">
        <v>35</v>
      </c>
      <c r="B121" s="206">
        <v>0</v>
      </c>
      <c r="C121" s="190">
        <v>91</v>
      </c>
      <c r="D121" s="191">
        <v>0</v>
      </c>
      <c r="E121" s="192">
        <v>70</v>
      </c>
      <c r="F121" s="189">
        <v>2</v>
      </c>
      <c r="G121" s="193">
        <v>139</v>
      </c>
      <c r="H121" s="191">
        <v>35</v>
      </c>
      <c r="I121" s="192">
        <v>176</v>
      </c>
      <c r="J121" s="189">
        <v>5</v>
      </c>
      <c r="K121" s="190">
        <v>5</v>
      </c>
      <c r="L121" s="191">
        <v>62</v>
      </c>
      <c r="M121" s="189">
        <v>16</v>
      </c>
      <c r="N121" s="194">
        <v>67</v>
      </c>
      <c r="O121" s="207">
        <v>43</v>
      </c>
      <c r="P121" s="189">
        <v>25</v>
      </c>
      <c r="Q121" s="190">
        <v>41</v>
      </c>
      <c r="R121" s="191">
        <v>20</v>
      </c>
      <c r="S121" s="192">
        <v>19</v>
      </c>
      <c r="T121" s="189">
        <v>6</v>
      </c>
      <c r="U121" s="193">
        <v>5</v>
      </c>
      <c r="V121" s="191">
        <v>27</v>
      </c>
      <c r="W121" s="208">
        <v>9</v>
      </c>
      <c r="X121" s="189">
        <v>13</v>
      </c>
      <c r="Y121" s="193">
        <v>19</v>
      </c>
      <c r="Z121" s="191">
        <v>14</v>
      </c>
      <c r="AA121" s="189">
        <v>18</v>
      </c>
      <c r="AB121" s="170">
        <f t="shared" si="255"/>
        <v>276</v>
      </c>
      <c r="AC121" s="171">
        <f t="shared" si="256"/>
        <v>651</v>
      </c>
      <c r="BI121" s="137" t="s">
        <v>35</v>
      </c>
      <c r="BJ121" s="129">
        <f>B121/B126</f>
        <v>0</v>
      </c>
      <c r="BK121" s="130">
        <f t="shared" ref="BK121" si="747">C121/C126</f>
        <v>8.7677040177281049E-3</v>
      </c>
      <c r="BL121" s="131">
        <f t="shared" ref="BL121" si="748">D121/D126</f>
        <v>0</v>
      </c>
      <c r="BM121" s="132">
        <f t="shared" ref="BM121" si="749">E121/E126</f>
        <v>1.3602798289933929E-2</v>
      </c>
      <c r="BN121" s="129">
        <f t="shared" ref="BN121" si="750">F121/F126</f>
        <v>1.342552191716453E-4</v>
      </c>
      <c r="BO121" s="130">
        <f t="shared" ref="BO121" si="751">G121/G126</f>
        <v>1.2644410079141272E-2</v>
      </c>
      <c r="BP121" s="131">
        <f t="shared" ref="BP121" si="752">H121/H126</f>
        <v>1.9672868304198752E-3</v>
      </c>
      <c r="BQ121" s="132">
        <f t="shared" ref="BQ121" si="753">I121/I126</f>
        <v>9.9841161788064448E-3</v>
      </c>
      <c r="BR121" s="129">
        <f t="shared" ref="BR121" si="754">J121/J126</f>
        <v>1.6627868307283007E-3</v>
      </c>
      <c r="BS121" s="130">
        <f t="shared" ref="BS121" si="755">K121/K126</f>
        <v>1.557632398753894E-3</v>
      </c>
      <c r="BT121" s="131">
        <f t="shared" ref="BT121" si="756">L121/L126</f>
        <v>7.1701168035156705E-3</v>
      </c>
      <c r="BU121" s="129">
        <f t="shared" ref="BU121" si="757">M121/M126</f>
        <v>1.6623376623376624E-3</v>
      </c>
      <c r="BV121" s="133">
        <f t="shared" ref="BV121" si="758">N121/N126</f>
        <v>3.7759242560865647E-3</v>
      </c>
      <c r="BW121" s="134">
        <f t="shared" ref="BW121" si="759">O121/O126</f>
        <v>2.2171805713107145E-3</v>
      </c>
      <c r="BX121" s="129">
        <f t="shared" ref="BX121" si="760">P121/P126</f>
        <v>2.6735108544540692E-3</v>
      </c>
      <c r="BY121" s="130">
        <f t="shared" ref="BY121" si="761">Q121/Q126</f>
        <v>3.9628842064566017E-3</v>
      </c>
      <c r="BZ121" s="131">
        <f t="shared" ref="BZ121" si="762">R121/R126</f>
        <v>1.8407731247123793E-3</v>
      </c>
      <c r="CA121" s="132">
        <f t="shared" ref="CA121" si="763">S121/S126</f>
        <v>1.5127388535031848E-3</v>
      </c>
      <c r="CB121" s="129">
        <f t="shared" ref="CB121" si="764">T121/T126</f>
        <v>2.6019080659150044E-3</v>
      </c>
      <c r="CC121" s="130">
        <f t="shared" ref="CC121" si="765">U121/U126</f>
        <v>1.5441630636195182E-3</v>
      </c>
      <c r="CD121" s="131">
        <f t="shared" ref="CD121" si="766">V121/V126</f>
        <v>2.9867256637168141E-3</v>
      </c>
      <c r="CE121" s="132">
        <f t="shared" ref="CE121" si="767">W121/W126</f>
        <v>7.8267675450039136E-4</v>
      </c>
      <c r="CF121" s="129">
        <f t="shared" ref="CF121" si="768">X121/X126</f>
        <v>1.5761396702230843E-3</v>
      </c>
      <c r="CG121" s="130">
        <f t="shared" ref="CG121" si="769">Y121/Y126</f>
        <v>3.3095279568019511E-3</v>
      </c>
      <c r="CH121" s="131">
        <f t="shared" ref="CH121" si="770">Z121/Z126</f>
        <v>7.8993398408847264E-4</v>
      </c>
      <c r="CI121" s="129">
        <f t="shared" ref="CI121" si="771">AA121/AA126</f>
        <v>9.9656737902779316E-4</v>
      </c>
      <c r="CJ121" s="135">
        <f t="shared" ref="CJ121" si="772">AB121/AB126</f>
        <v>1.998928111012935E-3</v>
      </c>
      <c r="CK121" s="136">
        <f t="shared" ref="CK121" si="773">AC121/AC126</f>
        <v>4.723518186633387E-3</v>
      </c>
    </row>
    <row r="122" spans="1:89" x14ac:dyDescent="0.2">
      <c r="A122" s="146" t="s">
        <v>36</v>
      </c>
      <c r="B122" s="203">
        <v>0</v>
      </c>
      <c r="C122" s="197">
        <v>0</v>
      </c>
      <c r="D122" s="198">
        <v>0</v>
      </c>
      <c r="E122" s="199">
        <v>0</v>
      </c>
      <c r="F122" s="196">
        <v>0</v>
      </c>
      <c r="G122" s="200">
        <v>0</v>
      </c>
      <c r="H122" s="198">
        <v>0</v>
      </c>
      <c r="I122" s="199">
        <v>0</v>
      </c>
      <c r="J122" s="196">
        <v>0</v>
      </c>
      <c r="K122" s="200">
        <v>0</v>
      </c>
      <c r="L122" s="198">
        <v>0</v>
      </c>
      <c r="M122" s="196">
        <v>0</v>
      </c>
      <c r="N122" s="201">
        <v>0</v>
      </c>
      <c r="O122" s="204">
        <v>0</v>
      </c>
      <c r="P122" s="196">
        <v>0</v>
      </c>
      <c r="Q122" s="200">
        <v>0</v>
      </c>
      <c r="R122" s="198">
        <v>0</v>
      </c>
      <c r="S122" s="199">
        <v>0</v>
      </c>
      <c r="T122" s="196">
        <v>0</v>
      </c>
      <c r="U122" s="200">
        <v>0</v>
      </c>
      <c r="V122" s="198">
        <v>0</v>
      </c>
      <c r="W122" s="199">
        <v>0</v>
      </c>
      <c r="X122" s="196">
        <v>0</v>
      </c>
      <c r="Y122" s="200">
        <v>0</v>
      </c>
      <c r="Z122" s="198">
        <v>0</v>
      </c>
      <c r="AA122" s="196">
        <v>0</v>
      </c>
      <c r="AB122" s="170">
        <f t="shared" si="255"/>
        <v>0</v>
      </c>
      <c r="AC122" s="171">
        <f t="shared" si="256"/>
        <v>0</v>
      </c>
      <c r="BI122" s="146" t="s">
        <v>36</v>
      </c>
      <c r="BJ122" s="129">
        <f>B122/B126</f>
        <v>0</v>
      </c>
      <c r="BK122" s="130">
        <f t="shared" ref="BK122" si="774">C122/C126</f>
        <v>0</v>
      </c>
      <c r="BL122" s="131">
        <f t="shared" ref="BL122" si="775">D122/D126</f>
        <v>0</v>
      </c>
      <c r="BM122" s="132">
        <f t="shared" ref="BM122" si="776">E122/E126</f>
        <v>0</v>
      </c>
      <c r="BN122" s="129">
        <f t="shared" ref="BN122" si="777">F122/F126</f>
        <v>0</v>
      </c>
      <c r="BO122" s="130">
        <f t="shared" ref="BO122" si="778">G122/G126</f>
        <v>0</v>
      </c>
      <c r="BP122" s="131">
        <f t="shared" ref="BP122" si="779">H122/H126</f>
        <v>0</v>
      </c>
      <c r="BQ122" s="132">
        <f t="shared" ref="BQ122" si="780">I122/I126</f>
        <v>0</v>
      </c>
      <c r="BR122" s="129">
        <f t="shared" ref="BR122" si="781">J122/J126</f>
        <v>0</v>
      </c>
      <c r="BS122" s="130">
        <f t="shared" ref="BS122" si="782">K122/K126</f>
        <v>0</v>
      </c>
      <c r="BT122" s="131">
        <f t="shared" ref="BT122" si="783">L122/L126</f>
        <v>0</v>
      </c>
      <c r="BU122" s="129">
        <f t="shared" ref="BU122" si="784">M122/M126</f>
        <v>0</v>
      </c>
      <c r="BV122" s="133">
        <f t="shared" ref="BV122" si="785">N122/N126</f>
        <v>0</v>
      </c>
      <c r="BW122" s="134">
        <f t="shared" ref="BW122" si="786">O122/O126</f>
        <v>0</v>
      </c>
      <c r="BX122" s="129">
        <f t="shared" ref="BX122" si="787">P122/P126</f>
        <v>0</v>
      </c>
      <c r="BY122" s="130">
        <f t="shared" ref="BY122" si="788">Q122/Q126</f>
        <v>0</v>
      </c>
      <c r="BZ122" s="131">
        <f t="shared" ref="BZ122" si="789">R122/R126</f>
        <v>0</v>
      </c>
      <c r="CA122" s="132">
        <f t="shared" ref="CA122" si="790">S122/S126</f>
        <v>0</v>
      </c>
      <c r="CB122" s="129">
        <f t="shared" ref="CB122" si="791">T122/T126</f>
        <v>0</v>
      </c>
      <c r="CC122" s="130">
        <f t="shared" ref="CC122" si="792">U122/U126</f>
        <v>0</v>
      </c>
      <c r="CD122" s="131">
        <f t="shared" ref="CD122" si="793">V122/V126</f>
        <v>0</v>
      </c>
      <c r="CE122" s="132">
        <f t="shared" ref="CE122" si="794">W122/W126</f>
        <v>0</v>
      </c>
      <c r="CF122" s="129">
        <f t="shared" ref="CF122" si="795">X122/X126</f>
        <v>0</v>
      </c>
      <c r="CG122" s="130">
        <f t="shared" ref="CG122" si="796">Y122/Y126</f>
        <v>0</v>
      </c>
      <c r="CH122" s="131">
        <f t="shared" ref="CH122" si="797">Z122/Z126</f>
        <v>0</v>
      </c>
      <c r="CI122" s="129">
        <f t="shared" ref="CI122" si="798">AA122/AA126</f>
        <v>0</v>
      </c>
      <c r="CJ122" s="135">
        <f t="shared" ref="CJ122" si="799">AB122/AB126</f>
        <v>0</v>
      </c>
      <c r="CK122" s="136">
        <f t="shared" ref="CK122" si="800">AC122/AC126</f>
        <v>0</v>
      </c>
    </row>
    <row r="123" spans="1:89" x14ac:dyDescent="0.2">
      <c r="A123" s="137" t="s">
        <v>37</v>
      </c>
      <c r="B123" s="59"/>
      <c r="C123" s="60"/>
      <c r="D123" s="139"/>
      <c r="E123" s="140"/>
      <c r="F123" s="138"/>
      <c r="G123" s="141"/>
      <c r="H123" s="139"/>
      <c r="I123" s="140"/>
      <c r="J123" s="138"/>
      <c r="K123" s="141"/>
      <c r="L123" s="139"/>
      <c r="M123" s="138"/>
      <c r="N123" s="142"/>
      <c r="O123" s="143"/>
      <c r="P123" s="138"/>
      <c r="Q123" s="141"/>
      <c r="R123" s="139"/>
      <c r="S123" s="140"/>
      <c r="T123" s="138"/>
      <c r="U123" s="141"/>
      <c r="V123" s="139"/>
      <c r="W123" s="140"/>
      <c r="X123" s="138"/>
      <c r="Y123" s="141"/>
      <c r="Z123" s="144"/>
      <c r="AA123" s="145"/>
      <c r="AB123" s="172">
        <f t="shared" ref="AB123:AB125" si="801">SUM(B123,D123,F123,H123,J123,L123,N123,P123,R123,T123,V123,X123,Z123)</f>
        <v>0</v>
      </c>
      <c r="AC123" s="173">
        <f t="shared" ref="AC123:AC125" si="802">SUM(C123,E123,G123,I123,K123,M123,O123,Q123,S123,U123,W123,Y123,AA123)</f>
        <v>0</v>
      </c>
      <c r="BI123" s="137" t="s">
        <v>37</v>
      </c>
      <c r="BJ123" s="129">
        <f>B123/B126</f>
        <v>0</v>
      </c>
      <c r="BK123" s="130">
        <f t="shared" ref="BK123" si="803">C123/C126</f>
        <v>0</v>
      </c>
      <c r="BL123" s="131">
        <f t="shared" ref="BL123" si="804">D123/D126</f>
        <v>0</v>
      </c>
      <c r="BM123" s="132">
        <f t="shared" ref="BM123" si="805">E123/E126</f>
        <v>0</v>
      </c>
      <c r="BN123" s="129">
        <f t="shared" ref="BN123" si="806">F123/F126</f>
        <v>0</v>
      </c>
      <c r="BO123" s="130">
        <f t="shared" ref="BO123" si="807">G123/G126</f>
        <v>0</v>
      </c>
      <c r="BP123" s="131">
        <f t="shared" ref="BP123" si="808">H123/H126</f>
        <v>0</v>
      </c>
      <c r="BQ123" s="132">
        <f t="shared" ref="BQ123" si="809">I123/I126</f>
        <v>0</v>
      </c>
      <c r="BR123" s="129">
        <f t="shared" ref="BR123" si="810">J123/J126</f>
        <v>0</v>
      </c>
      <c r="BS123" s="130">
        <f t="shared" ref="BS123" si="811">K123/K126</f>
        <v>0</v>
      </c>
      <c r="BT123" s="131">
        <f t="shared" ref="BT123" si="812">L123/L126</f>
        <v>0</v>
      </c>
      <c r="BU123" s="129">
        <f t="shared" ref="BU123" si="813">M123/M126</f>
        <v>0</v>
      </c>
      <c r="BV123" s="133">
        <f t="shared" ref="BV123" si="814">N123/N126</f>
        <v>0</v>
      </c>
      <c r="BW123" s="134">
        <f t="shared" ref="BW123" si="815">O123/O126</f>
        <v>0</v>
      </c>
      <c r="BX123" s="129">
        <f t="shared" ref="BX123" si="816">P123/P126</f>
        <v>0</v>
      </c>
      <c r="BY123" s="130">
        <f t="shared" ref="BY123" si="817">Q123/Q126</f>
        <v>0</v>
      </c>
      <c r="BZ123" s="131">
        <f t="shared" ref="BZ123" si="818">R123/R126</f>
        <v>0</v>
      </c>
      <c r="CA123" s="132">
        <f t="shared" ref="CA123" si="819">S123/S126</f>
        <v>0</v>
      </c>
      <c r="CB123" s="129">
        <f t="shared" ref="CB123" si="820">T123/T126</f>
        <v>0</v>
      </c>
      <c r="CC123" s="130">
        <f t="shared" ref="CC123" si="821">U123/U126</f>
        <v>0</v>
      </c>
      <c r="CD123" s="131">
        <f t="shared" ref="CD123" si="822">V123/V126</f>
        <v>0</v>
      </c>
      <c r="CE123" s="132">
        <f t="shared" ref="CE123" si="823">W123/W126</f>
        <v>0</v>
      </c>
      <c r="CF123" s="129">
        <f t="shared" ref="CF123" si="824">X123/X126</f>
        <v>0</v>
      </c>
      <c r="CG123" s="130">
        <f t="shared" ref="CG123" si="825">Y123/Y126</f>
        <v>0</v>
      </c>
      <c r="CH123" s="131">
        <f t="shared" ref="CH123" si="826">Z123/Z126</f>
        <v>0</v>
      </c>
      <c r="CI123" s="129">
        <f t="shared" ref="CI123" si="827">AA123/AA126</f>
        <v>0</v>
      </c>
      <c r="CJ123" s="135">
        <f t="shared" ref="CJ123" si="828">AB123/AB126</f>
        <v>0</v>
      </c>
      <c r="CK123" s="136">
        <f t="shared" ref="CK123" si="829">AC123/AC126</f>
        <v>0</v>
      </c>
    </row>
    <row r="124" spans="1:89" x14ac:dyDescent="0.2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>
        <f t="shared" si="801"/>
        <v>0</v>
      </c>
      <c r="AC124" s="173">
        <f t="shared" si="802"/>
        <v>0</v>
      </c>
      <c r="BI124" s="146" t="s">
        <v>38</v>
      </c>
      <c r="BJ124" s="129">
        <f>B124/B126</f>
        <v>0</v>
      </c>
      <c r="BK124" s="130">
        <f t="shared" ref="BK124" si="830">C124/C126</f>
        <v>0</v>
      </c>
      <c r="BL124" s="131">
        <f t="shared" ref="BL124" si="831">D124/D126</f>
        <v>0</v>
      </c>
      <c r="BM124" s="132">
        <f t="shared" ref="BM124" si="832">E124/E126</f>
        <v>0</v>
      </c>
      <c r="BN124" s="129">
        <f t="shared" ref="BN124" si="833">F124/F126</f>
        <v>0</v>
      </c>
      <c r="BO124" s="130">
        <f t="shared" ref="BO124" si="834">G124/G126</f>
        <v>0</v>
      </c>
      <c r="BP124" s="131">
        <f t="shared" ref="BP124" si="835">H124/H126</f>
        <v>0</v>
      </c>
      <c r="BQ124" s="132">
        <f t="shared" ref="BQ124" si="836">I124/I126</f>
        <v>0</v>
      </c>
      <c r="BR124" s="129">
        <f t="shared" ref="BR124" si="837">J124/J126</f>
        <v>0</v>
      </c>
      <c r="BS124" s="130">
        <f t="shared" ref="BS124" si="838">K124/K126</f>
        <v>0</v>
      </c>
      <c r="BT124" s="131">
        <f t="shared" ref="BT124" si="839">L124/L126</f>
        <v>0</v>
      </c>
      <c r="BU124" s="129">
        <f t="shared" ref="BU124" si="840">M124/M126</f>
        <v>0</v>
      </c>
      <c r="BV124" s="133">
        <f t="shared" ref="BV124" si="841">N124/N126</f>
        <v>0</v>
      </c>
      <c r="BW124" s="134">
        <f t="shared" ref="BW124" si="842">O124/O126</f>
        <v>0</v>
      </c>
      <c r="BX124" s="129">
        <f t="shared" ref="BX124" si="843">P124/P126</f>
        <v>0</v>
      </c>
      <c r="BY124" s="130">
        <f t="shared" ref="BY124" si="844">Q124/Q126</f>
        <v>0</v>
      </c>
      <c r="BZ124" s="131">
        <f t="shared" ref="BZ124" si="845">R124/R126</f>
        <v>0</v>
      </c>
      <c r="CA124" s="132">
        <f t="shared" ref="CA124" si="846">S124/S126</f>
        <v>0</v>
      </c>
      <c r="CB124" s="129">
        <f t="shared" ref="CB124" si="847">T124/T126</f>
        <v>0</v>
      </c>
      <c r="CC124" s="130">
        <f t="shared" ref="CC124" si="848">U124/U126</f>
        <v>0</v>
      </c>
      <c r="CD124" s="131">
        <f t="shared" ref="CD124" si="849">V124/V126</f>
        <v>0</v>
      </c>
      <c r="CE124" s="132">
        <f t="shared" ref="CE124" si="850">W124/W126</f>
        <v>0</v>
      </c>
      <c r="CF124" s="129">
        <f t="shared" ref="CF124" si="851">X124/X126</f>
        <v>0</v>
      </c>
      <c r="CG124" s="130">
        <f t="shared" ref="CG124" si="852">Y124/Y126</f>
        <v>0</v>
      </c>
      <c r="CH124" s="131">
        <f t="shared" ref="CH124" si="853">Z124/Z126</f>
        <v>0</v>
      </c>
      <c r="CI124" s="129">
        <f t="shared" ref="CI124" si="854">AA124/AA126</f>
        <v>0</v>
      </c>
      <c r="CJ124" s="135">
        <f t="shared" ref="CJ124" si="855">AB124/AB126</f>
        <v>0</v>
      </c>
      <c r="CK124" s="136">
        <f t="shared" ref="CK124" si="856">AC124/AC126</f>
        <v>0</v>
      </c>
    </row>
    <row r="125" spans="1:89" ht="13.5" thickBot="1" x14ac:dyDescent="0.25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>
        <f t="shared" si="801"/>
        <v>0</v>
      </c>
      <c r="AC125" s="173">
        <f t="shared" si="802"/>
        <v>0</v>
      </c>
      <c r="BI125" s="137" t="s">
        <v>39</v>
      </c>
      <c r="BJ125" s="129">
        <f>B125/B126</f>
        <v>0</v>
      </c>
      <c r="BK125" s="130">
        <f t="shared" ref="BK125" si="857">C125/C126</f>
        <v>0</v>
      </c>
      <c r="BL125" s="131">
        <f t="shared" ref="BL125" si="858">D125/D126</f>
        <v>0</v>
      </c>
      <c r="BM125" s="132">
        <f t="shared" ref="BM125" si="859">E125/E126</f>
        <v>0</v>
      </c>
      <c r="BN125" s="129">
        <f t="shared" ref="BN125" si="860">F125/F126</f>
        <v>0</v>
      </c>
      <c r="BO125" s="130">
        <f t="shared" ref="BO125" si="861">G125/G126</f>
        <v>0</v>
      </c>
      <c r="BP125" s="131">
        <f t="shared" ref="BP125" si="862">H125/H126</f>
        <v>0</v>
      </c>
      <c r="BQ125" s="132">
        <f t="shared" ref="BQ125" si="863">I125/I126</f>
        <v>0</v>
      </c>
      <c r="BR125" s="129">
        <f t="shared" ref="BR125" si="864">J125/J126</f>
        <v>0</v>
      </c>
      <c r="BS125" s="130">
        <f t="shared" ref="BS125" si="865">K125/K126</f>
        <v>0</v>
      </c>
      <c r="BT125" s="131">
        <f t="shared" ref="BT125" si="866">L125/L126</f>
        <v>0</v>
      </c>
      <c r="BU125" s="129">
        <f t="shared" ref="BU125" si="867">M125/M126</f>
        <v>0</v>
      </c>
      <c r="BV125" s="133">
        <f t="shared" ref="BV125" si="868">N125/N126</f>
        <v>0</v>
      </c>
      <c r="BW125" s="134">
        <f t="shared" ref="BW125" si="869">O125/O126</f>
        <v>0</v>
      </c>
      <c r="BX125" s="129">
        <f t="shared" ref="BX125" si="870">P125/P126</f>
        <v>0</v>
      </c>
      <c r="BY125" s="130">
        <f t="shared" ref="BY125" si="871">Q125/Q126</f>
        <v>0</v>
      </c>
      <c r="BZ125" s="131">
        <f t="shared" ref="BZ125" si="872">R125/R126</f>
        <v>0</v>
      </c>
      <c r="CA125" s="132">
        <f t="shared" ref="CA125" si="873">S125/S126</f>
        <v>0</v>
      </c>
      <c r="CB125" s="129">
        <f t="shared" ref="CB125" si="874">T125/T126</f>
        <v>0</v>
      </c>
      <c r="CC125" s="130">
        <f t="shared" ref="CC125" si="875">U125/U126</f>
        <v>0</v>
      </c>
      <c r="CD125" s="131">
        <f t="shared" ref="CD125" si="876">V125/V126</f>
        <v>0</v>
      </c>
      <c r="CE125" s="132">
        <f t="shared" ref="CE125" si="877">W125/W126</f>
        <v>0</v>
      </c>
      <c r="CF125" s="129">
        <f t="shared" ref="CF125" si="878">X125/X126</f>
        <v>0</v>
      </c>
      <c r="CG125" s="130">
        <f t="shared" ref="CG125" si="879">Y125/Y126</f>
        <v>0</v>
      </c>
      <c r="CH125" s="131">
        <f t="shared" ref="CH125" si="880">Z125/Z126</f>
        <v>0</v>
      </c>
      <c r="CI125" s="129">
        <f t="shared" ref="CI125" si="881">AA125/AA126</f>
        <v>0</v>
      </c>
      <c r="CJ125" s="135">
        <f t="shared" ref="CJ125" si="882">AB125/AB126</f>
        <v>0</v>
      </c>
      <c r="CK125" s="136">
        <f t="shared" ref="CK125" si="883">AC125/AC126</f>
        <v>0</v>
      </c>
    </row>
    <row r="126" spans="1:89" ht="14.25" thickTop="1" thickBot="1" x14ac:dyDescent="0.25">
      <c r="A126" s="267" t="s">
        <v>13</v>
      </c>
      <c r="B126" s="20">
        <f t="shared" ref="B126" si="884">SUM(B103:B125)</f>
        <v>11965</v>
      </c>
      <c r="C126" s="21">
        <f t="shared" ref="C126" si="885">SUM(C103:C125)</f>
        <v>10379</v>
      </c>
      <c r="D126" s="20">
        <f t="shared" ref="D126" si="886">SUM(D103:D125)</f>
        <v>6490</v>
      </c>
      <c r="E126" s="21">
        <f t="shared" ref="E126" si="887">SUM(E103:E125)</f>
        <v>5146</v>
      </c>
      <c r="F126" s="20">
        <f t="shared" ref="F126" si="888">SUM(F103:F125)</f>
        <v>14897</v>
      </c>
      <c r="G126" s="21">
        <f t="shared" ref="G126" si="889">SUM(G103:G125)</f>
        <v>10993</v>
      </c>
      <c r="H126" s="20">
        <f t="shared" ref="H126" si="890">SUM(H103:H125)</f>
        <v>17791</v>
      </c>
      <c r="I126" s="21">
        <f t="shared" ref="I126" si="891">SUM(I103:I125)</f>
        <v>17628</v>
      </c>
      <c r="J126" s="20">
        <f t="shared" ref="J126" si="892">SUM(J103:J125)</f>
        <v>3007</v>
      </c>
      <c r="K126" s="21">
        <f t="shared" ref="K126" si="893">SUM(K103:K125)</f>
        <v>3210</v>
      </c>
      <c r="L126" s="20">
        <f t="shared" ref="L126" si="894">SUM(L103:L125)</f>
        <v>8647</v>
      </c>
      <c r="M126" s="21">
        <f t="shared" ref="M126" si="895">SUM(M103:M125)</f>
        <v>9625</v>
      </c>
      <c r="N126" s="20">
        <f t="shared" ref="N126" si="896">SUM(N103:N125)</f>
        <v>17744</v>
      </c>
      <c r="O126" s="21">
        <f t="shared" ref="O126" si="897">SUM(O103:O125)</f>
        <v>19394</v>
      </c>
      <c r="P126" s="20">
        <f t="shared" ref="P126" si="898">SUM(P103:P125)</f>
        <v>9351</v>
      </c>
      <c r="Q126" s="21">
        <f t="shared" ref="Q126" si="899">SUM(Q103:Q125)</f>
        <v>10346</v>
      </c>
      <c r="R126" s="20">
        <f t="shared" ref="R126" si="900">SUM(R103:R125)</f>
        <v>10865</v>
      </c>
      <c r="S126" s="21">
        <f t="shared" ref="S126" si="901">SUM(S103:S125)</f>
        <v>12560</v>
      </c>
      <c r="T126" s="20">
        <f t="shared" ref="T126" si="902">SUM(T103:T125)</f>
        <v>2306</v>
      </c>
      <c r="U126" s="21">
        <f t="shared" ref="U126" si="903">SUM(U103:U125)</f>
        <v>3238</v>
      </c>
      <c r="V126" s="20">
        <f t="shared" ref="V126" si="904">SUM(V103:V125)</f>
        <v>9040</v>
      </c>
      <c r="W126" s="21">
        <f t="shared" ref="W126" si="905">SUM(W103:W125)</f>
        <v>11499</v>
      </c>
      <c r="X126" s="20">
        <f t="shared" ref="X126" si="906">SUM(X103:X125)</f>
        <v>8248</v>
      </c>
      <c r="Y126" s="21">
        <f t="shared" ref="Y126" si="907">SUM(Y103:Y125)</f>
        <v>5741</v>
      </c>
      <c r="Z126" s="20">
        <f t="shared" ref="Z126" si="908">SUM(Z103:Z125)</f>
        <v>17723</v>
      </c>
      <c r="AA126" s="21">
        <f t="shared" ref="AA126" si="909">SUM(AA103:AA125)</f>
        <v>18062</v>
      </c>
      <c r="AB126" s="174">
        <f t="shared" ref="AB126:AC126" si="910">SUM(AB102:AB125)</f>
        <v>138074</v>
      </c>
      <c r="AC126" s="175">
        <f t="shared" si="910"/>
        <v>137821</v>
      </c>
      <c r="BI126" s="267" t="s">
        <v>13</v>
      </c>
      <c r="BJ126" s="155">
        <f>SUM(BJ102:BJ125)</f>
        <v>0.99999999999999967</v>
      </c>
      <c r="BK126" s="156">
        <f t="shared" ref="BK126:CK126" si="911">SUM(BK102:BK125)</f>
        <v>1</v>
      </c>
      <c r="BL126" s="155">
        <f t="shared" si="911"/>
        <v>1</v>
      </c>
      <c r="BM126" s="156">
        <f t="shared" si="911"/>
        <v>1</v>
      </c>
      <c r="BN126" s="155">
        <f t="shared" si="911"/>
        <v>0.99999999999999989</v>
      </c>
      <c r="BO126" s="156">
        <f t="shared" si="911"/>
        <v>1</v>
      </c>
      <c r="BP126" s="155">
        <f t="shared" si="911"/>
        <v>1</v>
      </c>
      <c r="BQ126" s="156">
        <f t="shared" si="911"/>
        <v>0.99999999999999989</v>
      </c>
      <c r="BR126" s="155">
        <f t="shared" si="911"/>
        <v>1.0000000000000002</v>
      </c>
      <c r="BS126" s="156">
        <f t="shared" si="911"/>
        <v>0.99999999999999978</v>
      </c>
      <c r="BT126" s="155">
        <f t="shared" si="911"/>
        <v>0.99999999999999989</v>
      </c>
      <c r="BU126" s="156">
        <f t="shared" si="911"/>
        <v>1</v>
      </c>
      <c r="BV126" s="155">
        <f t="shared" si="911"/>
        <v>1.0000000000000002</v>
      </c>
      <c r="BW126" s="156">
        <f t="shared" si="911"/>
        <v>1.0000000000000002</v>
      </c>
      <c r="BX126" s="155">
        <f t="shared" si="911"/>
        <v>1</v>
      </c>
      <c r="BY126" s="156">
        <f t="shared" si="911"/>
        <v>1</v>
      </c>
      <c r="BZ126" s="155">
        <f t="shared" si="911"/>
        <v>0.99999999999999989</v>
      </c>
      <c r="CA126" s="156">
        <f t="shared" si="911"/>
        <v>1</v>
      </c>
      <c r="CB126" s="155">
        <f t="shared" si="911"/>
        <v>1.0000000000000002</v>
      </c>
      <c r="CC126" s="156">
        <f t="shared" si="911"/>
        <v>0.99999999999999989</v>
      </c>
      <c r="CD126" s="155">
        <f t="shared" si="911"/>
        <v>0.99999999999999989</v>
      </c>
      <c r="CE126" s="156">
        <f t="shared" si="911"/>
        <v>1.0000000000000002</v>
      </c>
      <c r="CF126" s="155">
        <f t="shared" si="911"/>
        <v>1.0000000000000002</v>
      </c>
      <c r="CG126" s="156">
        <f t="shared" si="911"/>
        <v>0.99999999999999989</v>
      </c>
      <c r="CH126" s="155">
        <f t="shared" si="911"/>
        <v>1</v>
      </c>
      <c r="CI126" s="156">
        <f t="shared" si="911"/>
        <v>1</v>
      </c>
      <c r="CJ126" s="155">
        <f t="shared" si="911"/>
        <v>1.0000000000000002</v>
      </c>
      <c r="CK126" s="156">
        <f t="shared" si="911"/>
        <v>0.99999999999999978</v>
      </c>
    </row>
    <row r="127" spans="1:89" ht="13.5" thickTop="1" x14ac:dyDescent="0.2">
      <c r="A127" s="187"/>
    </row>
    <row r="129" spans="1:89" x14ac:dyDescent="0.2">
      <c r="A129" s="301">
        <f>+A98+1</f>
        <v>44474</v>
      </c>
      <c r="B129" s="301"/>
      <c r="C129" s="301"/>
      <c r="D129" s="301"/>
      <c r="BI129" s="300">
        <f>+BI98+1</f>
        <v>44474</v>
      </c>
      <c r="BJ129" s="300"/>
      <c r="BK129" s="300"/>
      <c r="BL129" s="300"/>
    </row>
    <row r="130" spans="1:89" ht="13.5" thickBot="1" x14ac:dyDescent="0.25">
      <c r="AE130" s="270" t="s">
        <v>84</v>
      </c>
    </row>
    <row r="131" spans="1:89" ht="14.25" thickTop="1" thickBot="1" x14ac:dyDescent="0.25">
      <c r="A131" s="298" t="s">
        <v>0</v>
      </c>
      <c r="B131" s="292" t="s">
        <v>1</v>
      </c>
      <c r="C131" s="293"/>
      <c r="D131" s="292" t="s">
        <v>2</v>
      </c>
      <c r="E131" s="293"/>
      <c r="F131" s="292" t="s">
        <v>3</v>
      </c>
      <c r="G131" s="293"/>
      <c r="H131" s="292" t="s">
        <v>4</v>
      </c>
      <c r="I131" s="293"/>
      <c r="J131" s="292" t="s">
        <v>5</v>
      </c>
      <c r="K131" s="293"/>
      <c r="L131" s="292" t="s">
        <v>6</v>
      </c>
      <c r="M131" s="293"/>
      <c r="N131" s="292" t="s">
        <v>7</v>
      </c>
      <c r="O131" s="293"/>
      <c r="P131" s="292" t="s">
        <v>8</v>
      </c>
      <c r="Q131" s="293"/>
      <c r="R131" s="292" t="s">
        <v>9</v>
      </c>
      <c r="S131" s="293"/>
      <c r="T131" s="292" t="s">
        <v>10</v>
      </c>
      <c r="U131" s="293"/>
      <c r="V131" s="292" t="s">
        <v>11</v>
      </c>
      <c r="W131" s="293"/>
      <c r="X131" s="292" t="s">
        <v>12</v>
      </c>
      <c r="Y131" s="293"/>
      <c r="Z131" s="294" t="s">
        <v>40</v>
      </c>
      <c r="AA131" s="295"/>
      <c r="AB131" s="296" t="s">
        <v>41</v>
      </c>
      <c r="AC131" s="297"/>
      <c r="AE131" s="298" t="s">
        <v>0</v>
      </c>
      <c r="AF131" s="292" t="s">
        <v>1</v>
      </c>
      <c r="AG131" s="293"/>
      <c r="AH131" s="292" t="s">
        <v>2</v>
      </c>
      <c r="AI131" s="293"/>
      <c r="AJ131" s="292" t="s">
        <v>3</v>
      </c>
      <c r="AK131" s="293"/>
      <c r="AL131" s="292" t="s">
        <v>4</v>
      </c>
      <c r="AM131" s="293"/>
      <c r="AN131" s="292" t="s">
        <v>5</v>
      </c>
      <c r="AO131" s="293"/>
      <c r="AP131" s="292" t="s">
        <v>6</v>
      </c>
      <c r="AQ131" s="293"/>
      <c r="AR131" s="292" t="s">
        <v>7</v>
      </c>
      <c r="AS131" s="293"/>
      <c r="AT131" s="292" t="s">
        <v>8</v>
      </c>
      <c r="AU131" s="293"/>
      <c r="AV131" s="292" t="s">
        <v>9</v>
      </c>
      <c r="AW131" s="293"/>
      <c r="AX131" s="292" t="s">
        <v>10</v>
      </c>
      <c r="AY131" s="293"/>
      <c r="AZ131" s="292" t="s">
        <v>11</v>
      </c>
      <c r="BA131" s="293"/>
      <c r="BB131" s="292" t="s">
        <v>12</v>
      </c>
      <c r="BC131" s="293"/>
      <c r="BD131" s="294" t="s">
        <v>40</v>
      </c>
      <c r="BE131" s="295"/>
      <c r="BF131" s="296" t="s">
        <v>41</v>
      </c>
      <c r="BG131" s="297"/>
      <c r="BI131" s="298" t="s">
        <v>0</v>
      </c>
      <c r="BJ131" s="292" t="s">
        <v>1</v>
      </c>
      <c r="BK131" s="293"/>
      <c r="BL131" s="292" t="s">
        <v>2</v>
      </c>
      <c r="BM131" s="293"/>
      <c r="BN131" s="292" t="s">
        <v>3</v>
      </c>
      <c r="BO131" s="293"/>
      <c r="BP131" s="292" t="s">
        <v>4</v>
      </c>
      <c r="BQ131" s="293"/>
      <c r="BR131" s="292" t="s">
        <v>5</v>
      </c>
      <c r="BS131" s="293"/>
      <c r="BT131" s="292" t="s">
        <v>6</v>
      </c>
      <c r="BU131" s="293"/>
      <c r="BV131" s="292" t="s">
        <v>7</v>
      </c>
      <c r="BW131" s="293"/>
      <c r="BX131" s="292" t="s">
        <v>8</v>
      </c>
      <c r="BY131" s="293"/>
      <c r="BZ131" s="292" t="s">
        <v>9</v>
      </c>
      <c r="CA131" s="293"/>
      <c r="CB131" s="292" t="s">
        <v>10</v>
      </c>
      <c r="CC131" s="293"/>
      <c r="CD131" s="292" t="s">
        <v>11</v>
      </c>
      <c r="CE131" s="293"/>
      <c r="CF131" s="292" t="s">
        <v>12</v>
      </c>
      <c r="CG131" s="293"/>
      <c r="CH131" s="294" t="s">
        <v>40</v>
      </c>
      <c r="CI131" s="295"/>
      <c r="CJ131" s="292" t="s">
        <v>41</v>
      </c>
      <c r="CK131" s="293"/>
    </row>
    <row r="132" spans="1:89" ht="15" thickTop="1" thickBot="1" x14ac:dyDescent="0.3">
      <c r="A132" s="299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9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9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3.5" thickTop="1" x14ac:dyDescent="0.2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3" t="str">
        <f>$AE$9</f>
        <v>07:00 - 07:59</v>
      </c>
      <c r="AF133" s="126">
        <f>SUMIF($A$9:$A$32,$AE133,B$133:B$156)</f>
        <v>1171</v>
      </c>
      <c r="AG133" s="186">
        <f t="shared" ref="AG133:AV134" si="912">SUMIF($A$9:$A$32,$AE133,C$133:C$156)</f>
        <v>546</v>
      </c>
      <c r="AH133" s="127">
        <f t="shared" si="912"/>
        <v>616</v>
      </c>
      <c r="AI133" s="180">
        <f t="shared" si="912"/>
        <v>381</v>
      </c>
      <c r="AJ133" s="126">
        <f t="shared" si="912"/>
        <v>1348</v>
      </c>
      <c r="AK133" s="128">
        <f t="shared" si="912"/>
        <v>668</v>
      </c>
      <c r="AL133" s="127">
        <f t="shared" si="912"/>
        <v>1468</v>
      </c>
      <c r="AM133" s="180">
        <f t="shared" si="912"/>
        <v>952</v>
      </c>
      <c r="AN133" s="126">
        <f t="shared" si="912"/>
        <v>141</v>
      </c>
      <c r="AO133" s="128">
        <f t="shared" si="912"/>
        <v>442</v>
      </c>
      <c r="AP133" s="127">
        <f t="shared" si="912"/>
        <v>437</v>
      </c>
      <c r="AQ133" s="126">
        <f t="shared" si="912"/>
        <v>1242</v>
      </c>
      <c r="AR133" s="179">
        <f t="shared" si="912"/>
        <v>1407</v>
      </c>
      <c r="AS133" s="181">
        <f t="shared" si="912"/>
        <v>1924</v>
      </c>
      <c r="AT133" s="126">
        <f t="shared" si="912"/>
        <v>932</v>
      </c>
      <c r="AU133" s="128">
        <f t="shared" si="912"/>
        <v>891</v>
      </c>
      <c r="AV133" s="127">
        <f t="shared" si="912"/>
        <v>1101</v>
      </c>
      <c r="AW133" s="180">
        <f t="shared" ref="AW133:BE134" si="913">SUMIF($A$9:$A$32,$AE133,S$133:S$156)</f>
        <v>857</v>
      </c>
      <c r="AX133" s="126">
        <f t="shared" si="913"/>
        <v>160</v>
      </c>
      <c r="AY133" s="128">
        <f t="shared" si="913"/>
        <v>489</v>
      </c>
      <c r="AZ133" s="127">
        <f t="shared" si="913"/>
        <v>447</v>
      </c>
      <c r="BA133" s="180">
        <f t="shared" si="913"/>
        <v>1020</v>
      </c>
      <c r="BB133" s="126">
        <f t="shared" si="913"/>
        <v>741</v>
      </c>
      <c r="BC133" s="128">
        <f t="shared" si="913"/>
        <v>681</v>
      </c>
      <c r="BD133" s="184">
        <f t="shared" si="913"/>
        <v>1255</v>
      </c>
      <c r="BE133" s="185">
        <f t="shared" si="913"/>
        <v>1046</v>
      </c>
      <c r="BF133" s="170">
        <f>AF133+AH133+AJ133+AL133+AN133+AP133+AR133+AT133+AV133+AX133+AZ133+BB133+BD133</f>
        <v>11224</v>
      </c>
      <c r="BG133" s="171">
        <f>AG133+AI133+AK133+AM133+AO133+AQ133+AS133+AU133+AW133+AY133+BA133+BC133+BE133</f>
        <v>11139</v>
      </c>
      <c r="BI133" s="125" t="s">
        <v>16</v>
      </c>
      <c r="BJ133" s="129">
        <f>B133/B157</f>
        <v>0</v>
      </c>
      <c r="BK133" s="130">
        <f t="shared" ref="BK133" si="914">C133/C157</f>
        <v>0</v>
      </c>
      <c r="BL133" s="131">
        <f t="shared" ref="BL133" si="915">D133/D157</f>
        <v>0</v>
      </c>
      <c r="BM133" s="132">
        <f t="shared" ref="BM133" si="916">E133/E157</f>
        <v>0</v>
      </c>
      <c r="BN133" s="129">
        <f t="shared" ref="BN133" si="917">F133/F157</f>
        <v>0</v>
      </c>
      <c r="BO133" s="130">
        <f t="shared" ref="BO133" si="918">G133/G157</f>
        <v>0</v>
      </c>
      <c r="BP133" s="131">
        <f t="shared" ref="BP133" si="919">H133/H157</f>
        <v>0</v>
      </c>
      <c r="BQ133" s="132">
        <f t="shared" ref="BQ133" si="920">I133/I157</f>
        <v>0</v>
      </c>
      <c r="BR133" s="129">
        <f t="shared" ref="BR133" si="921">J133/J157</f>
        <v>0</v>
      </c>
      <c r="BS133" s="130">
        <f t="shared" ref="BS133" si="922">K133/K157</f>
        <v>0</v>
      </c>
      <c r="BT133" s="131">
        <f t="shared" ref="BT133" si="923">L133/L157</f>
        <v>0</v>
      </c>
      <c r="BU133" s="129">
        <f t="shared" ref="BU133" si="924">M133/M157</f>
        <v>0</v>
      </c>
      <c r="BV133" s="133">
        <f t="shared" ref="BV133" si="925">N133/N157</f>
        <v>0</v>
      </c>
      <c r="BW133" s="134">
        <f t="shared" ref="BW133" si="926">O133/O157</f>
        <v>0</v>
      </c>
      <c r="BX133" s="129">
        <f t="shared" ref="BX133" si="927">P133/P157</f>
        <v>0</v>
      </c>
      <c r="BY133" s="130">
        <f t="shared" ref="BY133" si="928">Q133/Q157</f>
        <v>0</v>
      </c>
      <c r="BZ133" s="131">
        <f t="shared" ref="BZ133" si="929">R133/R157</f>
        <v>0</v>
      </c>
      <c r="CA133" s="132">
        <f t="shared" ref="CA133" si="930">S133/S157</f>
        <v>0</v>
      </c>
      <c r="CB133" s="129">
        <f t="shared" ref="CB133" si="931">T133/T157</f>
        <v>0</v>
      </c>
      <c r="CC133" s="130">
        <f t="shared" ref="CC133" si="932">U133/U157</f>
        <v>0</v>
      </c>
      <c r="CD133" s="131">
        <f t="shared" ref="CD133" si="933">V133/V157</f>
        <v>0</v>
      </c>
      <c r="CE133" s="132">
        <f t="shared" ref="CE133" si="934">W133/W157</f>
        <v>0</v>
      </c>
      <c r="CF133" s="129">
        <f t="shared" ref="CF133" si="935">X133/X157</f>
        <v>0</v>
      </c>
      <c r="CG133" s="130">
        <f t="shared" ref="CG133" si="936">Y133/Y157</f>
        <v>0</v>
      </c>
      <c r="CH133" s="131">
        <f t="shared" ref="CH133" si="937">Z133/Z157</f>
        <v>0</v>
      </c>
      <c r="CI133" s="129">
        <f t="shared" ref="CI133" si="938">AA133/AA157</f>
        <v>0</v>
      </c>
      <c r="CJ133" s="135">
        <f t="shared" ref="CJ133" si="939">AB133/AB157</f>
        <v>0</v>
      </c>
      <c r="CK133" s="136">
        <f t="shared" ref="CK133" si="940">AC133/AC157</f>
        <v>0</v>
      </c>
    </row>
    <row r="134" spans="1:89" x14ac:dyDescent="0.2">
      <c r="A134" s="137" t="s">
        <v>17</v>
      </c>
      <c r="B134" s="189">
        <v>117</v>
      </c>
      <c r="C134" s="190">
        <v>0</v>
      </c>
      <c r="D134" s="191">
        <v>92</v>
      </c>
      <c r="E134" s="192">
        <v>2</v>
      </c>
      <c r="F134" s="189">
        <v>299</v>
      </c>
      <c r="G134" s="193">
        <v>2</v>
      </c>
      <c r="H134" s="191">
        <v>184</v>
      </c>
      <c r="I134" s="192">
        <v>17</v>
      </c>
      <c r="J134" s="189">
        <v>6</v>
      </c>
      <c r="K134" s="193">
        <v>7</v>
      </c>
      <c r="L134" s="191">
        <v>18</v>
      </c>
      <c r="M134" s="189">
        <v>30</v>
      </c>
      <c r="N134" s="194">
        <v>80</v>
      </c>
      <c r="O134" s="195">
        <v>74</v>
      </c>
      <c r="P134" s="189">
        <v>41</v>
      </c>
      <c r="Q134" s="193">
        <v>34</v>
      </c>
      <c r="R134" s="191">
        <v>7</v>
      </c>
      <c r="S134" s="192">
        <v>45</v>
      </c>
      <c r="T134" s="189">
        <v>0</v>
      </c>
      <c r="U134" s="193">
        <v>0</v>
      </c>
      <c r="V134" s="191">
        <v>0</v>
      </c>
      <c r="W134" s="192">
        <v>0</v>
      </c>
      <c r="X134" s="189">
        <v>1</v>
      </c>
      <c r="Y134" s="193">
        <v>0</v>
      </c>
      <c r="Z134" s="191">
        <v>0</v>
      </c>
      <c r="AA134" s="189">
        <v>0</v>
      </c>
      <c r="AB134" s="170">
        <f t="shared" ref="AB134:AB153" si="941">B134+D134+F134+H134+J134+L134+N134+P134+R134+T134+V134+X134+Z134</f>
        <v>845</v>
      </c>
      <c r="AC134" s="171">
        <f t="shared" ref="AC134:AC153" si="942">C134+E134+G134+I134+K134+M134+O134+Q134+S134+U134+W134+Y134+AA134</f>
        <v>211</v>
      </c>
      <c r="AE134" s="275" t="str">
        <f>$AE$10</f>
        <v>08:00 - 08:59</v>
      </c>
      <c r="AF134" s="126">
        <f>SUMIF($A$9:$A$32,$AE134,B$133:B$156)</f>
        <v>881</v>
      </c>
      <c r="AG134" s="190">
        <f t="shared" si="912"/>
        <v>452</v>
      </c>
      <c r="AH134" s="191">
        <f t="shared" si="912"/>
        <v>334</v>
      </c>
      <c r="AI134" s="192">
        <f t="shared" si="912"/>
        <v>337</v>
      </c>
      <c r="AJ134" s="276">
        <f t="shared" si="912"/>
        <v>1222</v>
      </c>
      <c r="AK134" s="193">
        <f t="shared" si="912"/>
        <v>513</v>
      </c>
      <c r="AL134" s="191">
        <f t="shared" si="912"/>
        <v>1230</v>
      </c>
      <c r="AM134" s="192">
        <f t="shared" si="912"/>
        <v>934</v>
      </c>
      <c r="AN134" s="276">
        <f t="shared" si="912"/>
        <v>130</v>
      </c>
      <c r="AO134" s="193">
        <f t="shared" si="912"/>
        <v>414</v>
      </c>
      <c r="AP134" s="191">
        <f t="shared" si="912"/>
        <v>415</v>
      </c>
      <c r="AQ134" s="276">
        <f t="shared" si="912"/>
        <v>1093</v>
      </c>
      <c r="AR134" s="194">
        <f t="shared" si="912"/>
        <v>1133</v>
      </c>
      <c r="AS134" s="195">
        <f t="shared" si="912"/>
        <v>1733</v>
      </c>
      <c r="AT134" s="276">
        <f t="shared" si="912"/>
        <v>748</v>
      </c>
      <c r="AU134" s="193">
        <f t="shared" si="912"/>
        <v>788</v>
      </c>
      <c r="AV134" s="191">
        <f t="shared" si="912"/>
        <v>957</v>
      </c>
      <c r="AW134" s="192">
        <f t="shared" si="913"/>
        <v>689</v>
      </c>
      <c r="AX134" s="276">
        <f t="shared" si="913"/>
        <v>159</v>
      </c>
      <c r="AY134" s="193">
        <f t="shared" si="913"/>
        <v>429</v>
      </c>
      <c r="AZ134" s="191">
        <f t="shared" si="913"/>
        <v>332</v>
      </c>
      <c r="BA134" s="192">
        <f t="shared" si="913"/>
        <v>955</v>
      </c>
      <c r="BB134" s="276">
        <f t="shared" si="913"/>
        <v>574</v>
      </c>
      <c r="BC134" s="193">
        <f t="shared" si="913"/>
        <v>637</v>
      </c>
      <c r="BD134" s="191">
        <f t="shared" si="913"/>
        <v>1155</v>
      </c>
      <c r="BE134" s="276">
        <f t="shared" si="913"/>
        <v>1200</v>
      </c>
      <c r="BF134" s="172">
        <f>SUM(AF134,AH134,AJ134,AL134,AN134,AP134,AR134,AT134,AV134,AX134,AZ134,BB134,BD134)</f>
        <v>9270</v>
      </c>
      <c r="BG134" s="173">
        <f>SUM(AG134,AI134,AK134,AM134,AO134,AQ134,AS134,AU134,AW134,AY134,BA134,BC134,BE134)</f>
        <v>10174</v>
      </c>
      <c r="BI134" s="137" t="s">
        <v>17</v>
      </c>
      <c r="BJ134" s="129">
        <f>B134/B157</f>
        <v>1.2179887570268583E-2</v>
      </c>
      <c r="BK134" s="130">
        <f t="shared" ref="BK134" si="943">C134/C157</f>
        <v>0</v>
      </c>
      <c r="BL134" s="131">
        <f t="shared" ref="BL134" si="944">D134/D157</f>
        <v>1.9454430112074435E-2</v>
      </c>
      <c r="BM134" s="132">
        <f t="shared" ref="BM134" si="945">E134/E157</f>
        <v>4.253509145044662E-4</v>
      </c>
      <c r="BN134" s="129">
        <f t="shared" ref="BN134" si="946">F134/F157</f>
        <v>2.3443625529245726E-2</v>
      </c>
      <c r="BO134" s="130">
        <f t="shared" ref="BO134" si="947">G134/G157</f>
        <v>1.8204988166757691E-4</v>
      </c>
      <c r="BP134" s="131">
        <f t="shared" ref="BP134" si="948">H134/H157</f>
        <v>1.1430701372926632E-2</v>
      </c>
      <c r="BQ134" s="132">
        <f t="shared" ref="BQ134" si="949">I134/I157</f>
        <v>1.0072283445905913E-3</v>
      </c>
      <c r="BR134" s="129">
        <f t="shared" ref="BR134" si="950">J134/J157</f>
        <v>2.0986358866736622E-3</v>
      </c>
      <c r="BS134" s="130">
        <f t="shared" ref="BS134" si="951">K134/K157</f>
        <v>2.422145328719723E-3</v>
      </c>
      <c r="BT134" s="131">
        <f t="shared" ref="BT134" si="952">L134/L157</f>
        <v>2.0886516593177072E-3</v>
      </c>
      <c r="BU134" s="129">
        <f t="shared" ref="BU134" si="953">M134/M157</f>
        <v>3.4168564920273349E-3</v>
      </c>
      <c r="BV134" s="133">
        <f t="shared" ref="BV134" si="954">N134/N157</f>
        <v>4.6040515653775326E-3</v>
      </c>
      <c r="BW134" s="134">
        <f t="shared" ref="BW134" si="955">O134/O157</f>
        <v>4.1179744017807458E-3</v>
      </c>
      <c r="BX134" s="129">
        <f t="shared" ref="BX134" si="956">P134/P157</f>
        <v>4.3487484089944845E-3</v>
      </c>
      <c r="BY134" s="130">
        <f t="shared" ref="BY134" si="957">Q134/Q157</f>
        <v>3.5646886139651919E-3</v>
      </c>
      <c r="BZ134" s="131">
        <f t="shared" ref="BZ134" si="958">R134/R157</f>
        <v>6.7398420951280574E-4</v>
      </c>
      <c r="CA134" s="132">
        <f t="shared" ref="CA134" si="959">S134/S157</f>
        <v>4.0409482758620692E-3</v>
      </c>
      <c r="CB134" s="129">
        <f t="shared" ref="CB134" si="960">T134/T157</f>
        <v>0</v>
      </c>
      <c r="CC134" s="130">
        <f t="shared" ref="CC134" si="961">U134/U157</f>
        <v>0</v>
      </c>
      <c r="CD134" s="131">
        <f t="shared" ref="CD134" si="962">V134/V157</f>
        <v>0</v>
      </c>
      <c r="CE134" s="132">
        <f t="shared" ref="CE134" si="963">W134/W157</f>
        <v>0</v>
      </c>
      <c r="CF134" s="129">
        <f t="shared" ref="CF134" si="964">X134/X157</f>
        <v>1.2478163214374845E-4</v>
      </c>
      <c r="CG134" s="130">
        <f t="shared" ref="CG134" si="965">Y134/Y157</f>
        <v>0</v>
      </c>
      <c r="CH134" s="131">
        <f t="shared" ref="CH134" si="966">Z134/Z157</f>
        <v>0</v>
      </c>
      <c r="CI134" s="129">
        <f t="shared" ref="CI134" si="967">AA134/AA157</f>
        <v>0</v>
      </c>
      <c r="CJ134" s="135">
        <f t="shared" ref="CJ134" si="968">AB134/AB157</f>
        <v>6.6783109010582556E-3</v>
      </c>
      <c r="CK134" s="136">
        <f t="shared" ref="CK134" si="969">AC134/AC157</f>
        <v>1.670651950149646E-3</v>
      </c>
    </row>
    <row r="135" spans="1:89" ht="13.5" thickBot="1" x14ac:dyDescent="0.25">
      <c r="A135" s="146" t="s">
        <v>18</v>
      </c>
      <c r="B135" s="196">
        <v>556</v>
      </c>
      <c r="C135" s="197">
        <v>0</v>
      </c>
      <c r="D135" s="198">
        <v>314</v>
      </c>
      <c r="E135" s="199">
        <v>47</v>
      </c>
      <c r="F135" s="196">
        <v>1136</v>
      </c>
      <c r="G135" s="200">
        <v>180</v>
      </c>
      <c r="H135" s="198">
        <v>893</v>
      </c>
      <c r="I135" s="199">
        <v>315</v>
      </c>
      <c r="J135" s="196">
        <v>31</v>
      </c>
      <c r="K135" s="200">
        <v>76</v>
      </c>
      <c r="L135" s="198">
        <v>167</v>
      </c>
      <c r="M135" s="196">
        <v>373</v>
      </c>
      <c r="N135" s="201">
        <v>721</v>
      </c>
      <c r="O135" s="202">
        <v>775</v>
      </c>
      <c r="P135" s="196">
        <v>350</v>
      </c>
      <c r="Q135" s="200">
        <v>501</v>
      </c>
      <c r="R135" s="198">
        <v>384</v>
      </c>
      <c r="S135" s="199">
        <v>431</v>
      </c>
      <c r="T135" s="196">
        <v>63</v>
      </c>
      <c r="U135" s="200">
        <v>203</v>
      </c>
      <c r="V135" s="198">
        <v>202</v>
      </c>
      <c r="W135" s="199">
        <v>515</v>
      </c>
      <c r="X135" s="196">
        <v>345</v>
      </c>
      <c r="Y135" s="200">
        <v>245</v>
      </c>
      <c r="Z135" s="198">
        <v>642</v>
      </c>
      <c r="AA135" s="196">
        <v>464</v>
      </c>
      <c r="AB135" s="170">
        <f t="shared" si="941"/>
        <v>5804</v>
      </c>
      <c r="AC135" s="171">
        <f t="shared" si="942"/>
        <v>4125</v>
      </c>
      <c r="AE135" s="273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5.7880491359566938E-2</v>
      </c>
      <c r="BK135" s="130">
        <f t="shared" ref="BK135" si="970">C135/C157</f>
        <v>0</v>
      </c>
      <c r="BL135" s="131">
        <f t="shared" ref="BL135" si="971">D135/D157</f>
        <v>6.6398815817297521E-2</v>
      </c>
      <c r="BM135" s="132">
        <f t="shared" ref="BM135" si="972">E135/E157</f>
        <v>9.9957464908549554E-3</v>
      </c>
      <c r="BN135" s="129">
        <f t="shared" ref="BN135" si="973">F135/F157</f>
        <v>8.9070095656264697E-2</v>
      </c>
      <c r="BO135" s="130">
        <f t="shared" ref="BO135" si="974">G135/G157</f>
        <v>1.6384489350081924E-2</v>
      </c>
      <c r="BP135" s="131">
        <f t="shared" ref="BP135" si="975">H135/H157</f>
        <v>5.5476175684910228E-2</v>
      </c>
      <c r="BQ135" s="132">
        <f t="shared" ref="BQ135" si="976">I135/I157</f>
        <v>1.8663348738002131E-2</v>
      </c>
      <c r="BR135" s="129">
        <f t="shared" ref="BR135" si="977">J135/J157</f>
        <v>1.0842952081147255E-2</v>
      </c>
      <c r="BS135" s="130">
        <f t="shared" ref="BS135" si="978">K135/K157</f>
        <v>2.6297577854671281E-2</v>
      </c>
      <c r="BT135" s="131">
        <f t="shared" ref="BT135" si="979">L135/L157</f>
        <v>1.9378045950336504E-2</v>
      </c>
      <c r="BU135" s="129">
        <f t="shared" ref="BU135" si="980">M135/M157</f>
        <v>4.2482915717539864E-2</v>
      </c>
      <c r="BV135" s="133">
        <f t="shared" ref="BV135" si="981">N135/N157</f>
        <v>4.1494014732965011E-2</v>
      </c>
      <c r="BW135" s="134">
        <f t="shared" ref="BW135" si="982">O135/O157</f>
        <v>4.3127434613244295E-2</v>
      </c>
      <c r="BX135" s="129">
        <f t="shared" ref="BX135" si="983">P135/P157</f>
        <v>3.7123462028001694E-2</v>
      </c>
      <c r="BY135" s="130">
        <f t="shared" ref="BY135" si="984">Q135/Q157</f>
        <v>5.2526735164604738E-2</v>
      </c>
      <c r="BZ135" s="131">
        <f t="shared" ref="BZ135" si="985">R135/R157</f>
        <v>3.6972848064702482E-2</v>
      </c>
      <c r="CA135" s="132">
        <f t="shared" ref="CA135" si="986">S135/S157</f>
        <v>3.8703304597701146E-2</v>
      </c>
      <c r="CB135" s="129">
        <f t="shared" ref="CB135" si="987">T135/T157</f>
        <v>2.2834360275462123E-2</v>
      </c>
      <c r="CC135" s="130">
        <f t="shared" ref="CC135" si="988">U135/U157</f>
        <v>6.9449196031474508E-2</v>
      </c>
      <c r="CD135" s="131">
        <f t="shared" ref="CD135" si="989">V135/V157</f>
        <v>2.3033067274800458E-2</v>
      </c>
      <c r="CE135" s="132">
        <f t="shared" ref="CE135" si="990">W135/W157</f>
        <v>5.2443991853360489E-2</v>
      </c>
      <c r="CF135" s="129">
        <f t="shared" ref="CF135" si="991">X135/X157</f>
        <v>4.304966308959321E-2</v>
      </c>
      <c r="CG135" s="130">
        <f t="shared" ref="CG135" si="992">Y135/Y157</f>
        <v>4.869807195388591E-2</v>
      </c>
      <c r="CH135" s="131">
        <f t="shared" ref="CH135" si="993">Z135/Z157</f>
        <v>4.2423841934844379E-2</v>
      </c>
      <c r="CI135" s="129">
        <f t="shared" ref="CI135" si="994">AA135/AA157</f>
        <v>2.9419223941161553E-2</v>
      </c>
      <c r="CJ135" s="135">
        <f t="shared" ref="CJ135" si="995">AB135/AB157</f>
        <v>4.587090706478357E-2</v>
      </c>
      <c r="CK135" s="136">
        <f t="shared" ref="CK135" si="996">AC135/AC157</f>
        <v>3.2660849736337864E-2</v>
      </c>
    </row>
    <row r="136" spans="1:89" ht="14.25" thickTop="1" thickBot="1" x14ac:dyDescent="0.25">
      <c r="A136" s="137" t="s">
        <v>19</v>
      </c>
      <c r="B136" s="189">
        <v>1105</v>
      </c>
      <c r="C136" s="190">
        <v>425</v>
      </c>
      <c r="D136" s="191">
        <v>499</v>
      </c>
      <c r="E136" s="192">
        <v>323</v>
      </c>
      <c r="F136" s="189">
        <v>1514</v>
      </c>
      <c r="G136" s="193">
        <v>536</v>
      </c>
      <c r="H136" s="191">
        <v>1515</v>
      </c>
      <c r="I136" s="192">
        <v>823</v>
      </c>
      <c r="J136" s="189">
        <v>82</v>
      </c>
      <c r="K136" s="193">
        <v>255</v>
      </c>
      <c r="L136" s="191">
        <v>351</v>
      </c>
      <c r="M136" s="189">
        <v>793</v>
      </c>
      <c r="N136" s="194">
        <v>1296</v>
      </c>
      <c r="O136" s="195">
        <v>1524</v>
      </c>
      <c r="P136" s="189">
        <v>748</v>
      </c>
      <c r="Q136" s="193">
        <v>874</v>
      </c>
      <c r="R136" s="191">
        <v>781</v>
      </c>
      <c r="S136" s="192">
        <v>770</v>
      </c>
      <c r="T136" s="189">
        <v>133</v>
      </c>
      <c r="U136" s="193">
        <v>345</v>
      </c>
      <c r="V136" s="191">
        <v>368</v>
      </c>
      <c r="W136" s="192">
        <v>821</v>
      </c>
      <c r="X136" s="189">
        <v>684</v>
      </c>
      <c r="Y136" s="193">
        <v>462</v>
      </c>
      <c r="Z136" s="191">
        <v>1058</v>
      </c>
      <c r="AA136" s="189">
        <v>884</v>
      </c>
      <c r="AB136" s="170">
        <f t="shared" si="941"/>
        <v>10134</v>
      </c>
      <c r="AC136" s="171">
        <f t="shared" si="942"/>
        <v>8835</v>
      </c>
      <c r="AE136" s="267" t="s">
        <v>13</v>
      </c>
      <c r="AF136" s="20">
        <f t="shared" ref="AF136:BG136" si="997">SUM(AF133:AF135)</f>
        <v>2052</v>
      </c>
      <c r="AG136" s="21">
        <f t="shared" si="997"/>
        <v>998</v>
      </c>
      <c r="AH136" s="20">
        <f t="shared" si="997"/>
        <v>950</v>
      </c>
      <c r="AI136" s="21">
        <f t="shared" si="997"/>
        <v>718</v>
      </c>
      <c r="AJ136" s="20">
        <f t="shared" si="997"/>
        <v>2570</v>
      </c>
      <c r="AK136" s="21">
        <f t="shared" si="997"/>
        <v>1181</v>
      </c>
      <c r="AL136" s="20">
        <f t="shared" si="997"/>
        <v>2698</v>
      </c>
      <c r="AM136" s="21">
        <f t="shared" si="997"/>
        <v>1886</v>
      </c>
      <c r="AN136" s="20">
        <f t="shared" si="997"/>
        <v>271</v>
      </c>
      <c r="AO136" s="21">
        <f t="shared" si="997"/>
        <v>856</v>
      </c>
      <c r="AP136" s="20">
        <f t="shared" si="997"/>
        <v>852</v>
      </c>
      <c r="AQ136" s="21">
        <f t="shared" si="997"/>
        <v>2335</v>
      </c>
      <c r="AR136" s="20">
        <f t="shared" si="997"/>
        <v>2540</v>
      </c>
      <c r="AS136" s="21">
        <f t="shared" si="997"/>
        <v>3657</v>
      </c>
      <c r="AT136" s="20">
        <f t="shared" si="997"/>
        <v>1680</v>
      </c>
      <c r="AU136" s="21">
        <f t="shared" si="997"/>
        <v>1679</v>
      </c>
      <c r="AV136" s="20">
        <f t="shared" si="997"/>
        <v>2058</v>
      </c>
      <c r="AW136" s="21">
        <f t="shared" si="997"/>
        <v>1546</v>
      </c>
      <c r="AX136" s="20">
        <f t="shared" si="997"/>
        <v>319</v>
      </c>
      <c r="AY136" s="21">
        <f t="shared" si="997"/>
        <v>918</v>
      </c>
      <c r="AZ136" s="20">
        <f t="shared" si="997"/>
        <v>779</v>
      </c>
      <c r="BA136" s="21">
        <f t="shared" si="997"/>
        <v>1975</v>
      </c>
      <c r="BB136" s="20">
        <f t="shared" si="997"/>
        <v>1315</v>
      </c>
      <c r="BC136" s="21">
        <f t="shared" si="997"/>
        <v>1318</v>
      </c>
      <c r="BD136" s="20">
        <f t="shared" si="997"/>
        <v>2410</v>
      </c>
      <c r="BE136" s="21">
        <f t="shared" si="997"/>
        <v>2246</v>
      </c>
      <c r="BF136" s="174">
        <f t="shared" si="997"/>
        <v>20494</v>
      </c>
      <c r="BG136" s="175">
        <f t="shared" si="997"/>
        <v>21313</v>
      </c>
      <c r="BI136" s="137" t="s">
        <v>19</v>
      </c>
      <c r="BJ136" s="129">
        <f>B136/B157</f>
        <v>0.11503227149698106</v>
      </c>
      <c r="BK136" s="130">
        <f t="shared" ref="BK136" si="998">C136/C157</f>
        <v>4.3051053484602919E-2</v>
      </c>
      <c r="BL136" s="131">
        <f t="shared" ref="BL136" si="999">D136/D157</f>
        <v>0.10551913723831677</v>
      </c>
      <c r="BM136" s="132">
        <f t="shared" ref="BM136" si="1000">E136/E157</f>
        <v>6.8694172692471286E-2</v>
      </c>
      <c r="BN136" s="129">
        <f t="shared" ref="BN136" si="1001">F136/F157</f>
        <v>0.1187078563587894</v>
      </c>
      <c r="BO136" s="130">
        <f t="shared" ref="BO136" si="1002">G136/G157</f>
        <v>4.8789368286910613E-2</v>
      </c>
      <c r="BP136" s="131">
        <f t="shared" ref="BP136" si="1003">H136/H157</f>
        <v>9.4116916195564393E-2</v>
      </c>
      <c r="BQ136" s="132">
        <f t="shared" ref="BQ136" si="1004">I136/I157</f>
        <v>4.8761701623415095E-2</v>
      </c>
      <c r="BR136" s="129">
        <f t="shared" ref="BR136" si="1005">J136/J157</f>
        <v>2.8681357117873382E-2</v>
      </c>
      <c r="BS136" s="130">
        <f t="shared" ref="BS136" si="1006">K136/K157</f>
        <v>8.8235294117647065E-2</v>
      </c>
      <c r="BT136" s="131">
        <f t="shared" ref="BT136" si="1007">L136/L157</f>
        <v>4.0728707356695287E-2</v>
      </c>
      <c r="BU136" s="129">
        <f t="shared" ref="BU136" si="1008">M136/M157</f>
        <v>9.0318906605922553E-2</v>
      </c>
      <c r="BV136" s="133">
        <f t="shared" ref="BV136" si="1009">N136/N157</f>
        <v>7.4585635359116026E-2</v>
      </c>
      <c r="BW136" s="134">
        <f t="shared" ref="BW136" si="1010">O136/O157</f>
        <v>8.4808013355592654E-2</v>
      </c>
      <c r="BX136" s="129">
        <f t="shared" ref="BX136" si="1011">P136/P157</f>
        <v>7.9338141705557919E-2</v>
      </c>
      <c r="BY136" s="130">
        <f t="shared" ref="BY136" si="1012">Q136/Q157</f>
        <v>9.1633466135458169E-2</v>
      </c>
      <c r="BZ136" s="131">
        <f t="shared" ref="BZ136" si="1013">R136/R157</f>
        <v>7.5197381089928753E-2</v>
      </c>
      <c r="CA136" s="132">
        <f t="shared" ref="CA136" si="1014">S136/S157</f>
        <v>6.9145114942528729E-2</v>
      </c>
      <c r="CB136" s="129">
        <f t="shared" ref="CB136" si="1015">T136/T157</f>
        <v>4.820587169264226E-2</v>
      </c>
      <c r="CC136" s="130">
        <f t="shared" ref="CC136" si="1016">U136/U157</f>
        <v>0.11802942182689018</v>
      </c>
      <c r="CD136" s="131">
        <f t="shared" ref="CD136" si="1017">V136/V157</f>
        <v>4.19612314709236E-2</v>
      </c>
      <c r="CE136" s="132">
        <f t="shared" ref="CE136" si="1018">W136/W157</f>
        <v>8.3604887983706716E-2</v>
      </c>
      <c r="CF136" s="129">
        <f t="shared" ref="CF136" si="1019">X136/X157</f>
        <v>8.5350636386323939E-2</v>
      </c>
      <c r="CG136" s="130">
        <f t="shared" ref="CG136" si="1020">Y136/Y157</f>
        <v>9.1830649970184849E-2</v>
      </c>
      <c r="CH136" s="131">
        <f t="shared" ref="CH136" si="1021">Z136/Z157</f>
        <v>6.9913434216612697E-2</v>
      </c>
      <c r="CI136" s="129">
        <f t="shared" ref="CI136" si="1022">AA136/AA157</f>
        <v>5.6048693887902609E-2</v>
      </c>
      <c r="CJ136" s="135">
        <f t="shared" ref="CJ136" si="1023">AB136/AB157</f>
        <v>8.0092310853638299E-2</v>
      </c>
      <c r="CK136" s="136">
        <f t="shared" ref="CK136" si="1024">AC136/AC157</f>
        <v>6.9953601798920018E-2</v>
      </c>
    </row>
    <row r="137" spans="1:89" ht="13.5" thickTop="1" x14ac:dyDescent="0.2">
      <c r="A137" s="146" t="s">
        <v>20</v>
      </c>
      <c r="B137" s="196">
        <v>1171</v>
      </c>
      <c r="C137" s="197">
        <v>546</v>
      </c>
      <c r="D137" s="198">
        <v>616</v>
      </c>
      <c r="E137" s="199">
        <v>381</v>
      </c>
      <c r="F137" s="196">
        <v>1348</v>
      </c>
      <c r="G137" s="200">
        <v>668</v>
      </c>
      <c r="H137" s="198">
        <v>1468</v>
      </c>
      <c r="I137" s="199">
        <v>952</v>
      </c>
      <c r="J137" s="196">
        <v>141</v>
      </c>
      <c r="K137" s="200">
        <v>442</v>
      </c>
      <c r="L137" s="198">
        <v>437</v>
      </c>
      <c r="M137" s="196">
        <v>1242</v>
      </c>
      <c r="N137" s="201">
        <v>1407</v>
      </c>
      <c r="O137" s="202">
        <v>1924</v>
      </c>
      <c r="P137" s="196">
        <v>932</v>
      </c>
      <c r="Q137" s="200">
        <v>891</v>
      </c>
      <c r="R137" s="198">
        <v>1101</v>
      </c>
      <c r="S137" s="199">
        <v>857</v>
      </c>
      <c r="T137" s="196">
        <v>160</v>
      </c>
      <c r="U137" s="200">
        <v>489</v>
      </c>
      <c r="V137" s="198">
        <v>447</v>
      </c>
      <c r="W137" s="199">
        <v>1020</v>
      </c>
      <c r="X137" s="196">
        <v>741</v>
      </c>
      <c r="Y137" s="200">
        <v>681</v>
      </c>
      <c r="Z137" s="198">
        <v>1255</v>
      </c>
      <c r="AA137" s="196">
        <v>1046</v>
      </c>
      <c r="AB137" s="170">
        <f t="shared" si="941"/>
        <v>11224</v>
      </c>
      <c r="AC137" s="171">
        <f t="shared" si="942"/>
        <v>11139</v>
      </c>
      <c r="BI137" s="146" t="s">
        <v>20</v>
      </c>
      <c r="BJ137" s="129">
        <f>B137/B157</f>
        <v>0.12190297730585051</v>
      </c>
      <c r="BK137" s="130">
        <f t="shared" ref="BK137" si="1025">C137/C157</f>
        <v>5.5307941653160456E-2</v>
      </c>
      <c r="BL137" s="131">
        <f t="shared" ref="BL137" si="1026">D137/D157</f>
        <v>0.13026009727215057</v>
      </c>
      <c r="BM137" s="132">
        <f t="shared" ref="BM137" si="1027">E137/E157</f>
        <v>8.1029349213100801E-2</v>
      </c>
      <c r="BN137" s="129">
        <f t="shared" ref="BN137" si="1028">F137/F157</f>
        <v>0.10569233181746902</v>
      </c>
      <c r="BO137" s="130">
        <f t="shared" ref="BO137" si="1029">G137/G157</f>
        <v>6.0804660476970689E-2</v>
      </c>
      <c r="BP137" s="131">
        <f t="shared" ref="BP137" si="1030">H137/H157</f>
        <v>9.1197117475305955E-2</v>
      </c>
      <c r="BQ137" s="132">
        <f t="shared" ref="BQ137" si="1031">I137/I157</f>
        <v>5.6404787297073114E-2</v>
      </c>
      <c r="BR137" s="129">
        <f t="shared" ref="BR137" si="1032">J137/J157</f>
        <v>4.9317943336831059E-2</v>
      </c>
      <c r="BS137" s="130">
        <f t="shared" ref="BS137" si="1033">K137/K157</f>
        <v>0.15294117647058825</v>
      </c>
      <c r="BT137" s="131">
        <f t="shared" ref="BT137" si="1034">L137/L157</f>
        <v>5.0707820840102114E-2</v>
      </c>
      <c r="BU137" s="129">
        <f t="shared" ref="BU137" si="1035">M137/M157</f>
        <v>0.14145785876993167</v>
      </c>
      <c r="BV137" s="133">
        <f t="shared" ref="BV137" si="1036">N137/N157</f>
        <v>8.0973756906077346E-2</v>
      </c>
      <c r="BW137" s="134">
        <f t="shared" ref="BW137" si="1037">O137/O157</f>
        <v>0.10706733444629939</v>
      </c>
      <c r="BX137" s="129">
        <f t="shared" ref="BX137" si="1038">P137/P157</f>
        <v>9.8854476028850238E-2</v>
      </c>
      <c r="BY137" s="130">
        <f t="shared" ref="BY137" si="1039">Q137/Q157</f>
        <v>9.3415810442440766E-2</v>
      </c>
      <c r="BZ137" s="131">
        <f t="shared" ref="BZ137" si="1040">R137/R157</f>
        <v>0.10600808781051416</v>
      </c>
      <c r="CA137" s="132">
        <f t="shared" ref="CA137" si="1041">S137/S157</f>
        <v>7.6957614942528729E-2</v>
      </c>
      <c r="CB137" s="129">
        <f t="shared" ref="CB137" si="1042">T137/T157</f>
        <v>5.7992026096411742E-2</v>
      </c>
      <c r="CC137" s="130">
        <f t="shared" ref="CC137" si="1043">U137/U157</f>
        <v>0.16729387615463565</v>
      </c>
      <c r="CD137" s="131">
        <f t="shared" ref="CD137" si="1044">V137/V157</f>
        <v>5.0969213226909921E-2</v>
      </c>
      <c r="CE137" s="132">
        <f t="shared" ref="CE137" si="1045">W137/W157</f>
        <v>0.10386965376782077</v>
      </c>
      <c r="CF137" s="129">
        <f t="shared" ref="CF137" si="1046">X137/X157</f>
        <v>9.2463189418517597E-2</v>
      </c>
      <c r="CG137" s="130">
        <f t="shared" ref="CG137" si="1047">Y137/Y157</f>
        <v>0.13536076326774002</v>
      </c>
      <c r="CH137" s="131">
        <f t="shared" ref="CH137" si="1048">Z137/Z157</f>
        <v>8.2931342100046254E-2</v>
      </c>
      <c r="CI137" s="129">
        <f t="shared" ref="CI137" si="1049">AA137/AA157</f>
        <v>6.6320060867359878E-2</v>
      </c>
      <c r="CJ137" s="135">
        <f t="shared" ref="CJ137" si="1050">AB137/AB157</f>
        <v>8.8706936749677945E-2</v>
      </c>
      <c r="CK137" s="136">
        <f t="shared" ref="CK137" si="1051">AC137/AC157</f>
        <v>8.8196170960743642E-2</v>
      </c>
    </row>
    <row r="138" spans="1:89" ht="13.5" thickBot="1" x14ac:dyDescent="0.25">
      <c r="A138" s="137" t="s">
        <v>21</v>
      </c>
      <c r="B138" s="189">
        <v>881</v>
      </c>
      <c r="C138" s="190">
        <v>452</v>
      </c>
      <c r="D138" s="191">
        <v>334</v>
      </c>
      <c r="E138" s="192">
        <v>337</v>
      </c>
      <c r="F138" s="189">
        <v>1222</v>
      </c>
      <c r="G138" s="193">
        <v>513</v>
      </c>
      <c r="H138" s="191">
        <v>1230</v>
      </c>
      <c r="I138" s="192">
        <v>934</v>
      </c>
      <c r="J138" s="189">
        <v>130</v>
      </c>
      <c r="K138" s="193">
        <v>414</v>
      </c>
      <c r="L138" s="191">
        <v>415</v>
      </c>
      <c r="M138" s="189">
        <v>1093</v>
      </c>
      <c r="N138" s="194">
        <v>1133</v>
      </c>
      <c r="O138" s="195">
        <v>1733</v>
      </c>
      <c r="P138" s="189">
        <v>748</v>
      </c>
      <c r="Q138" s="193">
        <v>788</v>
      </c>
      <c r="R138" s="191">
        <v>957</v>
      </c>
      <c r="S138" s="192">
        <v>689</v>
      </c>
      <c r="T138" s="189">
        <v>159</v>
      </c>
      <c r="U138" s="193">
        <v>429</v>
      </c>
      <c r="V138" s="191">
        <v>332</v>
      </c>
      <c r="W138" s="192">
        <v>955</v>
      </c>
      <c r="X138" s="189">
        <v>574</v>
      </c>
      <c r="Y138" s="193">
        <v>637</v>
      </c>
      <c r="Z138" s="191">
        <v>1155</v>
      </c>
      <c r="AA138" s="189">
        <v>1200</v>
      </c>
      <c r="AB138" s="170">
        <f t="shared" si="941"/>
        <v>9270</v>
      </c>
      <c r="AC138" s="171">
        <f t="shared" si="942"/>
        <v>10174</v>
      </c>
      <c r="AE138" s="270" t="s">
        <v>85</v>
      </c>
      <c r="BI138" s="137" t="s">
        <v>21</v>
      </c>
      <c r="BJ138" s="129">
        <f>B138/B157</f>
        <v>9.1713512388090779E-2</v>
      </c>
      <c r="BK138" s="130">
        <f t="shared" ref="BK138" si="1052">C138/C157</f>
        <v>4.578606158833063E-2</v>
      </c>
      <c r="BL138" s="131">
        <f t="shared" ref="BL138" si="1053">D138/D157</f>
        <v>7.062803975470501E-2</v>
      </c>
      <c r="BM138" s="132">
        <f t="shared" ref="BM138" si="1054">E138/E157</f>
        <v>7.1671629094002556E-2</v>
      </c>
      <c r="BN138" s="129">
        <f t="shared" ref="BN138" si="1055">F138/F157</f>
        <v>9.5813078249960798E-2</v>
      </c>
      <c r="BO138" s="130">
        <f t="shared" ref="BO138" si="1056">G138/G157</f>
        <v>4.6695794647733477E-2</v>
      </c>
      <c r="BP138" s="131">
        <f t="shared" ref="BP138" si="1057">H138/H157</f>
        <v>7.6411753742933464E-2</v>
      </c>
      <c r="BQ138" s="132">
        <f t="shared" ref="BQ138" si="1058">I138/I157</f>
        <v>5.5338310226330137E-2</v>
      </c>
      <c r="BR138" s="129">
        <f t="shared" ref="BR138" si="1059">J138/J157</f>
        <v>4.547044421126268E-2</v>
      </c>
      <c r="BS138" s="130">
        <f t="shared" ref="BS138" si="1060">K138/K157</f>
        <v>0.14325259515570934</v>
      </c>
      <c r="BT138" s="131">
        <f t="shared" ref="BT138" si="1061">L138/L157</f>
        <v>4.8155024367602689E-2</v>
      </c>
      <c r="BU138" s="129">
        <f t="shared" ref="BU138" si="1062">M138/M157</f>
        <v>0.12448747152619589</v>
      </c>
      <c r="BV138" s="133">
        <f t="shared" ref="BV138" si="1063">N138/N157</f>
        <v>6.5204880294659304E-2</v>
      </c>
      <c r="BW138" s="134">
        <f t="shared" ref="BW138" si="1064">O138/O157</f>
        <v>9.6438508625486918E-2</v>
      </c>
      <c r="BX138" s="129">
        <f t="shared" ref="BX138" si="1065">P138/P157</f>
        <v>7.9338141705557919E-2</v>
      </c>
      <c r="BY138" s="130">
        <f t="shared" ref="BY138" si="1066">Q138/Q157</f>
        <v>8.2616900817781502E-2</v>
      </c>
      <c r="BZ138" s="131">
        <f t="shared" ref="BZ138" si="1067">R138/R157</f>
        <v>9.2143269786250717E-2</v>
      </c>
      <c r="CA138" s="132">
        <f t="shared" ref="CA138" si="1068">S138/S157</f>
        <v>6.187140804597701E-2</v>
      </c>
      <c r="CB138" s="129">
        <f t="shared" ref="CB138" si="1069">T138/T157</f>
        <v>5.7629575933309168E-2</v>
      </c>
      <c r="CC138" s="130">
        <f t="shared" ref="CC138" si="1070">U138/U157</f>
        <v>0.14676702018474169</v>
      </c>
      <c r="CD138" s="131">
        <f t="shared" ref="CD138" si="1071">V138/V157</f>
        <v>3.7856328392246293E-2</v>
      </c>
      <c r="CE138" s="132">
        <f t="shared" ref="CE138" si="1072">W138/W157</f>
        <v>9.7250509164969454E-2</v>
      </c>
      <c r="CF138" s="129">
        <f t="shared" ref="CF138" si="1073">X138/X157</f>
        <v>7.16246568505116E-2</v>
      </c>
      <c r="CG138" s="130">
        <f t="shared" ref="CG138" si="1074">Y138/Y157</f>
        <v>0.12661498708010335</v>
      </c>
      <c r="CH138" s="131">
        <f t="shared" ref="CH138" si="1075">Z138/Z157</f>
        <v>7.6323267032313485E-2</v>
      </c>
      <c r="CI138" s="129">
        <f t="shared" ref="CI138" si="1076">AA138/AA157</f>
        <v>7.6084199847831602E-2</v>
      </c>
      <c r="CJ138" s="135">
        <f t="shared" ref="CJ138" si="1077">AB138/AB157</f>
        <v>7.3263836748887604E-2</v>
      </c>
      <c r="CK138" s="136">
        <f t="shared" ref="CK138" si="1078">AC138/AC157</f>
        <v>8.0555511567879143E-2</v>
      </c>
    </row>
    <row r="139" spans="1:89" ht="14.25" thickTop="1" thickBot="1" x14ac:dyDescent="0.25">
      <c r="A139" s="146" t="s">
        <v>22</v>
      </c>
      <c r="B139" s="196">
        <v>737</v>
      </c>
      <c r="C139" s="197">
        <v>571</v>
      </c>
      <c r="D139" s="198">
        <v>287</v>
      </c>
      <c r="E139" s="199">
        <v>226</v>
      </c>
      <c r="F139" s="196">
        <v>1191</v>
      </c>
      <c r="G139" s="200">
        <v>361</v>
      </c>
      <c r="H139" s="198">
        <v>1306</v>
      </c>
      <c r="I139" s="199">
        <v>825</v>
      </c>
      <c r="J139" s="196">
        <v>135</v>
      </c>
      <c r="K139" s="200">
        <v>372</v>
      </c>
      <c r="L139" s="198">
        <v>330</v>
      </c>
      <c r="M139" s="196">
        <v>952</v>
      </c>
      <c r="N139" s="201">
        <v>923</v>
      </c>
      <c r="O139" s="202">
        <v>1577</v>
      </c>
      <c r="P139" s="196">
        <v>595</v>
      </c>
      <c r="Q139" s="200">
        <v>568</v>
      </c>
      <c r="R139" s="198">
        <v>813</v>
      </c>
      <c r="S139" s="199">
        <v>625</v>
      </c>
      <c r="T139" s="196">
        <v>110</v>
      </c>
      <c r="U139" s="200">
        <v>252</v>
      </c>
      <c r="V139" s="198">
        <v>321</v>
      </c>
      <c r="W139" s="199">
        <v>828</v>
      </c>
      <c r="X139" s="196">
        <v>465</v>
      </c>
      <c r="Y139" s="200">
        <v>398</v>
      </c>
      <c r="Z139" s="198">
        <v>1050</v>
      </c>
      <c r="AA139" s="196">
        <v>922</v>
      </c>
      <c r="AB139" s="170">
        <f t="shared" si="941"/>
        <v>8263</v>
      </c>
      <c r="AC139" s="171">
        <f t="shared" si="942"/>
        <v>8477</v>
      </c>
      <c r="AE139" s="298" t="s">
        <v>0</v>
      </c>
      <c r="AF139" s="292" t="s">
        <v>1</v>
      </c>
      <c r="AG139" s="293"/>
      <c r="AH139" s="292" t="s">
        <v>2</v>
      </c>
      <c r="AI139" s="293"/>
      <c r="AJ139" s="292" t="s">
        <v>3</v>
      </c>
      <c r="AK139" s="293"/>
      <c r="AL139" s="292" t="s">
        <v>4</v>
      </c>
      <c r="AM139" s="293"/>
      <c r="AN139" s="292" t="s">
        <v>5</v>
      </c>
      <c r="AO139" s="293"/>
      <c r="AP139" s="292" t="s">
        <v>6</v>
      </c>
      <c r="AQ139" s="293"/>
      <c r="AR139" s="292" t="s">
        <v>7</v>
      </c>
      <c r="AS139" s="293"/>
      <c r="AT139" s="292" t="s">
        <v>8</v>
      </c>
      <c r="AU139" s="293"/>
      <c r="AV139" s="292" t="s">
        <v>9</v>
      </c>
      <c r="AW139" s="293"/>
      <c r="AX139" s="292" t="s">
        <v>10</v>
      </c>
      <c r="AY139" s="293"/>
      <c r="AZ139" s="292" t="s">
        <v>11</v>
      </c>
      <c r="BA139" s="293"/>
      <c r="BB139" s="292" t="s">
        <v>12</v>
      </c>
      <c r="BC139" s="293"/>
      <c r="BD139" s="294" t="s">
        <v>40</v>
      </c>
      <c r="BE139" s="295"/>
      <c r="BF139" s="296" t="s">
        <v>41</v>
      </c>
      <c r="BG139" s="297"/>
      <c r="BI139" s="146" t="s">
        <v>22</v>
      </c>
      <c r="BJ139" s="129">
        <f>B139/B157</f>
        <v>7.6722881532375595E-2</v>
      </c>
      <c r="BK139" s="130">
        <f t="shared" ref="BK139" si="1079">C139/C157</f>
        <v>5.7840356564019452E-2</v>
      </c>
      <c r="BL139" s="131">
        <f t="shared" ref="BL139" si="1080">D139/D157</f>
        <v>6.0689363501797419E-2</v>
      </c>
      <c r="BM139" s="132">
        <f t="shared" ref="BM139" si="1081">E139/E157</f>
        <v>4.8064653339004677E-2</v>
      </c>
      <c r="BN139" s="129">
        <f t="shared" ref="BN139" si="1082">F139/F157</f>
        <v>9.3382468245256395E-2</v>
      </c>
      <c r="BO139" s="130">
        <f t="shared" ref="BO139" si="1083">G139/G157</f>
        <v>3.2860003640997636E-2</v>
      </c>
      <c r="BP139" s="131">
        <f t="shared" ref="BP139" si="1084">H139/H157</f>
        <v>8.1133130396968373E-2</v>
      </c>
      <c r="BQ139" s="132">
        <f t="shared" ref="BQ139" si="1085">I139/I157</f>
        <v>4.8880199075719874E-2</v>
      </c>
      <c r="BR139" s="129">
        <f t="shared" ref="BR139" si="1086">J139/J157</f>
        <v>4.7219307450157399E-2</v>
      </c>
      <c r="BS139" s="130">
        <f t="shared" ref="BS139" si="1087">K139/K157</f>
        <v>0.128719723183391</v>
      </c>
      <c r="BT139" s="131">
        <f t="shared" ref="BT139" si="1088">L139/L157</f>
        <v>3.8291947087491299E-2</v>
      </c>
      <c r="BU139" s="129">
        <f t="shared" ref="BU139" si="1089">M139/M157</f>
        <v>0.10842824601366742</v>
      </c>
      <c r="BV139" s="133">
        <f t="shared" ref="BV139" si="1090">N139/N157</f>
        <v>5.3119244935543278E-2</v>
      </c>
      <c r="BW139" s="134">
        <f t="shared" ref="BW139" si="1091">O139/O157</f>
        <v>8.7757373400111291E-2</v>
      </c>
      <c r="BX139" s="129">
        <f t="shared" ref="BX139" si="1092">P139/P157</f>
        <v>6.310988544760289E-2</v>
      </c>
      <c r="BY139" s="130">
        <f t="shared" ref="BY139" si="1093">Q139/Q157</f>
        <v>5.9551268609771439E-2</v>
      </c>
      <c r="BZ139" s="131">
        <f t="shared" ref="BZ139" si="1094">R139/R157</f>
        <v>7.8278451761987292E-2</v>
      </c>
      <c r="CA139" s="132">
        <f t="shared" ref="CA139" si="1095">S139/S157</f>
        <v>5.6124281609195401E-2</v>
      </c>
      <c r="CB139" s="129">
        <f t="shared" ref="CB139" si="1096">T139/T157</f>
        <v>3.9869517941283072E-2</v>
      </c>
      <c r="CC139" s="130">
        <f t="shared" ref="CC139" si="1097">U139/U157</f>
        <v>8.6212795073554574E-2</v>
      </c>
      <c r="CD139" s="131">
        <f t="shared" ref="CD139" si="1098">V139/V157</f>
        <v>3.6602052451539337E-2</v>
      </c>
      <c r="CE139" s="132">
        <f t="shared" ref="CE139" si="1099">W139/W157</f>
        <v>8.431771894093687E-2</v>
      </c>
      <c r="CF139" s="129">
        <f t="shared" ref="CF139" si="1100">X139/X157</f>
        <v>5.8023458946843028E-2</v>
      </c>
      <c r="CG139" s="130">
        <f t="shared" ref="CG139" si="1101">Y139/Y157</f>
        <v>7.910952096998608E-2</v>
      </c>
      <c r="CH139" s="131">
        <f t="shared" ref="CH139" si="1102">Z139/Z157</f>
        <v>6.9384788211194079E-2</v>
      </c>
      <c r="CI139" s="129">
        <f t="shared" ref="CI139" si="1103">AA139/AA157</f>
        <v>5.8458026883083949E-2</v>
      </c>
      <c r="CJ139" s="135">
        <f t="shared" ref="CJ139" si="1104">AB139/AB157</f>
        <v>6.5305186953188599E-2</v>
      </c>
      <c r="CK139" s="136">
        <f t="shared" ref="CK139" si="1105">AC139/AC157</f>
        <v>6.7119035930893606E-2</v>
      </c>
    </row>
    <row r="140" spans="1:89" ht="15" thickTop="1" thickBot="1" x14ac:dyDescent="0.3">
      <c r="A140" s="137" t="s">
        <v>23</v>
      </c>
      <c r="B140" s="189">
        <v>532</v>
      </c>
      <c r="C140" s="190">
        <v>480</v>
      </c>
      <c r="D140" s="191">
        <v>230</v>
      </c>
      <c r="E140" s="192">
        <v>207</v>
      </c>
      <c r="F140" s="189">
        <v>776</v>
      </c>
      <c r="G140" s="193">
        <v>358</v>
      </c>
      <c r="H140" s="191">
        <v>939</v>
      </c>
      <c r="I140" s="192">
        <v>815</v>
      </c>
      <c r="J140" s="189">
        <v>151</v>
      </c>
      <c r="K140" s="193">
        <v>272</v>
      </c>
      <c r="L140" s="191">
        <v>350</v>
      </c>
      <c r="M140" s="189">
        <v>640</v>
      </c>
      <c r="N140" s="194">
        <v>733</v>
      </c>
      <c r="O140" s="195">
        <v>1106</v>
      </c>
      <c r="P140" s="189">
        <v>406</v>
      </c>
      <c r="Q140" s="193">
        <v>449</v>
      </c>
      <c r="R140" s="191">
        <v>574</v>
      </c>
      <c r="S140" s="192">
        <v>547</v>
      </c>
      <c r="T140" s="189">
        <v>125</v>
      </c>
      <c r="U140" s="193">
        <v>151</v>
      </c>
      <c r="V140" s="191">
        <v>317</v>
      </c>
      <c r="W140" s="192">
        <v>708</v>
      </c>
      <c r="X140" s="189">
        <v>355</v>
      </c>
      <c r="Y140" s="193">
        <v>273</v>
      </c>
      <c r="Z140" s="191">
        <v>815</v>
      </c>
      <c r="AA140" s="189">
        <v>841</v>
      </c>
      <c r="AB140" s="170">
        <f t="shared" si="941"/>
        <v>6303</v>
      </c>
      <c r="AC140" s="171">
        <f t="shared" si="942"/>
        <v>6847</v>
      </c>
      <c r="AE140" s="299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5.5382052883614405E-2</v>
      </c>
      <c r="BK140" s="130">
        <f t="shared" ref="BK140" si="1106">C140/C157</f>
        <v>4.8622366288492709E-2</v>
      </c>
      <c r="BL140" s="131">
        <f t="shared" ref="BL140" si="1107">D140/D157</f>
        <v>4.8636075280186084E-2</v>
      </c>
      <c r="BM140" s="132">
        <f t="shared" ref="BM140" si="1108">E140/E157</f>
        <v>4.402381965121225E-2</v>
      </c>
      <c r="BN140" s="129">
        <f t="shared" ref="BN140" si="1109">F140/F157</f>
        <v>6.0843656891955464E-2</v>
      </c>
      <c r="BO140" s="130">
        <f t="shared" ref="BO140" si="1110">G140/G157</f>
        <v>3.2586928818496265E-2</v>
      </c>
      <c r="BP140" s="131">
        <f t="shared" ref="BP140" si="1111">H140/H157</f>
        <v>5.8333851028141891E-2</v>
      </c>
      <c r="BQ140" s="132">
        <f t="shared" ref="BQ140" si="1112">I140/I157</f>
        <v>4.8287711814195992E-2</v>
      </c>
      <c r="BR140" s="129">
        <f t="shared" ref="BR140" si="1113">J140/J157</f>
        <v>5.2815669814620499E-2</v>
      </c>
      <c r="BS140" s="130">
        <f t="shared" ref="BS140" si="1114">K140/K157</f>
        <v>9.4117647058823528E-2</v>
      </c>
      <c r="BT140" s="131">
        <f t="shared" ref="BT140" si="1115">L140/L157</f>
        <v>4.0612671153399858E-2</v>
      </c>
      <c r="BU140" s="129">
        <f t="shared" ref="BU140" si="1116">M140/M157</f>
        <v>7.289293849658314E-2</v>
      </c>
      <c r="BV140" s="133">
        <f t="shared" ref="BV140" si="1117">N140/N157</f>
        <v>4.2184622467771639E-2</v>
      </c>
      <c r="BW140" s="134">
        <f t="shared" ref="BW140" si="1118">O140/O157</f>
        <v>6.1547022815804119E-2</v>
      </c>
      <c r="BX140" s="129">
        <f t="shared" ref="BX140" si="1119">P140/P157</f>
        <v>4.306321595248197E-2</v>
      </c>
      <c r="BY140" s="130">
        <f t="shared" ref="BY140" si="1120">Q140/Q157</f>
        <v>4.7074858460893272E-2</v>
      </c>
      <c r="BZ140" s="131">
        <f t="shared" ref="BZ140" si="1121">R140/R157</f>
        <v>5.5266705180050064E-2</v>
      </c>
      <c r="CA140" s="132">
        <f t="shared" ref="CA140" si="1122">S140/S157</f>
        <v>4.9119971264367818E-2</v>
      </c>
      <c r="CB140" s="129">
        <f t="shared" ref="CB140" si="1123">T140/T157</f>
        <v>4.5306270387821673E-2</v>
      </c>
      <c r="CC140" s="130">
        <f t="shared" ref="CC140" si="1124">U140/U157</f>
        <v>5.1659254190899763E-2</v>
      </c>
      <c r="CD140" s="131">
        <f t="shared" ref="CD140" si="1125">V140/V157</f>
        <v>3.6145952109464079E-2</v>
      </c>
      <c r="CE140" s="132">
        <f t="shared" ref="CE140" si="1126">W140/W157</f>
        <v>7.2097759674134426E-2</v>
      </c>
      <c r="CF140" s="129">
        <f t="shared" ref="CF140" si="1127">X140/X157</f>
        <v>4.4297479411030696E-2</v>
      </c>
      <c r="CG140" s="130">
        <f t="shared" ref="CG140" si="1128">Y140/Y157</f>
        <v>5.4263565891472867E-2</v>
      </c>
      <c r="CH140" s="131">
        <f t="shared" ref="CH140" si="1129">Z140/Z157</f>
        <v>5.385581180202207E-2</v>
      </c>
      <c r="CI140" s="129">
        <f t="shared" ref="CI140" si="1130">AA140/AA157</f>
        <v>5.3322343393355315E-2</v>
      </c>
      <c r="CJ140" s="135">
        <f t="shared" ref="CJ140" si="1131">AB140/AB157</f>
        <v>4.9814666993337496E-2</v>
      </c>
      <c r="CK140" s="136">
        <f t="shared" ref="CK140" si="1132">AC140/AC157</f>
        <v>5.4213051671443725E-2</v>
      </c>
    </row>
    <row r="141" spans="1:89" ht="13.5" thickTop="1" x14ac:dyDescent="0.2">
      <c r="A141" s="146" t="s">
        <v>24</v>
      </c>
      <c r="B141" s="203">
        <v>413</v>
      </c>
      <c r="C141" s="197">
        <v>417</v>
      </c>
      <c r="D141" s="198">
        <v>191</v>
      </c>
      <c r="E141" s="199">
        <v>219</v>
      </c>
      <c r="F141" s="196">
        <v>665</v>
      </c>
      <c r="G141" s="200">
        <v>283</v>
      </c>
      <c r="H141" s="198">
        <v>855</v>
      </c>
      <c r="I141" s="199">
        <v>688</v>
      </c>
      <c r="J141" s="196">
        <v>123</v>
      </c>
      <c r="K141" s="200">
        <v>149</v>
      </c>
      <c r="L141" s="198">
        <v>288</v>
      </c>
      <c r="M141" s="196">
        <v>542</v>
      </c>
      <c r="N141" s="201">
        <v>720</v>
      </c>
      <c r="O141" s="204">
        <v>880</v>
      </c>
      <c r="P141" s="196">
        <v>395</v>
      </c>
      <c r="Q141" s="200">
        <v>390</v>
      </c>
      <c r="R141" s="198">
        <v>524</v>
      </c>
      <c r="S141" s="199">
        <v>508</v>
      </c>
      <c r="T141" s="196">
        <v>118</v>
      </c>
      <c r="U141" s="200">
        <v>120</v>
      </c>
      <c r="V141" s="198">
        <v>331</v>
      </c>
      <c r="W141" s="205">
        <v>546</v>
      </c>
      <c r="X141" s="196">
        <v>287</v>
      </c>
      <c r="Y141" s="200">
        <v>199</v>
      </c>
      <c r="Z141" s="198">
        <v>887</v>
      </c>
      <c r="AA141" s="196">
        <v>909</v>
      </c>
      <c r="AB141" s="170">
        <f t="shared" si="941"/>
        <v>5797</v>
      </c>
      <c r="AC141" s="171">
        <f t="shared" si="942"/>
        <v>5850</v>
      </c>
      <c r="AE141" s="273" t="str">
        <f>$AE$17</f>
        <v>17:00 - 17:59</v>
      </c>
      <c r="AF141" s="126">
        <f t="shared" ref="AF141:AU142" si="1133">SUMIF($A$9:$A$32,$AE141,B$133:B$156)</f>
        <v>513</v>
      </c>
      <c r="AG141" s="186">
        <f t="shared" si="1133"/>
        <v>1343</v>
      </c>
      <c r="AH141" s="127">
        <f t="shared" si="1133"/>
        <v>420</v>
      </c>
      <c r="AI141" s="180">
        <f t="shared" si="1133"/>
        <v>434</v>
      </c>
      <c r="AJ141" s="126">
        <f t="shared" si="1133"/>
        <v>620</v>
      </c>
      <c r="AK141" s="128">
        <f t="shared" si="1133"/>
        <v>1496</v>
      </c>
      <c r="AL141" s="127">
        <f t="shared" si="1133"/>
        <v>1098</v>
      </c>
      <c r="AM141" s="180">
        <f t="shared" si="1133"/>
        <v>1922</v>
      </c>
      <c r="AN141" s="126">
        <f t="shared" si="1133"/>
        <v>474</v>
      </c>
      <c r="AO141" s="128">
        <f t="shared" si="1133"/>
        <v>99</v>
      </c>
      <c r="AP141" s="127">
        <f t="shared" si="1133"/>
        <v>1121</v>
      </c>
      <c r="AQ141" s="126">
        <f t="shared" si="1133"/>
        <v>303</v>
      </c>
      <c r="AR141" s="179">
        <f t="shared" si="1133"/>
        <v>1682</v>
      </c>
      <c r="AS141" s="181">
        <f t="shared" si="1133"/>
        <v>1032</v>
      </c>
      <c r="AT141" s="126">
        <f t="shared" si="1133"/>
        <v>969</v>
      </c>
      <c r="AU141" s="128">
        <f t="shared" si="1133"/>
        <v>734</v>
      </c>
      <c r="AV141" s="127">
        <f t="shared" ref="AP141:BE142" si="1134">SUMIF($A$9:$A$32,$AE141,R$133:R$156)</f>
        <v>777</v>
      </c>
      <c r="AW141" s="180">
        <f t="shared" si="1134"/>
        <v>1106</v>
      </c>
      <c r="AX141" s="126">
        <f t="shared" si="1134"/>
        <v>410</v>
      </c>
      <c r="AY141" s="128">
        <f t="shared" si="1134"/>
        <v>75</v>
      </c>
      <c r="AZ141" s="127">
        <f t="shared" si="1134"/>
        <v>1174</v>
      </c>
      <c r="BA141" s="180">
        <f t="shared" si="1134"/>
        <v>576</v>
      </c>
      <c r="BB141" s="126">
        <f t="shared" si="1134"/>
        <v>921</v>
      </c>
      <c r="BC141" s="128">
        <f t="shared" si="1134"/>
        <v>259</v>
      </c>
      <c r="BD141" s="184">
        <f t="shared" si="1134"/>
        <v>1237</v>
      </c>
      <c r="BE141" s="185">
        <f t="shared" si="1134"/>
        <v>1306</v>
      </c>
      <c r="BF141" s="170">
        <f>AF141+AH141+AJ141+AL141+AN141+AP141+AR141+AT141+AV141+AX141+AZ141+BB141+BD141</f>
        <v>11416</v>
      </c>
      <c r="BG141" s="171">
        <f>AG141+AI141+AK141+AM141+AO141+AQ141+AS141+AU141+AW141+AY141+BA141+BC141+BE141</f>
        <v>10685</v>
      </c>
      <c r="BI141" s="146" t="s">
        <v>24</v>
      </c>
      <c r="BJ141" s="129">
        <f>B141/B157</f>
        <v>4.2993962107016448E-2</v>
      </c>
      <c r="BK141" s="130">
        <f t="shared" ref="BK141" si="1135">C141/C157</f>
        <v>4.2240680713128038E-2</v>
      </c>
      <c r="BL141" s="131">
        <f t="shared" ref="BL141" si="1136">D141/D157</f>
        <v>4.0389088602241489E-2</v>
      </c>
      <c r="BM141" s="132">
        <f t="shared" ref="BM141" si="1137">E141/E157</f>
        <v>4.6575925138239049E-2</v>
      </c>
      <c r="BN141" s="129">
        <f t="shared" ref="BN141" si="1138">F141/F157</f>
        <v>5.2140504939626783E-2</v>
      </c>
      <c r="BO141" s="130">
        <f t="shared" ref="BO141" si="1139">G141/G157</f>
        <v>2.5760058255962132E-2</v>
      </c>
      <c r="BP141" s="131">
        <f t="shared" ref="BP141" si="1140">H141/H157</f>
        <v>5.3115487357892774E-2</v>
      </c>
      <c r="BQ141" s="132">
        <f t="shared" ref="BQ141" si="1141">I141/I157</f>
        <v>4.0763123592842752E-2</v>
      </c>
      <c r="BR141" s="129">
        <f t="shared" ref="BR141" si="1142">J141/J157</f>
        <v>4.3022035676810073E-2</v>
      </c>
      <c r="BS141" s="130">
        <f t="shared" ref="BS141" si="1143">K141/K157</f>
        <v>5.1557093425605535E-2</v>
      </c>
      <c r="BT141" s="131">
        <f t="shared" ref="BT141" si="1144">L141/L157</f>
        <v>3.3418426549083315E-2</v>
      </c>
      <c r="BU141" s="129">
        <f t="shared" ref="BU141" si="1145">M141/M157</f>
        <v>6.1731207289293849E-2</v>
      </c>
      <c r="BV141" s="133">
        <f t="shared" ref="BV141" si="1146">N141/N157</f>
        <v>4.1436464088397788E-2</v>
      </c>
      <c r="BW141" s="134">
        <f t="shared" ref="BW141" si="1147">O141/O157</f>
        <v>4.8970506399554817E-2</v>
      </c>
      <c r="BX141" s="129">
        <f t="shared" ref="BX141" si="1148">P141/P157</f>
        <v>4.1896478574459058E-2</v>
      </c>
      <c r="BY141" s="130">
        <f t="shared" ref="BY141" si="1149">Q141/Q157</f>
        <v>4.0889075277836022E-2</v>
      </c>
      <c r="BZ141" s="131">
        <f t="shared" ref="BZ141" si="1150">R141/R157</f>
        <v>5.0452532254958597E-2</v>
      </c>
      <c r="CA141" s="132">
        <f t="shared" ref="CA141" si="1151">S141/S157</f>
        <v>4.5617816091954026E-2</v>
      </c>
      <c r="CB141" s="129">
        <f t="shared" ref="CB141" si="1152">T141/T157</f>
        <v>4.276911924610366E-2</v>
      </c>
      <c r="CC141" s="130">
        <f t="shared" ref="CC141" si="1153">U141/U157</f>
        <v>4.1053711939787886E-2</v>
      </c>
      <c r="CD141" s="131">
        <f t="shared" ref="CD141" si="1154">V141/V157</f>
        <v>3.7742303306727482E-2</v>
      </c>
      <c r="CE141" s="132">
        <f t="shared" ref="CE141" si="1155">W141/W157</f>
        <v>5.5600814663951122E-2</v>
      </c>
      <c r="CF141" s="129">
        <f t="shared" ref="CF141" si="1156">X141/X157</f>
        <v>3.58123284252558E-2</v>
      </c>
      <c r="CG141" s="130">
        <f t="shared" ref="CG141" si="1157">Y141/Y157</f>
        <v>3.955476048499304E-2</v>
      </c>
      <c r="CH141" s="131">
        <f t="shared" ref="CH141" si="1158">Z141/Z157</f>
        <v>5.8613625850789663E-2</v>
      </c>
      <c r="CI141" s="129">
        <f t="shared" ref="CI141" si="1159">AA141/AA157</f>
        <v>5.7633781384732435E-2</v>
      </c>
      <c r="CJ141" s="135">
        <f t="shared" ref="CJ141" si="1160">AB141/AB157</f>
        <v>4.5815583779212674E-2</v>
      </c>
      <c r="CK141" s="136">
        <f t="shared" ref="CK141" si="1161">AC141/AC157</f>
        <v>4.6319023262442797E-2</v>
      </c>
    </row>
    <row r="142" spans="1:89" x14ac:dyDescent="0.2">
      <c r="A142" s="137" t="s">
        <v>25</v>
      </c>
      <c r="B142" s="206">
        <v>444</v>
      </c>
      <c r="C142" s="190">
        <v>397</v>
      </c>
      <c r="D142" s="191">
        <v>171</v>
      </c>
      <c r="E142" s="192">
        <v>219</v>
      </c>
      <c r="F142" s="189">
        <v>539</v>
      </c>
      <c r="G142" s="193">
        <v>426</v>
      </c>
      <c r="H142" s="191">
        <v>711</v>
      </c>
      <c r="I142" s="192">
        <v>767</v>
      </c>
      <c r="J142" s="189">
        <v>126</v>
      </c>
      <c r="K142" s="190">
        <v>142</v>
      </c>
      <c r="L142" s="191">
        <v>358</v>
      </c>
      <c r="M142" s="189">
        <v>432</v>
      </c>
      <c r="N142" s="194">
        <v>666</v>
      </c>
      <c r="O142" s="207">
        <v>800</v>
      </c>
      <c r="P142" s="189">
        <v>403</v>
      </c>
      <c r="Q142" s="190">
        <v>366</v>
      </c>
      <c r="R142" s="191">
        <v>526</v>
      </c>
      <c r="S142" s="192">
        <v>396</v>
      </c>
      <c r="T142" s="198">
        <v>88</v>
      </c>
      <c r="U142" s="189">
        <v>110</v>
      </c>
      <c r="V142" s="191">
        <v>306</v>
      </c>
      <c r="W142" s="208">
        <v>505</v>
      </c>
      <c r="X142" s="189">
        <v>282</v>
      </c>
      <c r="Y142" s="193">
        <v>207</v>
      </c>
      <c r="Z142" s="191">
        <v>813</v>
      </c>
      <c r="AA142" s="189">
        <v>796</v>
      </c>
      <c r="AB142" s="170">
        <f t="shared" si="941"/>
        <v>5433</v>
      </c>
      <c r="AC142" s="171">
        <f t="shared" si="942"/>
        <v>5563</v>
      </c>
      <c r="AE142" s="275" t="str">
        <f>$AE$18</f>
        <v>18:00 - 18:59</v>
      </c>
      <c r="AF142" s="126">
        <f t="shared" si="1133"/>
        <v>563</v>
      </c>
      <c r="AG142" s="190">
        <f t="shared" si="1133"/>
        <v>1225</v>
      </c>
      <c r="AH142" s="191">
        <f t="shared" si="1133"/>
        <v>282</v>
      </c>
      <c r="AI142" s="192">
        <f t="shared" si="1133"/>
        <v>460</v>
      </c>
      <c r="AJ142" s="276">
        <f t="shared" si="1133"/>
        <v>550</v>
      </c>
      <c r="AK142" s="193">
        <f t="shared" si="1133"/>
        <v>1396</v>
      </c>
      <c r="AL142" s="191">
        <f t="shared" si="1133"/>
        <v>957</v>
      </c>
      <c r="AM142" s="192">
        <f t="shared" si="1133"/>
        <v>1858</v>
      </c>
      <c r="AN142" s="276">
        <f t="shared" si="1133"/>
        <v>316</v>
      </c>
      <c r="AO142" s="193">
        <f t="shared" si="1133"/>
        <v>109</v>
      </c>
      <c r="AP142" s="191">
        <f t="shared" si="1134"/>
        <v>1097</v>
      </c>
      <c r="AQ142" s="276">
        <f t="shared" si="1134"/>
        <v>297</v>
      </c>
      <c r="AR142" s="194">
        <f t="shared" si="1134"/>
        <v>1653</v>
      </c>
      <c r="AS142" s="195">
        <f t="shared" si="1134"/>
        <v>1216</v>
      </c>
      <c r="AT142" s="276">
        <f t="shared" si="1134"/>
        <v>773</v>
      </c>
      <c r="AU142" s="193">
        <f t="shared" si="1134"/>
        <v>887</v>
      </c>
      <c r="AV142" s="191">
        <f t="shared" si="1134"/>
        <v>668</v>
      </c>
      <c r="AW142" s="192">
        <f t="shared" si="1134"/>
        <v>1191</v>
      </c>
      <c r="AX142" s="276">
        <f t="shared" si="1134"/>
        <v>297</v>
      </c>
      <c r="AY142" s="193">
        <f t="shared" si="1134"/>
        <v>74</v>
      </c>
      <c r="AZ142" s="191">
        <f t="shared" si="1134"/>
        <v>1062</v>
      </c>
      <c r="BA142" s="192">
        <f t="shared" si="1134"/>
        <v>587</v>
      </c>
      <c r="BB142" s="276">
        <f t="shared" si="1134"/>
        <v>728</v>
      </c>
      <c r="BC142" s="193">
        <f t="shared" si="1134"/>
        <v>279</v>
      </c>
      <c r="BD142" s="191">
        <f t="shared" si="1134"/>
        <v>1050</v>
      </c>
      <c r="BE142" s="276">
        <f t="shared" si="1134"/>
        <v>1509</v>
      </c>
      <c r="BF142" s="172">
        <f>SUM(AF142,AH142,AJ142,AL142,AN142,AP142,AR142,AT142,AV142,AX142,AZ142,BB142,BD142)</f>
        <v>9996</v>
      </c>
      <c r="BG142" s="173">
        <f>SUM(AG142,AI142,AK142,AM142,AO142,AQ142,AS142,AU142,AW142,AY142,BA142,BC142,BE142)</f>
        <v>11088</v>
      </c>
      <c r="BI142" s="137" t="s">
        <v>25</v>
      </c>
      <c r="BJ142" s="129">
        <f>B142/B157</f>
        <v>4.6221111805121798E-2</v>
      </c>
      <c r="BK142" s="130">
        <f t="shared" ref="BK142" si="1162">C142/C157</f>
        <v>4.021474878444084E-2</v>
      </c>
      <c r="BL142" s="131">
        <f t="shared" ref="BL142" si="1163">D142/D157</f>
        <v>3.6159864664834E-2</v>
      </c>
      <c r="BM142" s="132">
        <f t="shared" ref="BM142" si="1164">E142/E157</f>
        <v>4.6575925138239049E-2</v>
      </c>
      <c r="BN142" s="129">
        <f t="shared" ref="BN142" si="1165">F142/F157</f>
        <v>4.2261251372118551E-2</v>
      </c>
      <c r="BO142" s="130">
        <f t="shared" ref="BO142" si="1166">G142/G157</f>
        <v>3.8776624795193886E-2</v>
      </c>
      <c r="BP142" s="131">
        <f t="shared" ref="BP142" si="1167">H142/H157</f>
        <v>4.416972106603715E-2</v>
      </c>
      <c r="BQ142" s="132">
        <f t="shared" ref="BQ142" si="1168">I142/I157</f>
        <v>4.5443772958881384E-2</v>
      </c>
      <c r="BR142" s="129">
        <f t="shared" ref="BR142" si="1169">J142/J157</f>
        <v>4.4071353620146907E-2</v>
      </c>
      <c r="BS142" s="130">
        <f t="shared" ref="BS142" si="1170">K142/K157</f>
        <v>4.9134948096885817E-2</v>
      </c>
      <c r="BT142" s="131">
        <f t="shared" ref="BT142" si="1171">L142/L157</f>
        <v>4.1540960779763283E-2</v>
      </c>
      <c r="BU142" s="129">
        <f t="shared" ref="BU142" si="1172">M142/M157</f>
        <v>4.920273348519362E-2</v>
      </c>
      <c r="BV142" s="133">
        <f t="shared" ref="BV142" si="1173">N142/N157</f>
        <v>3.8328729281767955E-2</v>
      </c>
      <c r="BW142" s="134">
        <f t="shared" ref="BW142" si="1174">O142/O157</f>
        <v>4.4518642181413465E-2</v>
      </c>
      <c r="BX142" s="129">
        <f t="shared" ref="BX142" si="1175">P142/P157</f>
        <v>4.274501484938481E-2</v>
      </c>
      <c r="BY142" s="130">
        <f t="shared" ref="BY142" si="1176">Q142/Q157</f>
        <v>3.8372824491507654E-2</v>
      </c>
      <c r="BZ142" s="131">
        <f t="shared" ref="BZ142" si="1177">R142/R157</f>
        <v>5.0645099171962256E-2</v>
      </c>
      <c r="CA142" s="132">
        <f t="shared" ref="CA142" si="1178">S142/S157</f>
        <v>3.5560344827586209E-2</v>
      </c>
      <c r="CB142" s="129">
        <f t="shared" ref="CB142" si="1179">T142/T157</f>
        <v>3.1895614353026458E-2</v>
      </c>
      <c r="CC142" s="130">
        <f t="shared" ref="CC142" si="1180">U142/U157</f>
        <v>3.7632569278138898E-2</v>
      </c>
      <c r="CD142" s="131">
        <f t="shared" ref="CD142" si="1181">V142/V157</f>
        <v>3.489167616875713E-2</v>
      </c>
      <c r="CE142" s="132">
        <f t="shared" ref="CE142" si="1182">W142/W157</f>
        <v>5.1425661914460283E-2</v>
      </c>
      <c r="CF142" s="129">
        <f t="shared" ref="CF142" si="1183">X142/X157</f>
        <v>3.5188420264537057E-2</v>
      </c>
      <c r="CG142" s="130">
        <f t="shared" ref="CG142" si="1184">Y142/Y157</f>
        <v>4.1144901610017888E-2</v>
      </c>
      <c r="CH142" s="131">
        <f t="shared" ref="CH142" si="1185">Z142/Z157</f>
        <v>5.3723650300667412E-2</v>
      </c>
      <c r="CI142" s="129">
        <f t="shared" ref="CI142" si="1186">AA142/AA157</f>
        <v>5.046918589906163E-2</v>
      </c>
      <c r="CJ142" s="135">
        <f t="shared" ref="CJ142" si="1187">AB142/AB157</f>
        <v>4.293877292952604E-2</v>
      </c>
      <c r="CK142" s="136">
        <f t="shared" ref="CK142" si="1188">AC142/AC157</f>
        <v>4.4046619898969103E-2</v>
      </c>
    </row>
    <row r="143" spans="1:89" ht="13.5" thickBot="1" x14ac:dyDescent="0.25">
      <c r="A143" s="146" t="s">
        <v>26</v>
      </c>
      <c r="B143" s="203">
        <v>360</v>
      </c>
      <c r="C143" s="197">
        <v>445</v>
      </c>
      <c r="D143" s="198">
        <v>189</v>
      </c>
      <c r="E143" s="199">
        <v>244</v>
      </c>
      <c r="F143" s="196">
        <v>445</v>
      </c>
      <c r="G143" s="200">
        <v>362</v>
      </c>
      <c r="H143" s="198">
        <v>762</v>
      </c>
      <c r="I143" s="199">
        <v>701</v>
      </c>
      <c r="J143" s="196">
        <v>123</v>
      </c>
      <c r="K143" s="197">
        <v>95</v>
      </c>
      <c r="L143" s="198">
        <v>334</v>
      </c>
      <c r="M143" s="196">
        <v>385</v>
      </c>
      <c r="N143" s="201">
        <v>627</v>
      </c>
      <c r="O143" s="204">
        <v>650</v>
      </c>
      <c r="P143" s="196">
        <v>368</v>
      </c>
      <c r="Q143" s="197">
        <v>331</v>
      </c>
      <c r="R143" s="198">
        <v>450</v>
      </c>
      <c r="S143" s="199">
        <v>384</v>
      </c>
      <c r="T143" s="196">
        <v>86</v>
      </c>
      <c r="U143" s="200">
        <v>120</v>
      </c>
      <c r="V143" s="198">
        <v>352</v>
      </c>
      <c r="W143" s="205">
        <v>410</v>
      </c>
      <c r="X143" s="196">
        <v>253</v>
      </c>
      <c r="Y143" s="200">
        <v>159</v>
      </c>
      <c r="Z143" s="198">
        <v>716</v>
      </c>
      <c r="AA143" s="196">
        <v>893</v>
      </c>
      <c r="AB143" s="170">
        <f t="shared" si="941"/>
        <v>5065</v>
      </c>
      <c r="AC143" s="171">
        <f t="shared" si="942"/>
        <v>5179</v>
      </c>
      <c r="AE143" s="273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3.7476577139287946E-2</v>
      </c>
      <c r="BK143" s="130">
        <f t="shared" ref="BK143" si="1189">C143/C157</f>
        <v>4.507698541329011E-2</v>
      </c>
      <c r="BL143" s="131">
        <f t="shared" ref="BL143" si="1190">D143/D157</f>
        <v>3.9966166208500742E-2</v>
      </c>
      <c r="BM143" s="132">
        <f t="shared" ref="BM143" si="1191">E143/E157</f>
        <v>5.1892811569544874E-2</v>
      </c>
      <c r="BN143" s="129">
        <f t="shared" ref="BN143" si="1192">F143/F157</f>
        <v>3.4891014583660028E-2</v>
      </c>
      <c r="BO143" s="130">
        <f t="shared" ref="BO143" si="1193">G143/G157</f>
        <v>3.2951028581831424E-2</v>
      </c>
      <c r="BP143" s="131">
        <f t="shared" ref="BP143" si="1194">H143/H157</f>
        <v>4.7338013294402681E-2</v>
      </c>
      <c r="BQ143" s="132">
        <f t="shared" ref="BQ143" si="1195">I143/I157</f>
        <v>4.1533357032823792E-2</v>
      </c>
      <c r="BR143" s="129">
        <f t="shared" ref="BR143" si="1196">J143/J157</f>
        <v>4.3022035676810073E-2</v>
      </c>
      <c r="BS143" s="130">
        <f t="shared" ref="BS143" si="1197">K143/K157</f>
        <v>3.2871972318339097E-2</v>
      </c>
      <c r="BT143" s="131">
        <f t="shared" ref="BT143" si="1198">L143/L157</f>
        <v>3.8756091900673008E-2</v>
      </c>
      <c r="BU143" s="129">
        <f t="shared" ref="BU143" si="1199">M143/M157</f>
        <v>4.3849658314350795E-2</v>
      </c>
      <c r="BV143" s="133">
        <f t="shared" ref="BV143" si="1200">N143/N157</f>
        <v>3.608425414364641E-2</v>
      </c>
      <c r="BW143" s="134">
        <f t="shared" ref="BW143" si="1201">O143/O157</f>
        <v>3.6171396772398445E-2</v>
      </c>
      <c r="BX143" s="129">
        <f t="shared" ref="BX143" si="1202">P143/P157</f>
        <v>3.903266864658464E-2</v>
      </c>
      <c r="BY143" s="130">
        <f t="shared" ref="BY143" si="1203">Q143/Q157</f>
        <v>3.4703292094778779E-2</v>
      </c>
      <c r="BZ143" s="131">
        <f t="shared" ref="BZ143" si="1204">R143/R157</f>
        <v>4.3327556325823226E-2</v>
      </c>
      <c r="CA143" s="132">
        <f t="shared" ref="CA143" si="1205">S143/S157</f>
        <v>3.4482758620689655E-2</v>
      </c>
      <c r="CB143" s="129">
        <f t="shared" ref="CB143" si="1206">T143/T157</f>
        <v>3.1170714026821311E-2</v>
      </c>
      <c r="CC143" s="130">
        <f t="shared" ref="CC143" si="1207">U143/U157</f>
        <v>4.1053711939787886E-2</v>
      </c>
      <c r="CD143" s="131">
        <f t="shared" ref="CD143" si="1208">V143/V157</f>
        <v>4.0136830102622575E-2</v>
      </c>
      <c r="CE143" s="132">
        <f t="shared" ref="CE143" si="1209">W143/W157</f>
        <v>4.1751527494908347E-2</v>
      </c>
      <c r="CF143" s="129">
        <f t="shared" ref="CF143" si="1210">X143/X157</f>
        <v>3.1569752932368356E-2</v>
      </c>
      <c r="CG143" s="130">
        <f t="shared" ref="CG143" si="1211">Y143/Y157</f>
        <v>3.1604054859868815E-2</v>
      </c>
      <c r="CH143" s="131">
        <f t="shared" ref="CH143" si="1212">Z143/Z157</f>
        <v>4.731381748496663E-2</v>
      </c>
      <c r="CI143" s="129">
        <f t="shared" ref="CI143" si="1213">AA143/AA157</f>
        <v>5.661932538676135E-2</v>
      </c>
      <c r="CJ143" s="135">
        <f t="shared" ref="CJ143" si="1214">AB143/AB157</f>
        <v>4.0030348773798893E-2</v>
      </c>
      <c r="CK143" s="136">
        <f t="shared" ref="CK143" si="1215">AC143/AC157</f>
        <v>4.1006191705331832E-2</v>
      </c>
    </row>
    <row r="144" spans="1:89" ht="14.25" thickTop="1" thickBot="1" x14ac:dyDescent="0.25">
      <c r="A144" s="137" t="s">
        <v>27</v>
      </c>
      <c r="B144" s="206">
        <v>302</v>
      </c>
      <c r="C144" s="190">
        <v>424</v>
      </c>
      <c r="D144" s="191">
        <v>187</v>
      </c>
      <c r="E144" s="192">
        <v>216</v>
      </c>
      <c r="F144" s="189">
        <v>406</v>
      </c>
      <c r="G144" s="193">
        <v>432</v>
      </c>
      <c r="H144" s="191">
        <v>671</v>
      </c>
      <c r="I144" s="192">
        <v>804</v>
      </c>
      <c r="J144" s="189">
        <v>136</v>
      </c>
      <c r="K144" s="190">
        <v>98</v>
      </c>
      <c r="L144" s="191">
        <v>345</v>
      </c>
      <c r="M144" s="189">
        <v>324</v>
      </c>
      <c r="N144" s="194">
        <v>707</v>
      </c>
      <c r="O144" s="207">
        <v>623</v>
      </c>
      <c r="P144" s="189">
        <v>414</v>
      </c>
      <c r="Q144" s="190">
        <v>297</v>
      </c>
      <c r="R144" s="191">
        <v>466</v>
      </c>
      <c r="S144" s="192">
        <v>495</v>
      </c>
      <c r="T144" s="189">
        <v>122</v>
      </c>
      <c r="U144" s="193">
        <v>113</v>
      </c>
      <c r="V144" s="191">
        <v>414</v>
      </c>
      <c r="W144" s="208">
        <v>409</v>
      </c>
      <c r="X144" s="189">
        <v>352</v>
      </c>
      <c r="Y144" s="193">
        <v>136</v>
      </c>
      <c r="Z144" s="191">
        <v>783</v>
      </c>
      <c r="AA144" s="189">
        <v>779</v>
      </c>
      <c r="AB144" s="170">
        <f t="shared" si="941"/>
        <v>5305</v>
      </c>
      <c r="AC144" s="171">
        <f t="shared" si="942"/>
        <v>5150</v>
      </c>
      <c r="AE144" s="267" t="s">
        <v>13</v>
      </c>
      <c r="AF144" s="20">
        <f t="shared" ref="AF144:BG144" si="1216">SUM(AF141:AF143)</f>
        <v>1076</v>
      </c>
      <c r="AG144" s="21">
        <f t="shared" si="1216"/>
        <v>2568</v>
      </c>
      <c r="AH144" s="20">
        <f t="shared" si="1216"/>
        <v>702</v>
      </c>
      <c r="AI144" s="21">
        <f t="shared" si="1216"/>
        <v>894</v>
      </c>
      <c r="AJ144" s="20">
        <f t="shared" si="1216"/>
        <v>1170</v>
      </c>
      <c r="AK144" s="21">
        <f t="shared" si="1216"/>
        <v>2892</v>
      </c>
      <c r="AL144" s="20">
        <f t="shared" si="1216"/>
        <v>2055</v>
      </c>
      <c r="AM144" s="21">
        <f t="shared" si="1216"/>
        <v>3780</v>
      </c>
      <c r="AN144" s="20">
        <f t="shared" si="1216"/>
        <v>790</v>
      </c>
      <c r="AO144" s="21">
        <f t="shared" si="1216"/>
        <v>208</v>
      </c>
      <c r="AP144" s="20">
        <f t="shared" si="1216"/>
        <v>2218</v>
      </c>
      <c r="AQ144" s="21">
        <f t="shared" si="1216"/>
        <v>600</v>
      </c>
      <c r="AR144" s="20">
        <f t="shared" si="1216"/>
        <v>3335</v>
      </c>
      <c r="AS144" s="21">
        <f t="shared" si="1216"/>
        <v>2248</v>
      </c>
      <c r="AT144" s="20">
        <f t="shared" si="1216"/>
        <v>1742</v>
      </c>
      <c r="AU144" s="21">
        <f t="shared" si="1216"/>
        <v>1621</v>
      </c>
      <c r="AV144" s="20">
        <f t="shared" si="1216"/>
        <v>1445</v>
      </c>
      <c r="AW144" s="21">
        <f t="shared" si="1216"/>
        <v>2297</v>
      </c>
      <c r="AX144" s="20">
        <f t="shared" si="1216"/>
        <v>707</v>
      </c>
      <c r="AY144" s="21">
        <f t="shared" si="1216"/>
        <v>149</v>
      </c>
      <c r="AZ144" s="20">
        <f t="shared" si="1216"/>
        <v>2236</v>
      </c>
      <c r="BA144" s="21">
        <f t="shared" si="1216"/>
        <v>1163</v>
      </c>
      <c r="BB144" s="20">
        <f t="shared" si="1216"/>
        <v>1649</v>
      </c>
      <c r="BC144" s="21">
        <f t="shared" si="1216"/>
        <v>538</v>
      </c>
      <c r="BD144" s="20">
        <f t="shared" si="1216"/>
        <v>2287</v>
      </c>
      <c r="BE144" s="21">
        <f t="shared" si="1216"/>
        <v>2815</v>
      </c>
      <c r="BF144" s="174">
        <f t="shared" si="1216"/>
        <v>21412</v>
      </c>
      <c r="BG144" s="175">
        <f t="shared" si="1216"/>
        <v>21773</v>
      </c>
      <c r="BI144" s="137" t="s">
        <v>27</v>
      </c>
      <c r="BJ144" s="129">
        <f>B144/B157</f>
        <v>3.1438684155735995E-2</v>
      </c>
      <c r="BK144" s="130">
        <f t="shared" ref="BK144" si="1217">C144/C157</f>
        <v>4.2949756888168558E-2</v>
      </c>
      <c r="BL144" s="131">
        <f t="shared" ref="BL144" si="1218">D144/D157</f>
        <v>3.9543243814759994E-2</v>
      </c>
      <c r="BM144" s="132">
        <f t="shared" ref="BM144" si="1219">E144/E157</f>
        <v>4.5937898766482348E-2</v>
      </c>
      <c r="BN144" s="129">
        <f t="shared" ref="BN144" si="1220">F144/F157</f>
        <v>3.1833150384193196E-2</v>
      </c>
      <c r="BO144" s="130">
        <f t="shared" ref="BO144" si="1221">G144/G157</f>
        <v>3.9322774440196613E-2</v>
      </c>
      <c r="BP144" s="131">
        <f t="shared" ref="BP144" si="1222">H144/H157</f>
        <v>4.1684785984966145E-2</v>
      </c>
      <c r="BQ144" s="132">
        <f t="shared" ref="BQ144" si="1223">I144/I157</f>
        <v>4.7635975826519732E-2</v>
      </c>
      <c r="BR144" s="129">
        <f t="shared" ref="BR144" si="1224">J144/J157</f>
        <v>4.7569080097936339E-2</v>
      </c>
      <c r="BS144" s="130">
        <f t="shared" ref="BS144" si="1225">K144/K157</f>
        <v>3.3910034602076124E-2</v>
      </c>
      <c r="BT144" s="131">
        <f t="shared" ref="BT144" si="1226">L144/L157</f>
        <v>4.003249013692272E-2</v>
      </c>
      <c r="BU144" s="129">
        <f t="shared" ref="BU144" si="1227">M144/M157</f>
        <v>3.6902050113895218E-2</v>
      </c>
      <c r="BV144" s="133">
        <f t="shared" ref="BV144" si="1228">N144/N157</f>
        <v>4.0688305709023938E-2</v>
      </c>
      <c r="BW144" s="134">
        <f t="shared" ref="BW144" si="1229">O144/O157</f>
        <v>3.4668892598775737E-2</v>
      </c>
      <c r="BX144" s="129">
        <f t="shared" ref="BX144" si="1230">P144/P157</f>
        <v>4.3911752227407723E-2</v>
      </c>
      <c r="BY144" s="130">
        <f t="shared" ref="BY144" si="1231">Q144/Q157</f>
        <v>3.1138603480813588E-2</v>
      </c>
      <c r="BZ144" s="131">
        <f t="shared" ref="BZ144" si="1232">R144/R157</f>
        <v>4.4868091661852495E-2</v>
      </c>
      <c r="CA144" s="132">
        <f t="shared" ref="CA144" si="1233">S144/S157</f>
        <v>4.4450431034482756E-2</v>
      </c>
      <c r="CB144" s="129">
        <f t="shared" ref="CB144" si="1234">T144/T157</f>
        <v>4.4218919898513953E-2</v>
      </c>
      <c r="CC144" s="130">
        <f t="shared" ref="CC144" si="1235">U144/U157</f>
        <v>3.8658912076633599E-2</v>
      </c>
      <c r="CD144" s="131">
        <f t="shared" ref="CD144" si="1236">V144/V157</f>
        <v>4.7206385404789053E-2</v>
      </c>
      <c r="CE144" s="132">
        <f t="shared" ref="CE144" si="1237">W144/W157</f>
        <v>4.1649694501018332E-2</v>
      </c>
      <c r="CF144" s="129">
        <f t="shared" ref="CF144" si="1238">X144/X157</f>
        <v>4.3923134514599449E-2</v>
      </c>
      <c r="CG144" s="130">
        <f t="shared" ref="CG144" si="1239">Y144/Y157</f>
        <v>2.7032399125422383E-2</v>
      </c>
      <c r="CH144" s="131">
        <f t="shared" ref="CH144" si="1240">Z144/Z157</f>
        <v>5.1741227780347586E-2</v>
      </c>
      <c r="CI144" s="129">
        <f t="shared" ref="CI144" si="1241">AA144/AA157</f>
        <v>4.939132640121735E-2</v>
      </c>
      <c r="CJ144" s="135">
        <f t="shared" ref="CJ144" si="1242">AB144/AB157</f>
        <v>4.1927147136229637E-2</v>
      </c>
      <c r="CK144" s="136">
        <f t="shared" ref="CK144" si="1243">AC144/AC157</f>
        <v>4.0776576034458188E-2</v>
      </c>
    </row>
    <row r="145" spans="1:89" ht="13.5" thickTop="1" x14ac:dyDescent="0.2">
      <c r="A145" s="146" t="s">
        <v>28</v>
      </c>
      <c r="B145" s="203">
        <v>337</v>
      </c>
      <c r="C145" s="197">
        <v>676</v>
      </c>
      <c r="D145" s="198">
        <v>222</v>
      </c>
      <c r="E145" s="199">
        <v>245</v>
      </c>
      <c r="F145" s="196">
        <v>401</v>
      </c>
      <c r="G145" s="200">
        <v>619</v>
      </c>
      <c r="H145" s="198">
        <v>726</v>
      </c>
      <c r="I145" s="199">
        <v>989</v>
      </c>
      <c r="J145" s="196">
        <v>162</v>
      </c>
      <c r="K145" s="197">
        <v>104</v>
      </c>
      <c r="L145" s="198">
        <v>499</v>
      </c>
      <c r="M145" s="196">
        <v>253</v>
      </c>
      <c r="N145" s="201">
        <v>1028</v>
      </c>
      <c r="O145" s="204">
        <v>681</v>
      </c>
      <c r="P145" s="196">
        <v>482</v>
      </c>
      <c r="Q145" s="197">
        <v>339</v>
      </c>
      <c r="R145" s="198">
        <v>450</v>
      </c>
      <c r="S145" s="199">
        <v>547</v>
      </c>
      <c r="T145" s="196">
        <v>190</v>
      </c>
      <c r="U145" s="200">
        <v>76</v>
      </c>
      <c r="V145" s="198">
        <v>553</v>
      </c>
      <c r="W145" s="205">
        <v>373</v>
      </c>
      <c r="X145" s="196">
        <v>427</v>
      </c>
      <c r="Y145" s="200">
        <v>138</v>
      </c>
      <c r="Z145" s="198">
        <v>781</v>
      </c>
      <c r="AA145" s="196">
        <v>876</v>
      </c>
      <c r="AB145" s="170">
        <f t="shared" si="941"/>
        <v>6258</v>
      </c>
      <c r="AC145" s="171">
        <f t="shared" si="942"/>
        <v>5916</v>
      </c>
      <c r="BI145" s="146" t="s">
        <v>28</v>
      </c>
      <c r="BJ145" s="129">
        <f>B145/B157</f>
        <v>3.5082240266500107E-2</v>
      </c>
      <c r="BK145" s="130">
        <f t="shared" ref="BK145" si="1244">C145/C157</f>
        <v>6.8476499189627227E-2</v>
      </c>
      <c r="BL145" s="131">
        <f t="shared" ref="BL145" si="1245">D145/D157</f>
        <v>4.6944385705223093E-2</v>
      </c>
      <c r="BM145" s="132">
        <f t="shared" ref="BM145" si="1246">E145/E157</f>
        <v>5.2105487026797105E-2</v>
      </c>
      <c r="BN145" s="129">
        <f t="shared" ref="BN145" si="1247">F145/F157</f>
        <v>3.1441116512466678E-2</v>
      </c>
      <c r="BO145" s="130">
        <f t="shared" ref="BO145" si="1248">G145/G157</f>
        <v>5.6344438376115052E-2</v>
      </c>
      <c r="BP145" s="131">
        <f t="shared" ref="BP145" si="1249">H145/H157</f>
        <v>4.5101571721438777E-2</v>
      </c>
      <c r="BQ145" s="132">
        <f t="shared" ref="BQ145" si="1250">I145/I157</f>
        <v>5.8596990164711461E-2</v>
      </c>
      <c r="BR145" s="129">
        <f t="shared" ref="BR145" si="1251">J145/J157</f>
        <v>5.6663168940188878E-2</v>
      </c>
      <c r="BS145" s="130">
        <f t="shared" ref="BS145" si="1252">K145/K157</f>
        <v>3.5986159169550176E-2</v>
      </c>
      <c r="BT145" s="131">
        <f t="shared" ref="BT145" si="1253">L145/L157</f>
        <v>5.7902065444418657E-2</v>
      </c>
      <c r="BU145" s="129">
        <f t="shared" ref="BU145" si="1254">M145/M157</f>
        <v>2.8815489749430524E-2</v>
      </c>
      <c r="BV145" s="133">
        <f t="shared" ref="BV145" si="1255">N145/N157</f>
        <v>5.9162062615101291E-2</v>
      </c>
      <c r="BW145" s="134">
        <f t="shared" ref="BW145" si="1256">O145/O157</f>
        <v>3.7896494156928216E-2</v>
      </c>
      <c r="BX145" s="129">
        <f t="shared" ref="BX145" si="1257">P145/P157</f>
        <v>5.1124310564276625E-2</v>
      </c>
      <c r="BY145" s="130">
        <f t="shared" ref="BY145" si="1258">Q145/Q157</f>
        <v>3.5542042356888237E-2</v>
      </c>
      <c r="BZ145" s="131">
        <f t="shared" ref="BZ145" si="1259">R145/R157</f>
        <v>4.3327556325823226E-2</v>
      </c>
      <c r="CA145" s="132">
        <f t="shared" ref="CA145" si="1260">S145/S157</f>
        <v>4.9119971264367818E-2</v>
      </c>
      <c r="CB145" s="129">
        <f t="shared" ref="CB145" si="1261">T145/T157</f>
        <v>6.8865530989488943E-2</v>
      </c>
      <c r="CC145" s="130">
        <f t="shared" ref="CC145" si="1262">U145/U157</f>
        <v>2.6000684228532328E-2</v>
      </c>
      <c r="CD145" s="131">
        <f t="shared" ref="CD145" si="1263">V145/V157</f>
        <v>6.3055872291904222E-2</v>
      </c>
      <c r="CE145" s="132">
        <f t="shared" ref="CE145" si="1264">W145/W157</f>
        <v>3.7983706720977596E-2</v>
      </c>
      <c r="CF145" s="129">
        <f t="shared" ref="CF145" si="1265">X145/X157</f>
        <v>5.3281756925380584E-2</v>
      </c>
      <c r="CG145" s="130">
        <f t="shared" ref="CG145" si="1266">Y145/Y157</f>
        <v>2.7429934406678593E-2</v>
      </c>
      <c r="CH145" s="131">
        <f t="shared" ref="CH145" si="1267">Z145/Z157</f>
        <v>5.1609066278992928E-2</v>
      </c>
      <c r="CI145" s="129">
        <f t="shared" ref="CI145" si="1268">AA145/AA157</f>
        <v>5.554146588891707E-2</v>
      </c>
      <c r="CJ145" s="135">
        <f t="shared" ref="CJ145" si="1269">AB145/AB157</f>
        <v>4.9459017300381727E-2</v>
      </c>
      <c r="CK145" s="136">
        <f t="shared" ref="CK145" si="1270">AC145/AC157</f>
        <v>4.6841596858224199E-2</v>
      </c>
    </row>
    <row r="146" spans="1:89" x14ac:dyDescent="0.2">
      <c r="A146" s="137" t="s">
        <v>29</v>
      </c>
      <c r="B146" s="206">
        <v>410</v>
      </c>
      <c r="C146" s="190">
        <v>849</v>
      </c>
      <c r="D146" s="191">
        <v>357</v>
      </c>
      <c r="E146" s="192">
        <v>322</v>
      </c>
      <c r="F146" s="189">
        <v>593</v>
      </c>
      <c r="G146" s="193">
        <v>1017</v>
      </c>
      <c r="H146" s="191">
        <v>864</v>
      </c>
      <c r="I146" s="192">
        <v>1361</v>
      </c>
      <c r="J146" s="189">
        <v>306</v>
      </c>
      <c r="K146" s="190">
        <v>92</v>
      </c>
      <c r="L146" s="191">
        <v>853</v>
      </c>
      <c r="M146" s="189">
        <v>302</v>
      </c>
      <c r="N146" s="194">
        <v>1319</v>
      </c>
      <c r="O146" s="207">
        <v>904</v>
      </c>
      <c r="P146" s="189">
        <v>740</v>
      </c>
      <c r="Q146" s="190">
        <v>511</v>
      </c>
      <c r="R146" s="191">
        <v>663</v>
      </c>
      <c r="S146" s="192">
        <v>832</v>
      </c>
      <c r="T146" s="189">
        <v>410</v>
      </c>
      <c r="U146" s="193">
        <v>67</v>
      </c>
      <c r="V146" s="191">
        <v>868</v>
      </c>
      <c r="W146" s="208">
        <v>544</v>
      </c>
      <c r="X146" s="189">
        <v>699</v>
      </c>
      <c r="Y146" s="193">
        <v>176</v>
      </c>
      <c r="Z146" s="191">
        <v>1123</v>
      </c>
      <c r="AA146" s="189">
        <v>1191</v>
      </c>
      <c r="AB146" s="170">
        <f t="shared" si="941"/>
        <v>9205</v>
      </c>
      <c r="AC146" s="171">
        <f t="shared" si="942"/>
        <v>8168</v>
      </c>
      <c r="BI146" s="137" t="s">
        <v>29</v>
      </c>
      <c r="BJ146" s="129">
        <f>B146/B157</f>
        <v>4.268165729752238E-2</v>
      </c>
      <c r="BK146" s="130">
        <f t="shared" ref="BK146" si="1271">C146/C157</f>
        <v>8.6000810372771477E-2</v>
      </c>
      <c r="BL146" s="131">
        <f t="shared" ref="BL146" si="1272">D146/D157</f>
        <v>7.5491647282723617E-2</v>
      </c>
      <c r="BM146" s="132">
        <f t="shared" ref="BM146" si="1273">E146/E157</f>
        <v>6.8481497235219055E-2</v>
      </c>
      <c r="BN146" s="129">
        <f t="shared" ref="BN146" si="1274">F146/F157</f>
        <v>4.6495217186764935E-2</v>
      </c>
      <c r="BO146" s="130">
        <f t="shared" ref="BO146" si="1275">G146/G157</f>
        <v>9.2572364827962855E-2</v>
      </c>
      <c r="BP146" s="131">
        <f t="shared" ref="BP146" si="1276">H146/H157</f>
        <v>5.367459775113375E-2</v>
      </c>
      <c r="BQ146" s="132">
        <f t="shared" ref="BQ146" si="1277">I146/I157</f>
        <v>8.0637516293399686E-2</v>
      </c>
      <c r="BR146" s="129">
        <f t="shared" ref="BR146" si="1278">J146/J157</f>
        <v>0.10703043022035677</v>
      </c>
      <c r="BS146" s="130">
        <f t="shared" ref="BS146" si="1279">K146/K157</f>
        <v>3.1833910034602078E-2</v>
      </c>
      <c r="BT146" s="131">
        <f t="shared" ref="BT146" si="1280">L146/L157</f>
        <v>9.8978881411000239E-2</v>
      </c>
      <c r="BU146" s="129">
        <f t="shared" ref="BU146" si="1281">M146/M157</f>
        <v>3.439635535307517E-2</v>
      </c>
      <c r="BV146" s="133">
        <f t="shared" ref="BV146" si="1282">N146/N157</f>
        <v>7.590930018416206E-2</v>
      </c>
      <c r="BW146" s="134">
        <f t="shared" ref="BW146" si="1283">O146/O157</f>
        <v>5.0306065664997221E-2</v>
      </c>
      <c r="BX146" s="129">
        <f t="shared" ref="BX146" si="1284">P146/P157</f>
        <v>7.8489605430632159E-2</v>
      </c>
      <c r="BY146" s="130">
        <f t="shared" ref="BY146" si="1285">Q146/Q157</f>
        <v>5.3575172992241557E-2</v>
      </c>
      <c r="BZ146" s="131">
        <f t="shared" ref="BZ146" si="1286">R146/R157</f>
        <v>6.3835932986712876E-2</v>
      </c>
      <c r="CA146" s="132">
        <f t="shared" ref="CA146" si="1287">S146/S157</f>
        <v>7.4712643678160925E-2</v>
      </c>
      <c r="CB146" s="129">
        <f t="shared" ref="CB146" si="1288">T146/T157</f>
        <v>0.14860456687205509</v>
      </c>
      <c r="CC146" s="130">
        <f t="shared" ref="CC146" si="1289">U146/U157</f>
        <v>2.2921655833048237E-2</v>
      </c>
      <c r="CD146" s="131">
        <f t="shared" ref="CD146" si="1290">V146/V157</f>
        <v>9.8973774230330672E-2</v>
      </c>
      <c r="CE146" s="132">
        <f t="shared" ref="CE146" si="1291">W146/W157</f>
        <v>5.5397148676171078E-2</v>
      </c>
      <c r="CF146" s="129">
        <f t="shared" ref="CF146" si="1292">X146/X157</f>
        <v>8.7222360868480162E-2</v>
      </c>
      <c r="CG146" s="130">
        <f t="shared" ref="CG146" si="1293">Y146/Y157</f>
        <v>3.4983104750546612E-2</v>
      </c>
      <c r="CH146" s="131">
        <f t="shared" ref="CH146" si="1294">Z146/Z157</f>
        <v>7.4208683010639001E-2</v>
      </c>
      <c r="CI146" s="129">
        <f t="shared" ref="CI146" si="1295">AA146/AA157</f>
        <v>7.5513568348972868E-2</v>
      </c>
      <c r="CJ146" s="135">
        <f t="shared" ref="CJ146" si="1296">AB146/AB157</f>
        <v>7.2750120525729281E-2</v>
      </c>
      <c r="CK146" s="136">
        <f t="shared" ref="CK146" si="1297">AC146/AC157</f>
        <v>6.4672441368826106E-2</v>
      </c>
    </row>
    <row r="147" spans="1:89" x14ac:dyDescent="0.2">
      <c r="A147" s="146" t="s">
        <v>30</v>
      </c>
      <c r="B147" s="203">
        <v>513</v>
      </c>
      <c r="C147" s="197">
        <v>1343</v>
      </c>
      <c r="D147" s="198">
        <v>420</v>
      </c>
      <c r="E147" s="199">
        <v>434</v>
      </c>
      <c r="F147" s="196">
        <v>620</v>
      </c>
      <c r="G147" s="200">
        <v>1496</v>
      </c>
      <c r="H147" s="198">
        <v>1098</v>
      </c>
      <c r="I147" s="199">
        <v>1922</v>
      </c>
      <c r="J147" s="196">
        <v>474</v>
      </c>
      <c r="K147" s="197">
        <v>99</v>
      </c>
      <c r="L147" s="198">
        <v>1121</v>
      </c>
      <c r="M147" s="196">
        <v>303</v>
      </c>
      <c r="N147" s="201">
        <v>1682</v>
      </c>
      <c r="O147" s="204">
        <v>1032</v>
      </c>
      <c r="P147" s="196">
        <v>969</v>
      </c>
      <c r="Q147" s="197">
        <v>734</v>
      </c>
      <c r="R147" s="198">
        <v>777</v>
      </c>
      <c r="S147" s="199">
        <v>1106</v>
      </c>
      <c r="T147" s="196">
        <v>410</v>
      </c>
      <c r="U147" s="200">
        <v>75</v>
      </c>
      <c r="V147" s="198">
        <v>1174</v>
      </c>
      <c r="W147" s="205">
        <v>576</v>
      </c>
      <c r="X147" s="196">
        <v>921</v>
      </c>
      <c r="Y147" s="200">
        <v>259</v>
      </c>
      <c r="Z147" s="198">
        <v>1237</v>
      </c>
      <c r="AA147" s="196">
        <v>1306</v>
      </c>
      <c r="AB147" s="170">
        <f t="shared" si="941"/>
        <v>11416</v>
      </c>
      <c r="AC147" s="171">
        <f t="shared" si="942"/>
        <v>10685</v>
      </c>
      <c r="BI147" s="146" t="s">
        <v>30</v>
      </c>
      <c r="BJ147" s="129">
        <f>B147/B157</f>
        <v>5.3404122423485322E-2</v>
      </c>
      <c r="BK147" s="130">
        <f t="shared" ref="BK147" si="1298">C147/C157</f>
        <v>0.13604132901134522</v>
      </c>
      <c r="BL147" s="131">
        <f t="shared" ref="BL147" si="1299">D147/D157</f>
        <v>8.8813702685557203E-2</v>
      </c>
      <c r="BM147" s="132">
        <f t="shared" ref="BM147" si="1300">E147/E157</f>
        <v>9.2301148447469158E-2</v>
      </c>
      <c r="BN147" s="129">
        <f t="shared" ref="BN147" si="1301">F147/F157</f>
        <v>4.8612200094088127E-2</v>
      </c>
      <c r="BO147" s="130">
        <f t="shared" ref="BO147" si="1302">G147/G157</f>
        <v>0.13617331148734754</v>
      </c>
      <c r="BP147" s="131">
        <f t="shared" ref="BP147" si="1303">H147/H157</f>
        <v>6.8211467975399148E-2</v>
      </c>
      <c r="BQ147" s="132">
        <f t="shared" ref="BQ147" si="1304">I147/I157</f>
        <v>0.11387605166488921</v>
      </c>
      <c r="BR147" s="129">
        <f t="shared" ref="BR147" si="1305">J147/J157</f>
        <v>0.16579223504721929</v>
      </c>
      <c r="BS147" s="130">
        <f t="shared" ref="BS147" si="1306">K147/K157</f>
        <v>3.4256055363321797E-2</v>
      </c>
      <c r="BT147" s="131">
        <f t="shared" ref="BT147" si="1307">L147/L157</f>
        <v>0.13007658389417498</v>
      </c>
      <c r="BU147" s="129">
        <f t="shared" ref="BU147" si="1308">M147/M157</f>
        <v>3.4510250569476084E-2</v>
      </c>
      <c r="BV147" s="133">
        <f t="shared" ref="BV147" si="1309">N147/N157</f>
        <v>9.6800184162062611E-2</v>
      </c>
      <c r="BW147" s="134">
        <f t="shared" ref="BW147" si="1310">O147/O157</f>
        <v>5.7429048414023375E-2</v>
      </c>
      <c r="BX147" s="129">
        <f t="shared" ref="BX147" si="1311">P147/P157</f>
        <v>0.10277895630038184</v>
      </c>
      <c r="BY147" s="130">
        <f t="shared" ref="BY147" si="1312">Q147/Q157</f>
        <v>7.6955336548542669E-2</v>
      </c>
      <c r="BZ147" s="131">
        <f t="shared" ref="BZ147" si="1313">R147/R157</f>
        <v>7.4812247255921435E-2</v>
      </c>
      <c r="CA147" s="132">
        <f t="shared" ref="CA147" si="1314">S147/S157</f>
        <v>9.9317528735632182E-2</v>
      </c>
      <c r="CB147" s="129">
        <f t="shared" ref="CB147" si="1315">T147/T157</f>
        <v>0.14860456687205509</v>
      </c>
      <c r="CC147" s="130">
        <f t="shared" ref="CC147" si="1316">U147/U157</f>
        <v>2.5658569962367431E-2</v>
      </c>
      <c r="CD147" s="131">
        <f t="shared" ref="CD147" si="1317">V147/V157</f>
        <v>0.13386545039908779</v>
      </c>
      <c r="CE147" s="132">
        <f t="shared" ref="CE147" si="1318">W147/W157</f>
        <v>5.8655804480651733E-2</v>
      </c>
      <c r="CF147" s="129">
        <f t="shared" ref="CF147" si="1319">X147/X157</f>
        <v>0.11492388320439231</v>
      </c>
      <c r="CG147" s="130">
        <f t="shared" ref="CG147" si="1320">Y147/Y157</f>
        <v>5.1480818922679389E-2</v>
      </c>
      <c r="CH147" s="131">
        <f t="shared" ref="CH147" si="1321">Z147/Z157</f>
        <v>8.1741888587854361E-2</v>
      </c>
      <c r="CI147" s="129">
        <f t="shared" ref="CI147" si="1322">AA147/AA157</f>
        <v>8.2804970834390063E-2</v>
      </c>
      <c r="CJ147" s="135">
        <f t="shared" ref="CJ147" si="1323">AB147/AB157</f>
        <v>9.0224375439622542E-2</v>
      </c>
      <c r="CK147" s="136">
        <f t="shared" ref="CK147" si="1324">AC147/AC157</f>
        <v>8.4601498044307902E-2</v>
      </c>
    </row>
    <row r="148" spans="1:89" x14ac:dyDescent="0.2">
      <c r="A148" s="137" t="s">
        <v>31</v>
      </c>
      <c r="B148" s="206">
        <v>563</v>
      </c>
      <c r="C148" s="190">
        <v>1225</v>
      </c>
      <c r="D148" s="191">
        <v>282</v>
      </c>
      <c r="E148" s="192">
        <v>460</v>
      </c>
      <c r="F148" s="189">
        <v>550</v>
      </c>
      <c r="G148" s="193">
        <v>1396</v>
      </c>
      <c r="H148" s="191">
        <v>957</v>
      </c>
      <c r="I148" s="192">
        <v>1858</v>
      </c>
      <c r="J148" s="189">
        <v>316</v>
      </c>
      <c r="K148" s="190">
        <v>109</v>
      </c>
      <c r="L148" s="191">
        <v>1097</v>
      </c>
      <c r="M148" s="189">
        <v>297</v>
      </c>
      <c r="N148" s="194">
        <v>1653</v>
      </c>
      <c r="O148" s="207">
        <v>1216</v>
      </c>
      <c r="P148" s="189">
        <v>773</v>
      </c>
      <c r="Q148" s="190">
        <v>887</v>
      </c>
      <c r="R148" s="191">
        <v>668</v>
      </c>
      <c r="S148" s="192">
        <v>1191</v>
      </c>
      <c r="T148" s="189">
        <v>297</v>
      </c>
      <c r="U148" s="193">
        <v>74</v>
      </c>
      <c r="V148" s="191">
        <v>1062</v>
      </c>
      <c r="W148" s="208">
        <v>587</v>
      </c>
      <c r="X148" s="189">
        <v>728</v>
      </c>
      <c r="Y148" s="193">
        <v>279</v>
      </c>
      <c r="Z148" s="191">
        <v>1050</v>
      </c>
      <c r="AA148" s="189">
        <v>1509</v>
      </c>
      <c r="AB148" s="170">
        <f t="shared" si="941"/>
        <v>9996</v>
      </c>
      <c r="AC148" s="171">
        <f t="shared" si="942"/>
        <v>11088</v>
      </c>
      <c r="BI148" s="137" t="s">
        <v>31</v>
      </c>
      <c r="BJ148" s="129">
        <f>B148/B157</f>
        <v>5.8609202581719762E-2</v>
      </c>
      <c r="BK148" s="130">
        <f t="shared" ref="BK148" si="1325">C148/C157</f>
        <v>0.12408833063209077</v>
      </c>
      <c r="BL148" s="131">
        <f t="shared" ref="BL148" si="1326">D148/D157</f>
        <v>5.9632057517445547E-2</v>
      </c>
      <c r="BM148" s="132">
        <f t="shared" ref="BM148" si="1327">E148/E157</f>
        <v>9.7830710336027221E-2</v>
      </c>
      <c r="BN148" s="129">
        <f t="shared" ref="BN148" si="1328">F148/F157</f>
        <v>4.3123725889916892E-2</v>
      </c>
      <c r="BO148" s="130">
        <f t="shared" ref="BO148" si="1329">G148/G157</f>
        <v>0.12707081740396869</v>
      </c>
      <c r="BP148" s="131">
        <f t="shared" ref="BP148" si="1330">H148/H157</f>
        <v>5.9452071814623843E-2</v>
      </c>
      <c r="BQ148" s="132">
        <f t="shared" ref="BQ148" si="1331">I148/I157</f>
        <v>0.11008413319113639</v>
      </c>
      <c r="BR148" s="129">
        <f t="shared" ref="BR148" si="1332">J148/J157</f>
        <v>0.11052815669814621</v>
      </c>
      <c r="BS148" s="130">
        <f t="shared" ref="BS148" si="1333">K148/K157</f>
        <v>3.7716262975778549E-2</v>
      </c>
      <c r="BT148" s="131">
        <f t="shared" ref="BT148" si="1334">L148/L157</f>
        <v>0.12729171501508471</v>
      </c>
      <c r="BU148" s="129">
        <f t="shared" ref="BU148" si="1335">M148/M157</f>
        <v>3.3826879271070615E-2</v>
      </c>
      <c r="BV148" s="133">
        <f t="shared" ref="BV148" si="1336">N148/N157</f>
        <v>9.5131215469613256E-2</v>
      </c>
      <c r="BW148" s="134">
        <f t="shared" ref="BW148" si="1337">O148/O157</f>
        <v>6.7668336115748476E-2</v>
      </c>
      <c r="BX148" s="129">
        <f t="shared" ref="BX148" si="1338">P148/P157</f>
        <v>8.198981756470089E-2</v>
      </c>
      <c r="BY148" s="130">
        <f t="shared" ref="BY148" si="1339">Q148/Q157</f>
        <v>9.299643531138603E-2</v>
      </c>
      <c r="BZ148" s="131">
        <f t="shared" ref="BZ148" si="1340">R148/R157</f>
        <v>6.431735027922203E-2</v>
      </c>
      <c r="CA148" s="132">
        <f t="shared" ref="CA148" si="1341">S148/S157</f>
        <v>0.10695043103448276</v>
      </c>
      <c r="CB148" s="129">
        <f t="shared" ref="CB148" si="1342">T148/T157</f>
        <v>0.1076476984414643</v>
      </c>
      <c r="CC148" s="130">
        <f t="shared" ref="CC148" si="1343">U148/U157</f>
        <v>2.5316455696202531E-2</v>
      </c>
      <c r="CD148" s="131">
        <f t="shared" ref="CD148" si="1344">V148/V157</f>
        <v>0.12109464082098062</v>
      </c>
      <c r="CE148" s="132">
        <f t="shared" ref="CE148" si="1345">W148/W157</f>
        <v>5.9775967413441954E-2</v>
      </c>
      <c r="CF148" s="129">
        <f t="shared" ref="CF148" si="1346">X148/X157</f>
        <v>9.0841028200648863E-2</v>
      </c>
      <c r="CG148" s="130">
        <f t="shared" ref="CG148" si="1347">Y148/Y157</f>
        <v>5.5456171735241505E-2</v>
      </c>
      <c r="CH148" s="131">
        <f t="shared" ref="CH148" si="1348">Z148/Z157</f>
        <v>6.9384788211194079E-2</v>
      </c>
      <c r="CI148" s="129">
        <f t="shared" ref="CI148" si="1349">AA148/AA157</f>
        <v>9.5675881308648236E-2</v>
      </c>
      <c r="CJ148" s="135">
        <f t="shared" ref="CJ148" si="1350">AB148/AB157</f>
        <v>7.9001651795240616E-2</v>
      </c>
      <c r="CK148" s="136">
        <f t="shared" ref="CK148" si="1351">AC148/AC157</f>
        <v>8.7792364091276193E-2</v>
      </c>
    </row>
    <row r="149" spans="1:89" x14ac:dyDescent="0.2">
      <c r="A149" s="146" t="s">
        <v>32</v>
      </c>
      <c r="B149" s="203">
        <v>666</v>
      </c>
      <c r="C149" s="197">
        <v>787</v>
      </c>
      <c r="D149" s="198">
        <v>160</v>
      </c>
      <c r="E149" s="199">
        <v>355</v>
      </c>
      <c r="F149" s="196">
        <v>489</v>
      </c>
      <c r="G149" s="200">
        <v>1028</v>
      </c>
      <c r="H149" s="198">
        <v>933</v>
      </c>
      <c r="I149" s="199">
        <v>1354</v>
      </c>
      <c r="J149" s="196">
        <v>286</v>
      </c>
      <c r="K149" s="197">
        <v>78</v>
      </c>
      <c r="L149" s="198">
        <v>749</v>
      </c>
      <c r="M149" s="196">
        <v>330</v>
      </c>
      <c r="N149" s="201">
        <v>1196</v>
      </c>
      <c r="O149" s="204">
        <v>995</v>
      </c>
      <c r="P149" s="196">
        <v>480</v>
      </c>
      <c r="Q149" s="197">
        <v>688</v>
      </c>
      <c r="R149" s="198">
        <v>529</v>
      </c>
      <c r="S149" s="199">
        <v>796</v>
      </c>
      <c r="T149" s="196">
        <v>167</v>
      </c>
      <c r="U149" s="200">
        <v>103</v>
      </c>
      <c r="V149" s="198">
        <v>759</v>
      </c>
      <c r="W149" s="205">
        <v>425</v>
      </c>
      <c r="X149" s="196">
        <v>487</v>
      </c>
      <c r="Y149" s="200">
        <v>262</v>
      </c>
      <c r="Z149" s="198">
        <v>804</v>
      </c>
      <c r="AA149" s="196">
        <v>1106</v>
      </c>
      <c r="AB149" s="170">
        <f t="shared" si="941"/>
        <v>7705</v>
      </c>
      <c r="AC149" s="171">
        <f t="shared" si="942"/>
        <v>8307</v>
      </c>
      <c r="BI149" s="146" t="s">
        <v>32</v>
      </c>
      <c r="BJ149" s="129">
        <f>B149/B157</f>
        <v>6.9331667707682704E-2</v>
      </c>
      <c r="BK149" s="130">
        <f t="shared" ref="BK149" si="1352">C149/C157</f>
        <v>7.9720421393841168E-2</v>
      </c>
      <c r="BL149" s="131">
        <f t="shared" ref="BL149" si="1353">D149/D157</f>
        <v>3.3833791499259885E-2</v>
      </c>
      <c r="BM149" s="132">
        <f t="shared" ref="BM149" si="1354">E149/E157</f>
        <v>7.5499787324542753E-2</v>
      </c>
      <c r="BN149" s="129">
        <f t="shared" ref="BN149" si="1355">F149/F157</f>
        <v>3.8340912654853378E-2</v>
      </c>
      <c r="BO149" s="130">
        <f t="shared" ref="BO149" si="1356">G149/G157</f>
        <v>9.3573639177134529E-2</v>
      </c>
      <c r="BP149" s="131">
        <f t="shared" ref="BP149" si="1357">H149/H157</f>
        <v>5.796111076598124E-2</v>
      </c>
      <c r="BQ149" s="132">
        <f t="shared" ref="BQ149" si="1358">I149/I157</f>
        <v>8.0222775210332983E-2</v>
      </c>
      <c r="BR149" s="129">
        <f t="shared" ref="BR149" si="1359">J149/J157</f>
        <v>0.10003497726477789</v>
      </c>
      <c r="BS149" s="130">
        <f t="shared" ref="BS149" si="1360">K149/K157</f>
        <v>2.698961937716263E-2</v>
      </c>
      <c r="BT149" s="131">
        <f t="shared" ref="BT149" si="1361">L149/L157</f>
        <v>8.6911116268275704E-2</v>
      </c>
      <c r="BU149" s="129">
        <f t="shared" ref="BU149" si="1362">M149/M157</f>
        <v>3.7585421412300681E-2</v>
      </c>
      <c r="BV149" s="133">
        <f t="shared" ref="BV149" si="1363">N149/N157</f>
        <v>6.8830570902394111E-2</v>
      </c>
      <c r="BW149" s="134">
        <f t="shared" ref="BW149" si="1364">O149/O157</f>
        <v>5.5370061213133002E-2</v>
      </c>
      <c r="BX149" s="129">
        <f t="shared" ref="BX149" si="1365">P149/P157</f>
        <v>5.0912176495545185E-2</v>
      </c>
      <c r="BY149" s="130">
        <f t="shared" ref="BY149" si="1366">Q149/Q157</f>
        <v>7.2132522541413294E-2</v>
      </c>
      <c r="BZ149" s="131">
        <f t="shared" ref="BZ149" si="1367">R149/R157</f>
        <v>5.0933949547467744E-2</v>
      </c>
      <c r="CA149" s="132">
        <f t="shared" ref="CA149" si="1368">S149/S157</f>
        <v>7.1479885057471271E-2</v>
      </c>
      <c r="CB149" s="129">
        <f t="shared" ref="CB149" si="1369">T149/T157</f>
        <v>6.0529177238129755E-2</v>
      </c>
      <c r="CC149" s="130">
        <f t="shared" ref="CC149" si="1370">U149/U157</f>
        <v>3.5237769414984604E-2</v>
      </c>
      <c r="CD149" s="131">
        <f t="shared" ref="CD149" si="1371">V149/V157</f>
        <v>8.654503990877993E-2</v>
      </c>
      <c r="CE149" s="132">
        <f t="shared" ref="CE149" si="1372">W149/W157</f>
        <v>4.3279022403258656E-2</v>
      </c>
      <c r="CF149" s="129">
        <f t="shared" ref="CF149" si="1373">X149/X157</f>
        <v>6.076865485400549E-2</v>
      </c>
      <c r="CG149" s="130">
        <f t="shared" ref="CG149" si="1374">Y149/Y157</f>
        <v>5.2077121844563708E-2</v>
      </c>
      <c r="CH149" s="131">
        <f t="shared" ref="CH149" si="1375">Z149/Z157</f>
        <v>5.3128923544571466E-2</v>
      </c>
      <c r="CI149" s="129">
        <f t="shared" ref="CI149" si="1376">AA149/AA157</f>
        <v>7.0124270859751453E-2</v>
      </c>
      <c r="CJ149" s="135">
        <f t="shared" ref="CJ149" si="1377">AB149/AB157</f>
        <v>6.0895130760537111E-2</v>
      </c>
      <c r="CK149" s="136">
        <f t="shared" ref="CK149" si="1378">AC149/AC157</f>
        <v>6.5773013032668762E-2</v>
      </c>
    </row>
    <row r="150" spans="1:89" x14ac:dyDescent="0.2">
      <c r="A150" s="137" t="s">
        <v>33</v>
      </c>
      <c r="B150" s="206">
        <v>402</v>
      </c>
      <c r="C150" s="190">
        <v>498</v>
      </c>
      <c r="D150" s="191">
        <v>109</v>
      </c>
      <c r="E150" s="192">
        <v>237</v>
      </c>
      <c r="F150" s="189">
        <v>417</v>
      </c>
      <c r="G150" s="193">
        <v>717</v>
      </c>
      <c r="H150" s="191">
        <v>649</v>
      </c>
      <c r="I150" s="192">
        <v>990</v>
      </c>
      <c r="J150" s="189">
        <v>94</v>
      </c>
      <c r="K150" s="190">
        <v>51</v>
      </c>
      <c r="L150" s="191">
        <v>394</v>
      </c>
      <c r="M150" s="189">
        <v>327</v>
      </c>
      <c r="N150" s="194">
        <v>919</v>
      </c>
      <c r="O150" s="207">
        <v>874</v>
      </c>
      <c r="P150" s="189">
        <v>303</v>
      </c>
      <c r="Q150" s="190">
        <v>559</v>
      </c>
      <c r="R150" s="191">
        <v>408</v>
      </c>
      <c r="S150" s="192">
        <v>551</v>
      </c>
      <c r="T150" s="189">
        <v>72</v>
      </c>
      <c r="U150" s="193">
        <v>115</v>
      </c>
      <c r="V150" s="191">
        <v>631</v>
      </c>
      <c r="W150" s="208">
        <v>377</v>
      </c>
      <c r="X150" s="189">
        <v>263</v>
      </c>
      <c r="Y150" s="193">
        <v>305</v>
      </c>
      <c r="Z150" s="191">
        <v>578</v>
      </c>
      <c r="AA150" s="189">
        <v>690</v>
      </c>
      <c r="AB150" s="170">
        <f t="shared" si="941"/>
        <v>5239</v>
      </c>
      <c r="AC150" s="171">
        <f t="shared" si="942"/>
        <v>6291</v>
      </c>
      <c r="BI150" s="137" t="s">
        <v>33</v>
      </c>
      <c r="BJ150" s="129">
        <f>B150/B157</f>
        <v>4.1848844472204869E-2</v>
      </c>
      <c r="BK150" s="130">
        <f t="shared" ref="BK150" si="1379">C150/C157</f>
        <v>5.0445705024311185E-2</v>
      </c>
      <c r="BL150" s="131">
        <f t="shared" ref="BL150" si="1380">D150/D157</f>
        <v>2.3049270458870796E-2</v>
      </c>
      <c r="BM150" s="132">
        <f t="shared" ref="BM150" si="1381">E150/E157</f>
        <v>5.0404083368779246E-2</v>
      </c>
      <c r="BN150" s="129">
        <f t="shared" ref="BN150" si="1382">F150/F157</f>
        <v>3.269562490199153E-2</v>
      </c>
      <c r="BO150" s="130">
        <f t="shared" ref="BO150" si="1383">G150/G157</f>
        <v>6.5264882577826325E-2</v>
      </c>
      <c r="BP150" s="131">
        <f t="shared" ref="BP150" si="1384">H150/H157</f>
        <v>4.0318071690377086E-2</v>
      </c>
      <c r="BQ150" s="132">
        <f t="shared" ref="BQ150" si="1385">I150/I157</f>
        <v>5.8656238890863847E-2</v>
      </c>
      <c r="BR150" s="129">
        <f t="shared" ref="BR150" si="1386">J150/J157</f>
        <v>3.2878628891220708E-2</v>
      </c>
      <c r="BS150" s="130">
        <f t="shared" ref="BS150" si="1387">K150/K157</f>
        <v>1.7647058823529412E-2</v>
      </c>
      <c r="BT150" s="131">
        <f t="shared" ref="BT150" si="1388">L150/L157</f>
        <v>4.57182640983987E-2</v>
      </c>
      <c r="BU150" s="129">
        <f t="shared" ref="BU150" si="1389">M150/M157</f>
        <v>3.7243735763097953E-2</v>
      </c>
      <c r="BV150" s="133">
        <f t="shared" ref="BV150" si="1390">N150/N157</f>
        <v>5.2889042357274402E-2</v>
      </c>
      <c r="BW150" s="134">
        <f t="shared" ref="BW150" si="1391">O150/O157</f>
        <v>4.8636616583194216E-2</v>
      </c>
      <c r="BX150" s="129">
        <f t="shared" ref="BX150" si="1392">P150/P157</f>
        <v>3.2138311412812898E-2</v>
      </c>
      <c r="BY150" s="130">
        <f t="shared" ref="BY150" si="1393">Q150/Q157</f>
        <v>5.86076745648983E-2</v>
      </c>
      <c r="BZ150" s="131">
        <f t="shared" ref="BZ150" si="1394">R150/R157</f>
        <v>3.9283651068746386E-2</v>
      </c>
      <c r="CA150" s="132">
        <f t="shared" ref="CA150" si="1395">S150/S157</f>
        <v>4.9479166666666664E-2</v>
      </c>
      <c r="CB150" s="129">
        <f t="shared" ref="CB150" si="1396">T150/T157</f>
        <v>2.6096411743385284E-2</v>
      </c>
      <c r="CC150" s="130">
        <f t="shared" ref="CC150" si="1397">U150/U157</f>
        <v>3.9343140608963392E-2</v>
      </c>
      <c r="CD150" s="131">
        <f t="shared" ref="CD150" si="1398">V150/V157</f>
        <v>7.1949828962371717E-2</v>
      </c>
      <c r="CE150" s="132">
        <f t="shared" ref="CE150" si="1399">W150/W157</f>
        <v>3.8391038696537677E-2</v>
      </c>
      <c r="CF150" s="129">
        <f t="shared" ref="CF150" si="1400">X150/X157</f>
        <v>3.2817569253805842E-2</v>
      </c>
      <c r="CG150" s="130">
        <f t="shared" ref="CG150" si="1401">Y150/Y157</f>
        <v>6.0624130391572252E-2</v>
      </c>
      <c r="CH150" s="131">
        <f t="shared" ref="CH150" si="1402">Z150/Z157</f>
        <v>3.8194673891495411E-2</v>
      </c>
      <c r="CI150" s="129">
        <f t="shared" ref="CI150" si="1403">AA150/AA157</f>
        <v>4.374841491250317E-2</v>
      </c>
      <c r="CJ150" s="135">
        <f t="shared" ref="CJ150" si="1404">AB150/AB157</f>
        <v>4.1405527586561186E-2</v>
      </c>
      <c r="CK150" s="136">
        <f t="shared" ref="CK150" si="1405">AC150/AC157</f>
        <v>4.9810765016073094E-2</v>
      </c>
    </row>
    <row r="151" spans="1:89" x14ac:dyDescent="0.2">
      <c r="A151" s="146" t="s">
        <v>34</v>
      </c>
      <c r="B151" s="203">
        <v>97</v>
      </c>
      <c r="C151" s="197">
        <v>236</v>
      </c>
      <c r="D151" s="198">
        <v>69</v>
      </c>
      <c r="E151" s="199">
        <v>151</v>
      </c>
      <c r="F151" s="196">
        <v>142</v>
      </c>
      <c r="G151" s="200">
        <v>426</v>
      </c>
      <c r="H151" s="198">
        <v>311</v>
      </c>
      <c r="I151" s="199">
        <v>621</v>
      </c>
      <c r="J151" s="196">
        <v>27</v>
      </c>
      <c r="K151" s="197">
        <v>29</v>
      </c>
      <c r="L151" s="198">
        <v>444</v>
      </c>
      <c r="M151" s="196">
        <v>143</v>
      </c>
      <c r="N151" s="201">
        <v>485</v>
      </c>
      <c r="O151" s="204">
        <v>550</v>
      </c>
      <c r="P151" s="196">
        <v>250</v>
      </c>
      <c r="Q151" s="197">
        <v>292</v>
      </c>
      <c r="R151" s="198">
        <v>267</v>
      </c>
      <c r="S151" s="199">
        <v>356</v>
      </c>
      <c r="T151" s="196">
        <v>43</v>
      </c>
      <c r="U151" s="200">
        <v>78</v>
      </c>
      <c r="V151" s="198">
        <v>305</v>
      </c>
      <c r="W151" s="205">
        <v>215</v>
      </c>
      <c r="X151" s="196">
        <v>138</v>
      </c>
      <c r="Y151" s="200">
        <v>200</v>
      </c>
      <c r="Z151" s="198">
        <v>369</v>
      </c>
      <c r="AA151" s="196">
        <v>349</v>
      </c>
      <c r="AB151" s="170">
        <f t="shared" si="941"/>
        <v>2947</v>
      </c>
      <c r="AC151" s="171">
        <f t="shared" si="942"/>
        <v>3646</v>
      </c>
      <c r="BI151" s="146" t="s">
        <v>34</v>
      </c>
      <c r="BJ151" s="129">
        <f>B151/B157</f>
        <v>1.0097855506974807E-2</v>
      </c>
      <c r="BK151" s="130">
        <f t="shared" ref="BK151" si="1406">C151/C157</f>
        <v>2.3905996758508914E-2</v>
      </c>
      <c r="BL151" s="131">
        <f t="shared" ref="BL151" si="1407">D151/D157</f>
        <v>1.4590822584055826E-2</v>
      </c>
      <c r="BM151" s="132">
        <f t="shared" ref="BM151" si="1408">E151/E157</f>
        <v>3.2113994045087198E-2</v>
      </c>
      <c r="BN151" s="129">
        <f t="shared" ref="BN151" si="1409">F151/F157</f>
        <v>1.1133761957033087E-2</v>
      </c>
      <c r="BO151" s="130">
        <f t="shared" ref="BO151" si="1410">G151/G157</f>
        <v>3.8776624795193886E-2</v>
      </c>
      <c r="BP151" s="131">
        <f t="shared" ref="BP151" si="1411">H151/H157</f>
        <v>1.9320370255327079E-2</v>
      </c>
      <c r="BQ151" s="132">
        <f t="shared" ref="BQ151" si="1412">I151/I157</f>
        <v>3.6793458940632774E-2</v>
      </c>
      <c r="BR151" s="129">
        <f t="shared" ref="BR151" si="1413">J151/J157</f>
        <v>9.4438614900314802E-3</v>
      </c>
      <c r="BS151" s="130">
        <f t="shared" ref="BS151" si="1414">K151/K157</f>
        <v>1.0034602076124567E-2</v>
      </c>
      <c r="BT151" s="131">
        <f t="shared" ref="BT151" si="1415">L151/L157</f>
        <v>5.152007426317011E-2</v>
      </c>
      <c r="BU151" s="129">
        <f t="shared" ref="BU151" si="1416">M151/M157</f>
        <v>1.6287015945330295E-2</v>
      </c>
      <c r="BV151" s="133">
        <f t="shared" ref="BV151" si="1417">N151/N157</f>
        <v>2.7912062615101291E-2</v>
      </c>
      <c r="BW151" s="134">
        <f t="shared" ref="BW151" si="1418">O151/O157</f>
        <v>3.0606566499721759E-2</v>
      </c>
      <c r="BX151" s="129">
        <f t="shared" ref="BX151" si="1419">P151/P157</f>
        <v>2.6516758591429785E-2</v>
      </c>
      <c r="BY151" s="130">
        <f t="shared" ref="BY151" si="1420">Q151/Q157</f>
        <v>3.0614384566995178E-2</v>
      </c>
      <c r="BZ151" s="131">
        <f t="shared" ref="BZ151" si="1421">R151/R157</f>
        <v>2.5707683419988445E-2</v>
      </c>
      <c r="CA151" s="132">
        <f t="shared" ref="CA151" si="1422">S151/S157</f>
        <v>3.19683908045977E-2</v>
      </c>
      <c r="CB151" s="129">
        <f t="shared" ref="CB151" si="1423">T151/T157</f>
        <v>1.5585357013410656E-2</v>
      </c>
      <c r="CC151" s="130">
        <f t="shared" ref="CC151" si="1424">U151/U157</f>
        <v>2.6684912760862128E-2</v>
      </c>
      <c r="CD151" s="131">
        <f t="shared" ref="CD151" si="1425">V151/V157</f>
        <v>3.4777651083238312E-2</v>
      </c>
      <c r="CE151" s="132">
        <f t="shared" ref="CE151" si="1426">W151/W157</f>
        <v>2.1894093686354379E-2</v>
      </c>
      <c r="CF151" s="129">
        <f t="shared" ref="CF151" si="1427">X151/X157</f>
        <v>1.7219865235837285E-2</v>
      </c>
      <c r="CG151" s="130">
        <f t="shared" ref="CG151" si="1428">Y151/Y157</f>
        <v>3.9753528125621149E-2</v>
      </c>
      <c r="CH151" s="131">
        <f t="shared" ref="CH151" si="1429">Z151/Z157</f>
        <v>2.438379699993392E-2</v>
      </c>
      <c r="CI151" s="129">
        <f t="shared" ref="CI151" si="1430">AA151/AA157</f>
        <v>2.2127821455744358E-2</v>
      </c>
      <c r="CJ151" s="135">
        <f t="shared" ref="CJ151" si="1431">AB151/AB157</f>
        <v>2.329110322534755E-2</v>
      </c>
      <c r="CK151" s="136">
        <f t="shared" ref="CK151" si="1432">AC151/AC157</f>
        <v>2.8868232276045545E-2</v>
      </c>
    </row>
    <row r="152" spans="1:89" x14ac:dyDescent="0.2">
      <c r="A152" s="137" t="s">
        <v>35</v>
      </c>
      <c r="B152" s="206">
        <v>0</v>
      </c>
      <c r="C152" s="190">
        <v>101</v>
      </c>
      <c r="D152" s="191">
        <v>0</v>
      </c>
      <c r="E152" s="192">
        <v>77</v>
      </c>
      <c r="F152" s="189">
        <v>1</v>
      </c>
      <c r="G152" s="193">
        <v>166</v>
      </c>
      <c r="H152" s="191">
        <v>25</v>
      </c>
      <c r="I152" s="192">
        <v>142</v>
      </c>
      <c r="J152" s="189">
        <v>10</v>
      </c>
      <c r="K152" s="190">
        <v>6</v>
      </c>
      <c r="L152" s="191">
        <v>68</v>
      </c>
      <c r="M152" s="189">
        <v>19</v>
      </c>
      <c r="N152" s="194">
        <v>81</v>
      </c>
      <c r="O152" s="207">
        <v>52</v>
      </c>
      <c r="P152" s="189">
        <v>31</v>
      </c>
      <c r="Q152" s="190">
        <v>39</v>
      </c>
      <c r="R152" s="191">
        <v>41</v>
      </c>
      <c r="S152" s="192">
        <v>10</v>
      </c>
      <c r="T152" s="189">
        <v>6</v>
      </c>
      <c r="U152" s="193">
        <v>3</v>
      </c>
      <c r="V152" s="191">
        <v>28</v>
      </c>
      <c r="W152" s="208">
        <v>6</v>
      </c>
      <c r="X152" s="189">
        <v>12</v>
      </c>
      <c r="Y152" s="193">
        <v>15</v>
      </c>
      <c r="Z152" s="191">
        <v>17</v>
      </c>
      <c r="AA152" s="189">
        <v>11</v>
      </c>
      <c r="AB152" s="170">
        <f t="shared" si="941"/>
        <v>320</v>
      </c>
      <c r="AC152" s="171">
        <f t="shared" si="942"/>
        <v>647</v>
      </c>
      <c r="BI152" s="137" t="s">
        <v>35</v>
      </c>
      <c r="BJ152" s="129">
        <f>B152/B157</f>
        <v>0</v>
      </c>
      <c r="BK152" s="130">
        <f t="shared" ref="BK152" si="1433">C152/C157</f>
        <v>1.023095623987034E-2</v>
      </c>
      <c r="BL152" s="131">
        <f t="shared" ref="BL152" si="1434">D152/D157</f>
        <v>0</v>
      </c>
      <c r="BM152" s="132">
        <f t="shared" ref="BM152" si="1435">E152/E157</f>
        <v>1.637601020842195E-2</v>
      </c>
      <c r="BN152" s="129">
        <f t="shared" ref="BN152" si="1436">F152/F157</f>
        <v>7.8406774345303435E-5</v>
      </c>
      <c r="BO152" s="130">
        <f t="shared" ref="BO152" si="1437">G152/G157</f>
        <v>1.5110140178408884E-2</v>
      </c>
      <c r="BP152" s="131">
        <f t="shared" ref="BP152" si="1438">H152/H157</f>
        <v>1.5530844256693795E-3</v>
      </c>
      <c r="BQ152" s="132">
        <f t="shared" ref="BQ152" si="1439">I152/I157</f>
        <v>8.4133191136390572E-3</v>
      </c>
      <c r="BR152" s="129">
        <f t="shared" ref="BR152" si="1440">J152/J157</f>
        <v>3.497726477789437E-3</v>
      </c>
      <c r="BS152" s="130">
        <f t="shared" ref="BS152" si="1441">K152/K157</f>
        <v>2.0761245674740486E-3</v>
      </c>
      <c r="BT152" s="131">
        <f t="shared" ref="BT152" si="1442">L152/L157</f>
        <v>7.890461824089116E-3</v>
      </c>
      <c r="BU152" s="129">
        <f t="shared" ref="BU152" si="1443">M152/M157</f>
        <v>2.1640091116173119E-3</v>
      </c>
      <c r="BV152" s="133">
        <f t="shared" ref="BV152" si="1444">N152/N157</f>
        <v>4.6616022099447516E-3</v>
      </c>
      <c r="BW152" s="134">
        <f t="shared" ref="BW152" si="1445">O152/O157</f>
        <v>2.8937117417918755E-3</v>
      </c>
      <c r="BX152" s="129">
        <f t="shared" ref="BX152" si="1446">P152/P157</f>
        <v>3.2880780653372931E-3</v>
      </c>
      <c r="BY152" s="130">
        <f t="shared" ref="BY152" si="1447">Q152/Q157</f>
        <v>4.0889075277836025E-3</v>
      </c>
      <c r="BZ152" s="131">
        <f t="shared" ref="BZ152" si="1448">R152/R157</f>
        <v>3.9476217985750049E-3</v>
      </c>
      <c r="CA152" s="132">
        <f t="shared" ref="CA152" si="1449">S152/S157</f>
        <v>8.9798850574712642E-4</v>
      </c>
      <c r="CB152" s="129">
        <f t="shared" ref="CB152" si="1450">T152/T157</f>
        <v>2.1747009786154403E-3</v>
      </c>
      <c r="CC152" s="130">
        <f t="shared" ref="CC152" si="1451">U152/U157</f>
        <v>1.0263427984946972E-3</v>
      </c>
      <c r="CD152" s="131">
        <f t="shared" ref="CD152" si="1452">V152/V157</f>
        <v>3.1927023945267957E-3</v>
      </c>
      <c r="CE152" s="132">
        <f t="shared" ref="CE152" si="1453">W152/W157</f>
        <v>6.1099796334012225E-4</v>
      </c>
      <c r="CF152" s="129">
        <f t="shared" ref="CF152" si="1454">X152/X157</f>
        <v>1.4973795857249812E-3</v>
      </c>
      <c r="CG152" s="130">
        <f t="shared" ref="CG152" si="1455">Y152/Y157</f>
        <v>2.9815146094215863E-3</v>
      </c>
      <c r="CH152" s="131">
        <f t="shared" ref="CH152" si="1456">Z152/Z157</f>
        <v>1.1233727615145709E-3</v>
      </c>
      <c r="CI152" s="129">
        <f t="shared" ref="CI152" si="1457">AA152/AA157</f>
        <v>6.97438498605123E-4</v>
      </c>
      <c r="CJ152" s="135">
        <f t="shared" ref="CJ152" si="1458">AB152/AB157</f>
        <v>2.529064483240996E-3</v>
      </c>
      <c r="CK152" s="136">
        <f t="shared" ref="CK152" si="1459">AC152/AC157</f>
        <v>5.12280479500863E-3</v>
      </c>
    </row>
    <row r="153" spans="1:89" x14ac:dyDescent="0.2">
      <c r="A153" s="146" t="s">
        <v>36</v>
      </c>
      <c r="B153" s="203">
        <v>0</v>
      </c>
      <c r="C153" s="197">
        <v>0</v>
      </c>
      <c r="D153" s="198">
        <v>0</v>
      </c>
      <c r="E153" s="199">
        <v>0</v>
      </c>
      <c r="F153" s="196">
        <v>0</v>
      </c>
      <c r="G153" s="200">
        <v>0</v>
      </c>
      <c r="H153" s="198">
        <v>0</v>
      </c>
      <c r="I153" s="199">
        <v>0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70">
        <f t="shared" si="941"/>
        <v>0</v>
      </c>
      <c r="AC153" s="171">
        <f t="shared" si="942"/>
        <v>0</v>
      </c>
      <c r="BI153" s="146" t="s">
        <v>36</v>
      </c>
      <c r="BJ153" s="129">
        <f>B153/B157</f>
        <v>0</v>
      </c>
      <c r="BK153" s="130">
        <f t="shared" ref="BK153" si="1460">C153/C157</f>
        <v>0</v>
      </c>
      <c r="BL153" s="131">
        <f t="shared" ref="BL153" si="1461">D153/D157</f>
        <v>0</v>
      </c>
      <c r="BM153" s="132">
        <f t="shared" ref="BM153" si="1462">E153/E157</f>
        <v>0</v>
      </c>
      <c r="BN153" s="129">
        <f t="shared" ref="BN153" si="1463">F153/F157</f>
        <v>0</v>
      </c>
      <c r="BO153" s="130">
        <f t="shared" ref="BO153" si="1464">G153/G157</f>
        <v>0</v>
      </c>
      <c r="BP153" s="131">
        <f t="shared" ref="BP153" si="1465">H153/H157</f>
        <v>0</v>
      </c>
      <c r="BQ153" s="132">
        <f t="shared" ref="BQ153" si="1466">I153/I157</f>
        <v>0</v>
      </c>
      <c r="BR153" s="129">
        <f t="shared" ref="BR153" si="1467">J153/J157</f>
        <v>0</v>
      </c>
      <c r="BS153" s="130">
        <f t="shared" ref="BS153" si="1468">K153/K157</f>
        <v>0</v>
      </c>
      <c r="BT153" s="131">
        <f t="shared" ref="BT153" si="1469">L153/L157</f>
        <v>0</v>
      </c>
      <c r="BU153" s="129">
        <f t="shared" ref="BU153" si="1470">M153/M157</f>
        <v>0</v>
      </c>
      <c r="BV153" s="133">
        <f t="shared" ref="BV153" si="1471">N153/N157</f>
        <v>0</v>
      </c>
      <c r="BW153" s="134">
        <f t="shared" ref="BW153" si="1472">O153/O157</f>
        <v>0</v>
      </c>
      <c r="BX153" s="129">
        <f t="shared" ref="BX153" si="1473">P153/P157</f>
        <v>0</v>
      </c>
      <c r="BY153" s="130">
        <f t="shared" ref="BY153" si="1474">Q153/Q157</f>
        <v>0</v>
      </c>
      <c r="BZ153" s="131">
        <f t="shared" ref="BZ153" si="1475">R153/R157</f>
        <v>0</v>
      </c>
      <c r="CA153" s="132">
        <f t="shared" ref="CA153" si="1476">S153/S157</f>
        <v>0</v>
      </c>
      <c r="CB153" s="129">
        <f t="shared" ref="CB153" si="1477">T153/T157</f>
        <v>0</v>
      </c>
      <c r="CC153" s="130">
        <f t="shared" ref="CC153" si="1478">U153/U157</f>
        <v>0</v>
      </c>
      <c r="CD153" s="131">
        <f t="shared" ref="CD153" si="1479">V153/V157</f>
        <v>0</v>
      </c>
      <c r="CE153" s="132">
        <f t="shared" ref="CE153" si="1480">W153/W157</f>
        <v>0</v>
      </c>
      <c r="CF153" s="129">
        <f t="shared" ref="CF153" si="1481">X153/X157</f>
        <v>0</v>
      </c>
      <c r="CG153" s="130">
        <f t="shared" ref="CG153" si="1482">Y153/Y157</f>
        <v>0</v>
      </c>
      <c r="CH153" s="131">
        <f t="shared" ref="CH153" si="1483">Z153/Z157</f>
        <v>0</v>
      </c>
      <c r="CI153" s="129">
        <f t="shared" ref="CI153" si="1484">AA153/AA157</f>
        <v>0</v>
      </c>
      <c r="CJ153" s="135">
        <f t="shared" ref="CJ153" si="1485">AB153/AB157</f>
        <v>0</v>
      </c>
      <c r="CK153" s="136">
        <f t="shared" ref="CK153" si="1486">AC153/AC157</f>
        <v>0</v>
      </c>
    </row>
    <row r="154" spans="1:89" x14ac:dyDescent="0.2">
      <c r="A154" s="137" t="s">
        <v>37</v>
      </c>
      <c r="B154" s="59"/>
      <c r="C154" s="60"/>
      <c r="D154" s="139"/>
      <c r="E154" s="140"/>
      <c r="F154" s="138"/>
      <c r="G154" s="141"/>
      <c r="H154" s="139"/>
      <c r="I154" s="140"/>
      <c r="J154" s="138"/>
      <c r="K154" s="141"/>
      <c r="L154" s="139"/>
      <c r="M154" s="138"/>
      <c r="N154" s="142"/>
      <c r="O154" s="143"/>
      <c r="P154" s="138"/>
      <c r="Q154" s="141"/>
      <c r="R154" s="139"/>
      <c r="S154" s="140"/>
      <c r="T154" s="138"/>
      <c r="U154" s="141"/>
      <c r="V154" s="139"/>
      <c r="W154" s="140"/>
      <c r="X154" s="138"/>
      <c r="Y154" s="141"/>
      <c r="Z154" s="144"/>
      <c r="AA154" s="145"/>
      <c r="AB154" s="172">
        <f t="shared" ref="AB154:AB156" si="1487">SUM(B154,D154,F154,H154,J154,L154,N154,P154,R154,T154,V154,X154,Z154)</f>
        <v>0</v>
      </c>
      <c r="AC154" s="173">
        <f t="shared" ref="AC154:AC156" si="1488">SUM(C154,E154,G154,I154,K154,M154,O154,Q154,S154,U154,W154,Y154,AA154)</f>
        <v>0</v>
      </c>
      <c r="BI154" s="137" t="s">
        <v>37</v>
      </c>
      <c r="BJ154" s="129">
        <f>B154/B157</f>
        <v>0</v>
      </c>
      <c r="BK154" s="130">
        <f t="shared" ref="BK154" si="1489">C154/C157</f>
        <v>0</v>
      </c>
      <c r="BL154" s="131">
        <f t="shared" ref="BL154" si="1490">D154/D157</f>
        <v>0</v>
      </c>
      <c r="BM154" s="132">
        <f t="shared" ref="BM154" si="1491">E154/E157</f>
        <v>0</v>
      </c>
      <c r="BN154" s="129">
        <f t="shared" ref="BN154" si="1492">F154/F157</f>
        <v>0</v>
      </c>
      <c r="BO154" s="130">
        <f t="shared" ref="BO154" si="1493">G154/G157</f>
        <v>0</v>
      </c>
      <c r="BP154" s="131">
        <f t="shared" ref="BP154" si="1494">H154/H157</f>
        <v>0</v>
      </c>
      <c r="BQ154" s="132">
        <f t="shared" ref="BQ154" si="1495">I154/I157</f>
        <v>0</v>
      </c>
      <c r="BR154" s="129">
        <f t="shared" ref="BR154" si="1496">J154/J157</f>
        <v>0</v>
      </c>
      <c r="BS154" s="130">
        <f t="shared" ref="BS154" si="1497">K154/K157</f>
        <v>0</v>
      </c>
      <c r="BT154" s="131">
        <f t="shared" ref="BT154" si="1498">L154/L157</f>
        <v>0</v>
      </c>
      <c r="BU154" s="129">
        <f t="shared" ref="BU154" si="1499">M154/M157</f>
        <v>0</v>
      </c>
      <c r="BV154" s="133">
        <f t="shared" ref="BV154" si="1500">N154/N157</f>
        <v>0</v>
      </c>
      <c r="BW154" s="134">
        <f t="shared" ref="BW154" si="1501">O154/O157</f>
        <v>0</v>
      </c>
      <c r="BX154" s="129">
        <f t="shared" ref="BX154" si="1502">P154/P157</f>
        <v>0</v>
      </c>
      <c r="BY154" s="130">
        <f t="shared" ref="BY154" si="1503">Q154/Q157</f>
        <v>0</v>
      </c>
      <c r="BZ154" s="131">
        <f t="shared" ref="BZ154" si="1504">R154/R157</f>
        <v>0</v>
      </c>
      <c r="CA154" s="132">
        <f t="shared" ref="CA154" si="1505">S154/S157</f>
        <v>0</v>
      </c>
      <c r="CB154" s="129">
        <f t="shared" ref="CB154" si="1506">T154/T157</f>
        <v>0</v>
      </c>
      <c r="CC154" s="130">
        <f t="shared" ref="CC154" si="1507">U154/U157</f>
        <v>0</v>
      </c>
      <c r="CD154" s="131">
        <f t="shared" ref="CD154" si="1508">V154/V157</f>
        <v>0</v>
      </c>
      <c r="CE154" s="132">
        <f t="shared" ref="CE154" si="1509">W154/W157</f>
        <v>0</v>
      </c>
      <c r="CF154" s="129">
        <f t="shared" ref="CF154" si="1510">X154/X157</f>
        <v>0</v>
      </c>
      <c r="CG154" s="130">
        <f t="shared" ref="CG154" si="1511">Y154/Y157</f>
        <v>0</v>
      </c>
      <c r="CH154" s="131">
        <f t="shared" ref="CH154" si="1512">Z154/Z157</f>
        <v>0</v>
      </c>
      <c r="CI154" s="129">
        <f t="shared" ref="CI154" si="1513">AA154/AA157</f>
        <v>0</v>
      </c>
      <c r="CJ154" s="135">
        <f t="shared" ref="CJ154" si="1514">AB154/AB157</f>
        <v>0</v>
      </c>
      <c r="CK154" s="136">
        <f t="shared" ref="CK154" si="1515">AC154/AC157</f>
        <v>0</v>
      </c>
    </row>
    <row r="155" spans="1:89" x14ac:dyDescent="0.2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>
        <f t="shared" si="1487"/>
        <v>0</v>
      </c>
      <c r="AC155" s="173">
        <f t="shared" si="1488"/>
        <v>0</v>
      </c>
      <c r="BI155" s="146" t="s">
        <v>38</v>
      </c>
      <c r="BJ155" s="129">
        <f>B155/B157</f>
        <v>0</v>
      </c>
      <c r="BK155" s="130">
        <f t="shared" ref="BK155" si="1516">C155/C157</f>
        <v>0</v>
      </c>
      <c r="BL155" s="131">
        <f t="shared" ref="BL155" si="1517">D155/D157</f>
        <v>0</v>
      </c>
      <c r="BM155" s="132">
        <f t="shared" ref="BM155" si="1518">E155/E157</f>
        <v>0</v>
      </c>
      <c r="BN155" s="129">
        <f t="shared" ref="BN155" si="1519">F155/F157</f>
        <v>0</v>
      </c>
      <c r="BO155" s="130">
        <f t="shared" ref="BO155" si="1520">G155/G157</f>
        <v>0</v>
      </c>
      <c r="BP155" s="131">
        <f t="shared" ref="BP155" si="1521">H155/H157</f>
        <v>0</v>
      </c>
      <c r="BQ155" s="132">
        <f t="shared" ref="BQ155" si="1522">I155/I157</f>
        <v>0</v>
      </c>
      <c r="BR155" s="129">
        <f t="shared" ref="BR155" si="1523">J155/J157</f>
        <v>0</v>
      </c>
      <c r="BS155" s="130">
        <f t="shared" ref="BS155" si="1524">K155/K157</f>
        <v>0</v>
      </c>
      <c r="BT155" s="131">
        <f t="shared" ref="BT155" si="1525">L155/L157</f>
        <v>0</v>
      </c>
      <c r="BU155" s="129">
        <f t="shared" ref="BU155" si="1526">M155/M157</f>
        <v>0</v>
      </c>
      <c r="BV155" s="133">
        <f t="shared" ref="BV155" si="1527">N155/N157</f>
        <v>0</v>
      </c>
      <c r="BW155" s="134">
        <f t="shared" ref="BW155" si="1528">O155/O157</f>
        <v>0</v>
      </c>
      <c r="BX155" s="129">
        <f t="shared" ref="BX155" si="1529">P155/P157</f>
        <v>0</v>
      </c>
      <c r="BY155" s="130">
        <f t="shared" ref="BY155" si="1530">Q155/Q157</f>
        <v>0</v>
      </c>
      <c r="BZ155" s="131">
        <f t="shared" ref="BZ155" si="1531">R155/R157</f>
        <v>0</v>
      </c>
      <c r="CA155" s="132">
        <f t="shared" ref="CA155" si="1532">S155/S157</f>
        <v>0</v>
      </c>
      <c r="CB155" s="129">
        <f t="shared" ref="CB155" si="1533">T155/T157</f>
        <v>0</v>
      </c>
      <c r="CC155" s="130">
        <f t="shared" ref="CC155" si="1534">U155/U157</f>
        <v>0</v>
      </c>
      <c r="CD155" s="131">
        <f t="shared" ref="CD155" si="1535">V155/V157</f>
        <v>0</v>
      </c>
      <c r="CE155" s="132">
        <f t="shared" ref="CE155" si="1536">W155/W157</f>
        <v>0</v>
      </c>
      <c r="CF155" s="129">
        <f t="shared" ref="CF155" si="1537">X155/X157</f>
        <v>0</v>
      </c>
      <c r="CG155" s="130">
        <f t="shared" ref="CG155" si="1538">Y155/Y157</f>
        <v>0</v>
      </c>
      <c r="CH155" s="131">
        <f t="shared" ref="CH155" si="1539">Z155/Z157</f>
        <v>0</v>
      </c>
      <c r="CI155" s="129">
        <f t="shared" ref="CI155" si="1540">AA155/AA157</f>
        <v>0</v>
      </c>
      <c r="CJ155" s="135">
        <f t="shared" ref="CJ155" si="1541">AB155/AB157</f>
        <v>0</v>
      </c>
      <c r="CK155" s="136">
        <f t="shared" ref="CK155" si="1542">AC155/AC157</f>
        <v>0</v>
      </c>
    </row>
    <row r="156" spans="1:89" ht="13.5" thickBot="1" x14ac:dyDescent="0.25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>
        <f t="shared" si="1487"/>
        <v>0</v>
      </c>
      <c r="AC156" s="173">
        <f t="shared" si="1488"/>
        <v>0</v>
      </c>
      <c r="BI156" s="137" t="s">
        <v>39</v>
      </c>
      <c r="BJ156" s="129">
        <f>B156/B157</f>
        <v>0</v>
      </c>
      <c r="BK156" s="130">
        <f t="shared" ref="BK156" si="1543">C156/C157</f>
        <v>0</v>
      </c>
      <c r="BL156" s="131">
        <f t="shared" ref="BL156" si="1544">D156/D157</f>
        <v>0</v>
      </c>
      <c r="BM156" s="132">
        <f t="shared" ref="BM156" si="1545">E156/E157</f>
        <v>0</v>
      </c>
      <c r="BN156" s="129">
        <f t="shared" ref="BN156" si="1546">F156/F157</f>
        <v>0</v>
      </c>
      <c r="BO156" s="130">
        <f t="shared" ref="BO156" si="1547">G156/G157</f>
        <v>0</v>
      </c>
      <c r="BP156" s="131">
        <f t="shared" ref="BP156" si="1548">H156/H157</f>
        <v>0</v>
      </c>
      <c r="BQ156" s="132">
        <f t="shared" ref="BQ156" si="1549">I156/I157</f>
        <v>0</v>
      </c>
      <c r="BR156" s="129">
        <f t="shared" ref="BR156" si="1550">J156/J157</f>
        <v>0</v>
      </c>
      <c r="BS156" s="130">
        <f t="shared" ref="BS156" si="1551">K156/K157</f>
        <v>0</v>
      </c>
      <c r="BT156" s="131">
        <f t="shared" ref="BT156" si="1552">L156/L157</f>
        <v>0</v>
      </c>
      <c r="BU156" s="129">
        <f t="shared" ref="BU156" si="1553">M156/M157</f>
        <v>0</v>
      </c>
      <c r="BV156" s="133">
        <f t="shared" ref="BV156" si="1554">N156/N157</f>
        <v>0</v>
      </c>
      <c r="BW156" s="134">
        <f t="shared" ref="BW156" si="1555">O156/O157</f>
        <v>0</v>
      </c>
      <c r="BX156" s="129">
        <f t="shared" ref="BX156" si="1556">P156/P157</f>
        <v>0</v>
      </c>
      <c r="BY156" s="130">
        <f t="shared" ref="BY156" si="1557">Q156/Q157</f>
        <v>0</v>
      </c>
      <c r="BZ156" s="131">
        <f t="shared" ref="BZ156" si="1558">R156/R157</f>
        <v>0</v>
      </c>
      <c r="CA156" s="132">
        <f t="shared" ref="CA156" si="1559">S156/S157</f>
        <v>0</v>
      </c>
      <c r="CB156" s="129">
        <f t="shared" ref="CB156" si="1560">T156/T157</f>
        <v>0</v>
      </c>
      <c r="CC156" s="130">
        <f t="shared" ref="CC156" si="1561">U156/U157</f>
        <v>0</v>
      </c>
      <c r="CD156" s="131">
        <f t="shared" ref="CD156" si="1562">V156/V157</f>
        <v>0</v>
      </c>
      <c r="CE156" s="132">
        <f t="shared" ref="CE156" si="1563">W156/W157</f>
        <v>0</v>
      </c>
      <c r="CF156" s="129">
        <f t="shared" ref="CF156" si="1564">X156/X157</f>
        <v>0</v>
      </c>
      <c r="CG156" s="130">
        <f t="shared" ref="CG156" si="1565">Y156/Y157</f>
        <v>0</v>
      </c>
      <c r="CH156" s="131">
        <f t="shared" ref="CH156" si="1566">Z156/Z157</f>
        <v>0</v>
      </c>
      <c r="CI156" s="129">
        <f t="shared" ref="CI156" si="1567">AA156/AA157</f>
        <v>0</v>
      </c>
      <c r="CJ156" s="135">
        <f t="shared" ref="CJ156" si="1568">AB156/AB157</f>
        <v>0</v>
      </c>
      <c r="CK156" s="136">
        <f t="shared" ref="CK156" si="1569">AC156/AC157</f>
        <v>0</v>
      </c>
    </row>
    <row r="157" spans="1:89" ht="14.25" thickTop="1" thickBot="1" x14ac:dyDescent="0.25">
      <c r="A157" s="267" t="s">
        <v>13</v>
      </c>
      <c r="B157" s="20">
        <f t="shared" ref="B157" si="1570">SUM(B134:B156)</f>
        <v>9606</v>
      </c>
      <c r="C157" s="21">
        <f t="shared" ref="C157" si="1571">SUM(C134:C156)</f>
        <v>9872</v>
      </c>
      <c r="D157" s="20">
        <f t="shared" ref="D157" si="1572">SUM(D134:D156)</f>
        <v>4729</v>
      </c>
      <c r="E157" s="21">
        <f t="shared" ref="E157" si="1573">SUM(E134:E156)</f>
        <v>4702</v>
      </c>
      <c r="F157" s="20">
        <f t="shared" ref="F157" si="1574">SUM(F134:F156)</f>
        <v>12754</v>
      </c>
      <c r="G157" s="21">
        <f t="shared" ref="G157" si="1575">SUM(G134:G156)</f>
        <v>10986</v>
      </c>
      <c r="H157" s="20">
        <f t="shared" ref="H157" si="1576">SUM(H134:H156)</f>
        <v>16097</v>
      </c>
      <c r="I157" s="21">
        <f t="shared" ref="I157" si="1577">SUM(I134:I156)</f>
        <v>16878</v>
      </c>
      <c r="J157" s="20">
        <f t="shared" ref="J157" si="1578">SUM(J134:J156)</f>
        <v>2859</v>
      </c>
      <c r="K157" s="21">
        <f t="shared" ref="K157" si="1579">SUM(K134:K156)</f>
        <v>2890</v>
      </c>
      <c r="L157" s="20">
        <f t="shared" ref="L157" si="1580">SUM(L134:L156)</f>
        <v>8618</v>
      </c>
      <c r="M157" s="21">
        <f t="shared" ref="M157" si="1581">SUM(M134:M156)</f>
        <v>8780</v>
      </c>
      <c r="N157" s="20">
        <f t="shared" ref="N157" si="1582">SUM(N134:N156)</f>
        <v>17376</v>
      </c>
      <c r="O157" s="21">
        <f t="shared" ref="O157" si="1583">SUM(O134:O156)</f>
        <v>17970</v>
      </c>
      <c r="P157" s="20">
        <f t="shared" ref="P157" si="1584">SUM(P134:P156)</f>
        <v>9428</v>
      </c>
      <c r="Q157" s="21">
        <f t="shared" ref="Q157" si="1585">SUM(Q134:Q156)</f>
        <v>9538</v>
      </c>
      <c r="R157" s="20">
        <f t="shared" ref="R157" si="1586">SUM(R134:R156)</f>
        <v>10386</v>
      </c>
      <c r="S157" s="21">
        <f t="shared" ref="S157" si="1587">SUM(S134:S156)</f>
        <v>11136</v>
      </c>
      <c r="T157" s="20">
        <f t="shared" ref="T157" si="1588">SUM(T134:T156)</f>
        <v>2759</v>
      </c>
      <c r="U157" s="21">
        <f t="shared" ref="U157" si="1589">SUM(U134:U156)</f>
        <v>2923</v>
      </c>
      <c r="V157" s="20">
        <f t="shared" ref="V157" si="1590">SUM(V134:V156)</f>
        <v>8770</v>
      </c>
      <c r="W157" s="21">
        <f t="shared" ref="W157" si="1591">SUM(W134:W156)</f>
        <v>9820</v>
      </c>
      <c r="X157" s="20">
        <f t="shared" ref="X157" si="1592">SUM(X134:X156)</f>
        <v>8014</v>
      </c>
      <c r="Y157" s="21">
        <f t="shared" ref="Y157" si="1593">SUM(Y134:Y156)</f>
        <v>5031</v>
      </c>
      <c r="Z157" s="20">
        <f t="shared" ref="Z157" si="1594">SUM(Z134:Z156)</f>
        <v>15133</v>
      </c>
      <c r="AA157" s="21">
        <f t="shared" ref="AA157" si="1595">SUM(AA134:AA156)</f>
        <v>15772</v>
      </c>
      <c r="AB157" s="174">
        <f t="shared" ref="AB157:AC157" si="1596">SUM(AB133:AB156)</f>
        <v>126529</v>
      </c>
      <c r="AC157" s="175">
        <f t="shared" si="1596"/>
        <v>126298</v>
      </c>
      <c r="BI157" s="267" t="s">
        <v>13</v>
      </c>
      <c r="BJ157" s="155">
        <f>SUM(BJ133:BJ156)</f>
        <v>1</v>
      </c>
      <c r="BK157" s="156">
        <f t="shared" ref="BK157:CK157" si="1597">SUM(BK133:BK156)</f>
        <v>1</v>
      </c>
      <c r="BL157" s="155">
        <f t="shared" si="1597"/>
        <v>1</v>
      </c>
      <c r="BM157" s="156">
        <f t="shared" si="1597"/>
        <v>0.99999999999999989</v>
      </c>
      <c r="BN157" s="155">
        <f t="shared" si="1597"/>
        <v>1.0000000000000002</v>
      </c>
      <c r="BO157" s="156">
        <f t="shared" si="1597"/>
        <v>1</v>
      </c>
      <c r="BP157" s="155">
        <f t="shared" si="1597"/>
        <v>0.99999999999999989</v>
      </c>
      <c r="BQ157" s="156">
        <f t="shared" si="1597"/>
        <v>1</v>
      </c>
      <c r="BR157" s="155">
        <f t="shared" si="1597"/>
        <v>1</v>
      </c>
      <c r="BS157" s="156">
        <f t="shared" si="1597"/>
        <v>1</v>
      </c>
      <c r="BT157" s="155">
        <f t="shared" si="1597"/>
        <v>1</v>
      </c>
      <c r="BU157" s="156">
        <f t="shared" si="1597"/>
        <v>1.0000000000000002</v>
      </c>
      <c r="BV157" s="155">
        <f t="shared" si="1597"/>
        <v>0.99999999999999989</v>
      </c>
      <c r="BW157" s="156">
        <f t="shared" si="1597"/>
        <v>0.99999999999999989</v>
      </c>
      <c r="BX157" s="155">
        <f t="shared" si="1597"/>
        <v>0.99999999999999989</v>
      </c>
      <c r="BY157" s="156">
        <f t="shared" si="1597"/>
        <v>1</v>
      </c>
      <c r="BZ157" s="155">
        <f t="shared" si="1597"/>
        <v>0.99999999999999989</v>
      </c>
      <c r="CA157" s="156">
        <f t="shared" si="1597"/>
        <v>0.99999999999999978</v>
      </c>
      <c r="CB157" s="155">
        <f t="shared" si="1597"/>
        <v>1</v>
      </c>
      <c r="CC157" s="156">
        <f t="shared" si="1597"/>
        <v>1.0000000000000002</v>
      </c>
      <c r="CD157" s="155">
        <f t="shared" si="1597"/>
        <v>1</v>
      </c>
      <c r="CE157" s="156">
        <f t="shared" si="1597"/>
        <v>1.0000000000000002</v>
      </c>
      <c r="CF157" s="155">
        <f t="shared" si="1597"/>
        <v>1</v>
      </c>
      <c r="CG157" s="156">
        <f t="shared" si="1597"/>
        <v>1.0000000000000002</v>
      </c>
      <c r="CH157" s="155">
        <f t="shared" si="1597"/>
        <v>1.0000000000000002</v>
      </c>
      <c r="CI157" s="156">
        <f t="shared" si="1597"/>
        <v>0.99999999999999989</v>
      </c>
      <c r="CJ157" s="155">
        <f t="shared" si="1597"/>
        <v>1</v>
      </c>
      <c r="CK157" s="156">
        <f t="shared" si="1597"/>
        <v>1</v>
      </c>
    </row>
    <row r="158" spans="1:89" ht="13.5" thickTop="1" x14ac:dyDescent="0.2">
      <c r="A158" s="187"/>
    </row>
    <row r="160" spans="1:89" x14ac:dyDescent="0.2">
      <c r="A160" s="301">
        <f>+A129+1</f>
        <v>44475</v>
      </c>
      <c r="B160" s="301"/>
      <c r="C160" s="301"/>
      <c r="D160" s="301"/>
      <c r="BI160" s="300">
        <f>+BI129+1</f>
        <v>44475</v>
      </c>
      <c r="BJ160" s="300"/>
      <c r="BK160" s="300"/>
      <c r="BL160" s="300"/>
    </row>
    <row r="161" spans="1:89" ht="13.5" thickBot="1" x14ac:dyDescent="0.25">
      <c r="AE161" s="270" t="s">
        <v>84</v>
      </c>
    </row>
    <row r="162" spans="1:89" ht="14.25" thickTop="1" thickBot="1" x14ac:dyDescent="0.25">
      <c r="A162" s="298" t="s">
        <v>0</v>
      </c>
      <c r="B162" s="292" t="s">
        <v>1</v>
      </c>
      <c r="C162" s="293"/>
      <c r="D162" s="292" t="s">
        <v>2</v>
      </c>
      <c r="E162" s="293"/>
      <c r="F162" s="292" t="s">
        <v>3</v>
      </c>
      <c r="G162" s="293"/>
      <c r="H162" s="292" t="s">
        <v>4</v>
      </c>
      <c r="I162" s="293"/>
      <c r="J162" s="292" t="s">
        <v>5</v>
      </c>
      <c r="K162" s="293"/>
      <c r="L162" s="292" t="s">
        <v>6</v>
      </c>
      <c r="M162" s="293"/>
      <c r="N162" s="292" t="s">
        <v>7</v>
      </c>
      <c r="O162" s="293"/>
      <c r="P162" s="292" t="s">
        <v>8</v>
      </c>
      <c r="Q162" s="293"/>
      <c r="R162" s="292" t="s">
        <v>9</v>
      </c>
      <c r="S162" s="293"/>
      <c r="T162" s="292" t="s">
        <v>10</v>
      </c>
      <c r="U162" s="293"/>
      <c r="V162" s="292" t="s">
        <v>11</v>
      </c>
      <c r="W162" s="293"/>
      <c r="X162" s="292" t="s">
        <v>12</v>
      </c>
      <c r="Y162" s="293"/>
      <c r="Z162" s="294" t="s">
        <v>40</v>
      </c>
      <c r="AA162" s="295"/>
      <c r="AB162" s="296" t="s">
        <v>41</v>
      </c>
      <c r="AC162" s="297"/>
      <c r="AE162" s="298" t="s">
        <v>0</v>
      </c>
      <c r="AF162" s="292" t="s">
        <v>1</v>
      </c>
      <c r="AG162" s="293"/>
      <c r="AH162" s="292" t="s">
        <v>2</v>
      </c>
      <c r="AI162" s="293"/>
      <c r="AJ162" s="292" t="s">
        <v>3</v>
      </c>
      <c r="AK162" s="293"/>
      <c r="AL162" s="292" t="s">
        <v>4</v>
      </c>
      <c r="AM162" s="293"/>
      <c r="AN162" s="292" t="s">
        <v>5</v>
      </c>
      <c r="AO162" s="293"/>
      <c r="AP162" s="292" t="s">
        <v>6</v>
      </c>
      <c r="AQ162" s="293"/>
      <c r="AR162" s="292" t="s">
        <v>7</v>
      </c>
      <c r="AS162" s="293"/>
      <c r="AT162" s="292" t="s">
        <v>8</v>
      </c>
      <c r="AU162" s="293"/>
      <c r="AV162" s="292" t="s">
        <v>9</v>
      </c>
      <c r="AW162" s="293"/>
      <c r="AX162" s="292" t="s">
        <v>10</v>
      </c>
      <c r="AY162" s="293"/>
      <c r="AZ162" s="292" t="s">
        <v>11</v>
      </c>
      <c r="BA162" s="293"/>
      <c r="BB162" s="292" t="s">
        <v>12</v>
      </c>
      <c r="BC162" s="293"/>
      <c r="BD162" s="294" t="s">
        <v>40</v>
      </c>
      <c r="BE162" s="295"/>
      <c r="BF162" s="296" t="s">
        <v>41</v>
      </c>
      <c r="BG162" s="297"/>
      <c r="BI162" s="298" t="s">
        <v>0</v>
      </c>
      <c r="BJ162" s="292" t="s">
        <v>1</v>
      </c>
      <c r="BK162" s="293"/>
      <c r="BL162" s="292" t="s">
        <v>2</v>
      </c>
      <c r="BM162" s="293"/>
      <c r="BN162" s="292" t="s">
        <v>3</v>
      </c>
      <c r="BO162" s="293"/>
      <c r="BP162" s="292" t="s">
        <v>4</v>
      </c>
      <c r="BQ162" s="293"/>
      <c r="BR162" s="292" t="s">
        <v>5</v>
      </c>
      <c r="BS162" s="293"/>
      <c r="BT162" s="292" t="s">
        <v>6</v>
      </c>
      <c r="BU162" s="293"/>
      <c r="BV162" s="292" t="s">
        <v>7</v>
      </c>
      <c r="BW162" s="293"/>
      <c r="BX162" s="292" t="s">
        <v>8</v>
      </c>
      <c r="BY162" s="293"/>
      <c r="BZ162" s="292" t="s">
        <v>9</v>
      </c>
      <c r="CA162" s="293"/>
      <c r="CB162" s="292" t="s">
        <v>10</v>
      </c>
      <c r="CC162" s="293"/>
      <c r="CD162" s="292" t="s">
        <v>11</v>
      </c>
      <c r="CE162" s="293"/>
      <c r="CF162" s="292" t="s">
        <v>12</v>
      </c>
      <c r="CG162" s="293"/>
      <c r="CH162" s="294" t="s">
        <v>40</v>
      </c>
      <c r="CI162" s="295"/>
      <c r="CJ162" s="292" t="s">
        <v>41</v>
      </c>
      <c r="CK162" s="293"/>
    </row>
    <row r="163" spans="1:89" ht="15" thickTop="1" thickBot="1" x14ac:dyDescent="0.3">
      <c r="A163" s="299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9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9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3.5" thickTop="1" x14ac:dyDescent="0.2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3" t="str">
        <f>$AE$9</f>
        <v>07:00 - 07:59</v>
      </c>
      <c r="AF164" s="126">
        <f>SUMIF($A$9:$A$32,$AE164,B$164:B$187)</f>
        <v>1195</v>
      </c>
      <c r="AG164" s="186">
        <f t="shared" ref="AG164:AV165" si="1598">SUMIF($A$9:$A$32,$AE164,C$164:C$187)</f>
        <v>542</v>
      </c>
      <c r="AH164" s="127">
        <f t="shared" si="1598"/>
        <v>534</v>
      </c>
      <c r="AI164" s="180">
        <f t="shared" si="1598"/>
        <v>376</v>
      </c>
      <c r="AJ164" s="126">
        <f t="shared" si="1598"/>
        <v>1392</v>
      </c>
      <c r="AK164" s="128">
        <f t="shared" si="1598"/>
        <v>682</v>
      </c>
      <c r="AL164" s="127">
        <f t="shared" si="1598"/>
        <v>1379</v>
      </c>
      <c r="AM164" s="180">
        <f t="shared" si="1598"/>
        <v>1076</v>
      </c>
      <c r="AN164" s="126">
        <f t="shared" si="1598"/>
        <v>164</v>
      </c>
      <c r="AO164" s="128">
        <f t="shared" si="1598"/>
        <v>438</v>
      </c>
      <c r="AP164" s="127">
        <f t="shared" si="1598"/>
        <v>419</v>
      </c>
      <c r="AQ164" s="126">
        <f t="shared" si="1598"/>
        <v>1223</v>
      </c>
      <c r="AR164" s="179">
        <f t="shared" si="1598"/>
        <v>1427</v>
      </c>
      <c r="AS164" s="181">
        <f t="shared" si="1598"/>
        <v>2037</v>
      </c>
      <c r="AT164" s="126">
        <f t="shared" si="1598"/>
        <v>954</v>
      </c>
      <c r="AU164" s="128">
        <f t="shared" si="1598"/>
        <v>970</v>
      </c>
      <c r="AV164" s="127">
        <f t="shared" si="1598"/>
        <v>1113</v>
      </c>
      <c r="AW164" s="180">
        <f t="shared" ref="AW164:BE165" si="1599">SUMIF($A$9:$A$32,$AE164,S$164:S$187)</f>
        <v>813</v>
      </c>
      <c r="AX164" s="126">
        <f t="shared" si="1599"/>
        <v>180</v>
      </c>
      <c r="AY164" s="128">
        <f t="shared" si="1599"/>
        <v>500</v>
      </c>
      <c r="AZ164" s="127">
        <f t="shared" si="1599"/>
        <v>438</v>
      </c>
      <c r="BA164" s="180">
        <f t="shared" si="1599"/>
        <v>1021</v>
      </c>
      <c r="BB164" s="126">
        <f t="shared" si="1599"/>
        <v>749</v>
      </c>
      <c r="BC164" s="128">
        <f t="shared" si="1599"/>
        <v>697</v>
      </c>
      <c r="BD164" s="184">
        <f t="shared" si="1599"/>
        <v>1311</v>
      </c>
      <c r="BE164" s="185">
        <f t="shared" si="1599"/>
        <v>1164</v>
      </c>
      <c r="BF164" s="170">
        <f>AF164+AH164+AJ164+AL164+AN164+AP164+AR164+AT164+AV164+AX164+AZ164+BB164+BD164</f>
        <v>11255</v>
      </c>
      <c r="BG164" s="171">
        <f>AG164+AI164+AK164+AM164+AO164+AQ164+AS164+AU164+AW164+AY164+BA164+BC164+BE164</f>
        <v>11539</v>
      </c>
      <c r="BI164" s="125" t="s">
        <v>16</v>
      </c>
      <c r="BJ164" s="129">
        <f>B164/B188</f>
        <v>0</v>
      </c>
      <c r="BK164" s="130">
        <f t="shared" ref="BK164" si="1600">C164/C188</f>
        <v>0</v>
      </c>
      <c r="BL164" s="131">
        <f t="shared" ref="BL164" si="1601">D164/D188</f>
        <v>0</v>
      </c>
      <c r="BM164" s="132">
        <f t="shared" ref="BM164" si="1602">E164/E188</f>
        <v>0</v>
      </c>
      <c r="BN164" s="129">
        <f t="shared" ref="BN164" si="1603">F164/F188</f>
        <v>0</v>
      </c>
      <c r="BO164" s="130">
        <f t="shared" ref="BO164" si="1604">G164/G188</f>
        <v>0</v>
      </c>
      <c r="BP164" s="131">
        <f t="shared" ref="BP164" si="1605">H164/H188</f>
        <v>0</v>
      </c>
      <c r="BQ164" s="132">
        <f t="shared" ref="BQ164" si="1606">I164/I188</f>
        <v>0</v>
      </c>
      <c r="BR164" s="129">
        <f t="shared" ref="BR164" si="1607">J164/J188</f>
        <v>0</v>
      </c>
      <c r="BS164" s="130">
        <f t="shared" ref="BS164" si="1608">K164/K188</f>
        <v>0</v>
      </c>
      <c r="BT164" s="131">
        <f t="shared" ref="BT164" si="1609">L164/L188</f>
        <v>0</v>
      </c>
      <c r="BU164" s="129">
        <f t="shared" ref="BU164" si="1610">M164/M188</f>
        <v>0</v>
      </c>
      <c r="BV164" s="133">
        <f t="shared" ref="BV164" si="1611">N164/N188</f>
        <v>0</v>
      </c>
      <c r="BW164" s="134">
        <f t="shared" ref="BW164" si="1612">O164/O188</f>
        <v>0</v>
      </c>
      <c r="BX164" s="129">
        <f t="shared" ref="BX164" si="1613">P164/P188</f>
        <v>0</v>
      </c>
      <c r="BY164" s="130">
        <f t="shared" ref="BY164" si="1614">Q164/Q188</f>
        <v>0</v>
      </c>
      <c r="BZ164" s="131">
        <f t="shared" ref="BZ164" si="1615">R164/R188</f>
        <v>0</v>
      </c>
      <c r="CA164" s="132">
        <f t="shared" ref="CA164" si="1616">S164/S188</f>
        <v>0</v>
      </c>
      <c r="CB164" s="129">
        <f t="shared" ref="CB164" si="1617">T164/T188</f>
        <v>0</v>
      </c>
      <c r="CC164" s="130">
        <f t="shared" ref="CC164" si="1618">U164/U188</f>
        <v>0</v>
      </c>
      <c r="CD164" s="131">
        <f t="shared" ref="CD164" si="1619">V164/V188</f>
        <v>0</v>
      </c>
      <c r="CE164" s="132">
        <f t="shared" ref="CE164" si="1620">W164/W188</f>
        <v>0</v>
      </c>
      <c r="CF164" s="129">
        <f t="shared" ref="CF164" si="1621">X164/X188</f>
        <v>0</v>
      </c>
      <c r="CG164" s="130">
        <f t="shared" ref="CG164" si="1622">Y164/Y188</f>
        <v>0</v>
      </c>
      <c r="CH164" s="131">
        <f t="shared" ref="CH164" si="1623">Z164/Z188</f>
        <v>0</v>
      </c>
      <c r="CI164" s="129">
        <f t="shared" ref="CI164" si="1624">AA164/AA188</f>
        <v>0</v>
      </c>
      <c r="CJ164" s="135">
        <f t="shared" ref="CJ164" si="1625">AB164/AB188</f>
        <v>0</v>
      </c>
      <c r="CK164" s="136">
        <f t="shared" ref="CK164" si="1626">AC164/AC188</f>
        <v>0</v>
      </c>
    </row>
    <row r="165" spans="1:89" x14ac:dyDescent="0.2">
      <c r="A165" s="137" t="s">
        <v>17</v>
      </c>
      <c r="B165" s="189">
        <v>97</v>
      </c>
      <c r="C165" s="190">
        <v>0</v>
      </c>
      <c r="D165" s="191">
        <v>74</v>
      </c>
      <c r="E165" s="192">
        <v>0</v>
      </c>
      <c r="F165" s="189">
        <v>284</v>
      </c>
      <c r="G165" s="193">
        <v>1</v>
      </c>
      <c r="H165" s="191">
        <v>179</v>
      </c>
      <c r="I165" s="192">
        <v>22</v>
      </c>
      <c r="J165" s="189">
        <v>12</v>
      </c>
      <c r="K165" s="193">
        <v>8</v>
      </c>
      <c r="L165" s="191">
        <v>10</v>
      </c>
      <c r="M165" s="189">
        <v>36</v>
      </c>
      <c r="N165" s="194">
        <v>67</v>
      </c>
      <c r="O165" s="195">
        <v>56</v>
      </c>
      <c r="P165" s="189">
        <v>34</v>
      </c>
      <c r="Q165" s="193">
        <v>34</v>
      </c>
      <c r="R165" s="191">
        <v>9</v>
      </c>
      <c r="S165" s="192">
        <v>41</v>
      </c>
      <c r="T165" s="189">
        <v>0</v>
      </c>
      <c r="U165" s="193">
        <v>0</v>
      </c>
      <c r="V165" s="191">
        <v>0</v>
      </c>
      <c r="W165" s="192">
        <v>0</v>
      </c>
      <c r="X165" s="189">
        <v>2</v>
      </c>
      <c r="Y165" s="193">
        <v>0</v>
      </c>
      <c r="Z165" s="191">
        <v>0</v>
      </c>
      <c r="AA165" s="189">
        <v>0</v>
      </c>
      <c r="AB165" s="170">
        <f t="shared" ref="AB165:AB184" si="1627">B165+D165+F165+H165+J165+L165+N165+P165+R165+T165+V165+X165+Z165</f>
        <v>768</v>
      </c>
      <c r="AC165" s="171">
        <f t="shared" ref="AC165:AC184" si="1628">C165+E165+G165+I165+K165+M165+O165+Q165+S165+U165+W165+Y165+AA165</f>
        <v>198</v>
      </c>
      <c r="AE165" s="275" t="str">
        <f>$AE$10</f>
        <v>08:00 - 08:59</v>
      </c>
      <c r="AF165" s="126">
        <f>SUMIF($A$9:$A$32,$AE165,B$164:B$187)</f>
        <v>968</v>
      </c>
      <c r="AG165" s="190">
        <f t="shared" si="1598"/>
        <v>474</v>
      </c>
      <c r="AH165" s="191">
        <f t="shared" si="1598"/>
        <v>372</v>
      </c>
      <c r="AI165" s="192">
        <f t="shared" si="1598"/>
        <v>356</v>
      </c>
      <c r="AJ165" s="276">
        <f t="shared" si="1598"/>
        <v>1234</v>
      </c>
      <c r="AK165" s="193">
        <f t="shared" si="1598"/>
        <v>521</v>
      </c>
      <c r="AL165" s="191">
        <f t="shared" si="1598"/>
        <v>1341</v>
      </c>
      <c r="AM165" s="192">
        <f t="shared" si="1598"/>
        <v>983</v>
      </c>
      <c r="AN165" s="276">
        <f t="shared" si="1598"/>
        <v>133</v>
      </c>
      <c r="AO165" s="193">
        <f t="shared" si="1598"/>
        <v>415</v>
      </c>
      <c r="AP165" s="191">
        <f t="shared" si="1598"/>
        <v>368</v>
      </c>
      <c r="AQ165" s="276">
        <f t="shared" si="1598"/>
        <v>1162</v>
      </c>
      <c r="AR165" s="194">
        <f t="shared" si="1598"/>
        <v>1083</v>
      </c>
      <c r="AS165" s="195">
        <f t="shared" si="1598"/>
        <v>1730</v>
      </c>
      <c r="AT165" s="276">
        <f t="shared" si="1598"/>
        <v>784</v>
      </c>
      <c r="AU165" s="193">
        <f t="shared" si="1598"/>
        <v>751</v>
      </c>
      <c r="AV165" s="191">
        <f t="shared" si="1598"/>
        <v>1023</v>
      </c>
      <c r="AW165" s="192">
        <f t="shared" si="1599"/>
        <v>724</v>
      </c>
      <c r="AX165" s="276">
        <f t="shared" si="1599"/>
        <v>146</v>
      </c>
      <c r="AY165" s="193">
        <f t="shared" si="1599"/>
        <v>384</v>
      </c>
      <c r="AZ165" s="191">
        <f t="shared" si="1599"/>
        <v>391</v>
      </c>
      <c r="BA165" s="192">
        <f t="shared" si="1599"/>
        <v>826</v>
      </c>
      <c r="BB165" s="276">
        <f t="shared" si="1599"/>
        <v>568</v>
      </c>
      <c r="BC165" s="193">
        <f t="shared" si="1599"/>
        <v>616</v>
      </c>
      <c r="BD165" s="191">
        <f t="shared" si="1599"/>
        <v>1110</v>
      </c>
      <c r="BE165" s="276">
        <f t="shared" si="1599"/>
        <v>993</v>
      </c>
      <c r="BF165" s="172">
        <f>SUM(AF165,AH165,AJ165,AL165,AN165,AP165,AR165,AT165,AV165,AX165,AZ165,BB165,BD165)</f>
        <v>9521</v>
      </c>
      <c r="BG165" s="173">
        <f>SUM(AG165,AI165,AK165,AM165,AO165,AQ165,AS165,AU165,AW165,AY165,BA165,BC165,BE165)</f>
        <v>9935</v>
      </c>
      <c r="BI165" s="137" t="s">
        <v>17</v>
      </c>
      <c r="BJ165" s="129">
        <f>B165/B188</f>
        <v>9.8767946237653999E-3</v>
      </c>
      <c r="BK165" s="130">
        <f t="shared" ref="BK165" si="1629">C165/C188</f>
        <v>0</v>
      </c>
      <c r="BL165" s="131">
        <f t="shared" ref="BL165" si="1630">D165/D188</f>
        <v>1.5080497248828205E-2</v>
      </c>
      <c r="BM165" s="132">
        <f t="shared" ref="BM165" si="1631">E165/E188</f>
        <v>0</v>
      </c>
      <c r="BN165" s="129">
        <f t="shared" ref="BN165" si="1632">F165/F188</f>
        <v>2.2496831432192648E-2</v>
      </c>
      <c r="BO165" s="130">
        <f t="shared" ref="BO165" si="1633">G165/G188</f>
        <v>8.7138375740676194E-5</v>
      </c>
      <c r="BP165" s="131">
        <f t="shared" ref="BP165" si="1634">H165/H188</f>
        <v>1.0983616616555194E-2</v>
      </c>
      <c r="BQ165" s="132">
        <f t="shared" ref="BQ165" si="1635">I165/I188</f>
        <v>1.2641498592196748E-3</v>
      </c>
      <c r="BR165" s="129">
        <f t="shared" ref="BR165" si="1636">J165/J188</f>
        <v>3.939592908732764E-3</v>
      </c>
      <c r="BS165" s="130">
        <f t="shared" ref="BS165" si="1637">K165/K188</f>
        <v>2.6272577996715929E-3</v>
      </c>
      <c r="BT165" s="131">
        <f t="shared" ref="BT165" si="1638">L165/L188</f>
        <v>1.1450818733539448E-3</v>
      </c>
      <c r="BU165" s="129">
        <f t="shared" ref="BU165" si="1639">M165/M188</f>
        <v>4.1204074625157379E-3</v>
      </c>
      <c r="BV165" s="133">
        <f t="shared" ref="BV165" si="1640">N165/N188</f>
        <v>3.660602087089548E-3</v>
      </c>
      <c r="BW165" s="134">
        <f t="shared" ref="BW165" si="1641">O165/O188</f>
        <v>3.0239213780441708E-3</v>
      </c>
      <c r="BX165" s="129">
        <f t="shared" ref="BX165" si="1642">P165/P188</f>
        <v>3.5646886139651919E-3</v>
      </c>
      <c r="BY165" s="130">
        <f t="shared" ref="BY165" si="1643">Q165/Q188</f>
        <v>3.5387177352206494E-3</v>
      </c>
      <c r="BZ165" s="131">
        <f t="shared" ref="BZ165" si="1644">R165/R188</f>
        <v>8.3658672615727835E-4</v>
      </c>
      <c r="CA165" s="132">
        <f t="shared" ref="CA165" si="1645">S165/S188</f>
        <v>3.5717396985800159E-3</v>
      </c>
      <c r="CB165" s="129">
        <f t="shared" ref="CB165" si="1646">T165/T188</f>
        <v>0</v>
      </c>
      <c r="CC165" s="130">
        <f t="shared" ref="CC165" si="1647">U165/U188</f>
        <v>0</v>
      </c>
      <c r="CD165" s="131">
        <f t="shared" ref="CD165" si="1648">V165/V188</f>
        <v>0</v>
      </c>
      <c r="CE165" s="132">
        <f t="shared" ref="CE165" si="1649">W165/W188</f>
        <v>0</v>
      </c>
      <c r="CF165" s="129">
        <f t="shared" ref="CF165" si="1650">X165/X188</f>
        <v>2.3863500775563775E-4</v>
      </c>
      <c r="CG165" s="130">
        <f t="shared" ref="CG165" si="1651">Y165/Y188</f>
        <v>0</v>
      </c>
      <c r="CH165" s="131">
        <f t="shared" ref="CH165" si="1652">Z165/Z188</f>
        <v>0</v>
      </c>
      <c r="CI165" s="129">
        <f t="shared" ref="CI165" si="1653">AA165/AA188</f>
        <v>0</v>
      </c>
      <c r="CJ165" s="135">
        <f t="shared" ref="CJ165" si="1654">AB165/AB188</f>
        <v>5.9041498178016268E-3</v>
      </c>
      <c r="CK165" s="136">
        <f t="shared" ref="CK165" si="1655">AC165/AC188</f>
        <v>1.5248833233214732E-3</v>
      </c>
    </row>
    <row r="166" spans="1:89" ht="13.5" thickBot="1" x14ac:dyDescent="0.25">
      <c r="A166" s="146" t="s">
        <v>18</v>
      </c>
      <c r="B166" s="196">
        <v>533</v>
      </c>
      <c r="C166" s="197">
        <v>78</v>
      </c>
      <c r="D166" s="198">
        <v>271</v>
      </c>
      <c r="E166" s="199">
        <v>86</v>
      </c>
      <c r="F166" s="196">
        <v>1085</v>
      </c>
      <c r="G166" s="200">
        <v>174</v>
      </c>
      <c r="H166" s="198">
        <v>850</v>
      </c>
      <c r="I166" s="199">
        <v>297</v>
      </c>
      <c r="J166" s="196">
        <v>34</v>
      </c>
      <c r="K166" s="200">
        <v>94</v>
      </c>
      <c r="L166" s="198">
        <v>172</v>
      </c>
      <c r="M166" s="196">
        <v>346</v>
      </c>
      <c r="N166" s="201">
        <v>670</v>
      </c>
      <c r="O166" s="202">
        <v>840</v>
      </c>
      <c r="P166" s="196">
        <v>368</v>
      </c>
      <c r="Q166" s="200">
        <v>470</v>
      </c>
      <c r="R166" s="198">
        <v>352</v>
      </c>
      <c r="S166" s="199">
        <v>427</v>
      </c>
      <c r="T166" s="196">
        <v>66</v>
      </c>
      <c r="U166" s="200">
        <v>194</v>
      </c>
      <c r="V166" s="198">
        <v>173</v>
      </c>
      <c r="W166" s="199">
        <v>450</v>
      </c>
      <c r="X166" s="196">
        <v>327</v>
      </c>
      <c r="Y166" s="200">
        <v>276</v>
      </c>
      <c r="Z166" s="198">
        <v>663</v>
      </c>
      <c r="AA166" s="196">
        <v>441</v>
      </c>
      <c r="AB166" s="170">
        <f t="shared" si="1627"/>
        <v>5564</v>
      </c>
      <c r="AC166" s="171">
        <f t="shared" si="1628"/>
        <v>4173</v>
      </c>
      <c r="AE166" s="273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5.427145911821607E-2</v>
      </c>
      <c r="BK166" s="130">
        <f t="shared" ref="BK166" si="1656">C166/C188</f>
        <v>7.6119839953157024E-3</v>
      </c>
      <c r="BL166" s="131">
        <f t="shared" ref="BL166" si="1657">D166/D188</f>
        <v>5.5227226411249233E-2</v>
      </c>
      <c r="BM166" s="132">
        <f t="shared" ref="BM166" si="1658">E166/E188</f>
        <v>1.764464505539598E-2</v>
      </c>
      <c r="BN166" s="129">
        <f t="shared" ref="BN166" si="1659">F166/F188</f>
        <v>8.5947401774397969E-2</v>
      </c>
      <c r="BO166" s="130">
        <f t="shared" ref="BO166" si="1660">G166/G188</f>
        <v>1.5162077378877658E-2</v>
      </c>
      <c r="BP166" s="131">
        <f t="shared" ref="BP166" si="1661">H166/H188</f>
        <v>5.2156838681966008E-2</v>
      </c>
      <c r="BQ166" s="132">
        <f t="shared" ref="BQ166" si="1662">I166/I188</f>
        <v>1.7066023099465609E-2</v>
      </c>
      <c r="BR166" s="129">
        <f t="shared" ref="BR166" si="1663">J166/J188</f>
        <v>1.1162179908076166E-2</v>
      </c>
      <c r="BS166" s="130">
        <f t="shared" ref="BS166" si="1664">K166/K188</f>
        <v>3.0870279146141214E-2</v>
      </c>
      <c r="BT166" s="131">
        <f t="shared" ref="BT166" si="1665">L166/L188</f>
        <v>1.969540822168785E-2</v>
      </c>
      <c r="BU166" s="129">
        <f t="shared" ref="BU166" si="1666">M166/M188</f>
        <v>3.9601693945290145E-2</v>
      </c>
      <c r="BV166" s="133">
        <f t="shared" ref="BV166" si="1667">N166/N188</f>
        <v>3.6606020870895484E-2</v>
      </c>
      <c r="BW166" s="134">
        <f t="shared" ref="BW166" si="1668">O166/O188</f>
        <v>4.5358820670662561E-2</v>
      </c>
      <c r="BX166" s="129">
        <f t="shared" ref="BX166" si="1669">P166/P188</f>
        <v>3.8582512057035015E-2</v>
      </c>
      <c r="BY166" s="130">
        <f t="shared" ref="BY166" si="1670">Q166/Q188</f>
        <v>4.8917568692756035E-2</v>
      </c>
      <c r="BZ166" s="131">
        <f t="shared" ref="BZ166" si="1671">R166/R188</f>
        <v>3.2719836400817999E-2</v>
      </c>
      <c r="CA166" s="132">
        <f t="shared" ref="CA166" si="1672">S166/S188</f>
        <v>3.7198362226674796E-2</v>
      </c>
      <c r="CB166" s="129">
        <f t="shared" ref="CB166" si="1673">T166/T188</f>
        <v>2.4590163934426229E-2</v>
      </c>
      <c r="CC166" s="130">
        <f t="shared" ref="CC166" si="1674">U166/U188</f>
        <v>6.7501739735560201E-2</v>
      </c>
      <c r="CD166" s="131">
        <f t="shared" ref="CD166" si="1675">V166/V188</f>
        <v>1.9277913973701804E-2</v>
      </c>
      <c r="CE166" s="132">
        <f t="shared" ref="CE166" si="1676">W166/W188</f>
        <v>4.4722719141323794E-2</v>
      </c>
      <c r="CF166" s="129">
        <f t="shared" ref="CF166" si="1677">X166/X188</f>
        <v>3.9016823768046771E-2</v>
      </c>
      <c r="CG166" s="130">
        <f t="shared" ref="CG166" si="1678">Y166/Y188</f>
        <v>5.3292141340027036E-2</v>
      </c>
      <c r="CH166" s="131">
        <f t="shared" ref="CH166" si="1679">Z166/Z188</f>
        <v>4.1406445166125405E-2</v>
      </c>
      <c r="CI166" s="129">
        <f t="shared" ref="CI166" si="1680">AA166/AA188</f>
        <v>2.6984029859878848E-2</v>
      </c>
      <c r="CJ166" s="135">
        <f t="shared" ref="CJ166" si="1681">AB166/AB188</f>
        <v>4.2774335398760743E-2</v>
      </c>
      <c r="CK166" s="136">
        <f t="shared" ref="CK166" si="1682">AC166/AC188</f>
        <v>3.2138071253638927E-2</v>
      </c>
    </row>
    <row r="167" spans="1:89" ht="14.25" thickTop="1" thickBot="1" x14ac:dyDescent="0.25">
      <c r="A167" s="137" t="s">
        <v>19</v>
      </c>
      <c r="B167" s="189">
        <v>1063</v>
      </c>
      <c r="C167" s="190">
        <v>318</v>
      </c>
      <c r="D167" s="191">
        <v>505</v>
      </c>
      <c r="E167" s="192">
        <v>248</v>
      </c>
      <c r="F167" s="189">
        <v>1376</v>
      </c>
      <c r="G167" s="193">
        <v>457</v>
      </c>
      <c r="H167" s="191">
        <v>1395</v>
      </c>
      <c r="I167" s="192">
        <v>708</v>
      </c>
      <c r="J167" s="189">
        <v>74</v>
      </c>
      <c r="K167" s="193">
        <v>277</v>
      </c>
      <c r="L167" s="191">
        <v>384</v>
      </c>
      <c r="M167" s="189">
        <v>727</v>
      </c>
      <c r="N167" s="194">
        <v>1375</v>
      </c>
      <c r="O167" s="195">
        <v>1456</v>
      </c>
      <c r="P167" s="189">
        <v>744</v>
      </c>
      <c r="Q167" s="193">
        <v>778</v>
      </c>
      <c r="R167" s="191">
        <v>807</v>
      </c>
      <c r="S167" s="192">
        <v>736</v>
      </c>
      <c r="T167" s="189">
        <v>124</v>
      </c>
      <c r="U167" s="193">
        <v>316</v>
      </c>
      <c r="V167" s="191">
        <v>367</v>
      </c>
      <c r="W167" s="192">
        <v>819</v>
      </c>
      <c r="X167" s="189">
        <v>660</v>
      </c>
      <c r="Y167" s="193">
        <v>456</v>
      </c>
      <c r="Z167" s="191">
        <v>1114</v>
      </c>
      <c r="AA167" s="189">
        <v>865</v>
      </c>
      <c r="AB167" s="170">
        <f t="shared" si="1627"/>
        <v>9988</v>
      </c>
      <c r="AC167" s="171">
        <f t="shared" si="1628"/>
        <v>8161</v>
      </c>
      <c r="AE167" s="267" t="s">
        <v>13</v>
      </c>
      <c r="AF167" s="20">
        <f t="shared" ref="AF167:BG167" si="1683">SUM(AF164:AF166)</f>
        <v>2163</v>
      </c>
      <c r="AG167" s="21">
        <f t="shared" si="1683"/>
        <v>1016</v>
      </c>
      <c r="AH167" s="20">
        <f t="shared" si="1683"/>
        <v>906</v>
      </c>
      <c r="AI167" s="21">
        <f t="shared" si="1683"/>
        <v>732</v>
      </c>
      <c r="AJ167" s="20">
        <f t="shared" si="1683"/>
        <v>2626</v>
      </c>
      <c r="AK167" s="21">
        <f t="shared" si="1683"/>
        <v>1203</v>
      </c>
      <c r="AL167" s="20">
        <f t="shared" si="1683"/>
        <v>2720</v>
      </c>
      <c r="AM167" s="21">
        <f t="shared" si="1683"/>
        <v>2059</v>
      </c>
      <c r="AN167" s="20">
        <f t="shared" si="1683"/>
        <v>297</v>
      </c>
      <c r="AO167" s="21">
        <f t="shared" si="1683"/>
        <v>853</v>
      </c>
      <c r="AP167" s="20">
        <f t="shared" si="1683"/>
        <v>787</v>
      </c>
      <c r="AQ167" s="21">
        <f t="shared" si="1683"/>
        <v>2385</v>
      </c>
      <c r="AR167" s="20">
        <f t="shared" si="1683"/>
        <v>2510</v>
      </c>
      <c r="AS167" s="21">
        <f t="shared" si="1683"/>
        <v>3767</v>
      </c>
      <c r="AT167" s="20">
        <f t="shared" si="1683"/>
        <v>1738</v>
      </c>
      <c r="AU167" s="21">
        <f t="shared" si="1683"/>
        <v>1721</v>
      </c>
      <c r="AV167" s="20">
        <f t="shared" si="1683"/>
        <v>2136</v>
      </c>
      <c r="AW167" s="21">
        <f t="shared" si="1683"/>
        <v>1537</v>
      </c>
      <c r="AX167" s="20">
        <f t="shared" si="1683"/>
        <v>326</v>
      </c>
      <c r="AY167" s="21">
        <f t="shared" si="1683"/>
        <v>884</v>
      </c>
      <c r="AZ167" s="20">
        <f t="shared" si="1683"/>
        <v>829</v>
      </c>
      <c r="BA167" s="21">
        <f t="shared" si="1683"/>
        <v>1847</v>
      </c>
      <c r="BB167" s="20">
        <f t="shared" si="1683"/>
        <v>1317</v>
      </c>
      <c r="BC167" s="21">
        <f t="shared" si="1683"/>
        <v>1313</v>
      </c>
      <c r="BD167" s="20">
        <f t="shared" si="1683"/>
        <v>2421</v>
      </c>
      <c r="BE167" s="21">
        <f t="shared" si="1683"/>
        <v>2157</v>
      </c>
      <c r="BF167" s="174">
        <f t="shared" si="1683"/>
        <v>20776</v>
      </c>
      <c r="BG167" s="175">
        <f t="shared" si="1683"/>
        <v>21474</v>
      </c>
      <c r="BI167" s="137" t="s">
        <v>19</v>
      </c>
      <c r="BJ167" s="129">
        <f>B167/B188</f>
        <v>0.10823745036147032</v>
      </c>
      <c r="BK167" s="130">
        <f t="shared" ref="BK167" si="1684">C167/C188</f>
        <v>3.103347321167171E-2</v>
      </c>
      <c r="BL167" s="131">
        <f t="shared" ref="BL167" si="1685">D167/D188</f>
        <v>0.10291420419808436</v>
      </c>
      <c r="BM167" s="132">
        <f t="shared" ref="BM167" si="1686">E167/E188</f>
        <v>5.0882232252769798E-2</v>
      </c>
      <c r="BN167" s="129">
        <f t="shared" ref="BN167" si="1687">F167/F188</f>
        <v>0.10899873257287707</v>
      </c>
      <c r="BO167" s="130">
        <f t="shared" ref="BO167" si="1688">G167/G188</f>
        <v>3.9822237713489021E-2</v>
      </c>
      <c r="BP167" s="131">
        <f t="shared" ref="BP167" si="1689">H167/H188</f>
        <v>8.5598576425108916E-2</v>
      </c>
      <c r="BQ167" s="132">
        <f t="shared" ref="BQ167" si="1690">I167/I188</f>
        <v>4.0682640923978622E-2</v>
      </c>
      <c r="BR167" s="129">
        <f t="shared" ref="BR167" si="1691">J167/J188</f>
        <v>2.4294156270518712E-2</v>
      </c>
      <c r="BS167" s="130">
        <f t="shared" ref="BS167" si="1692">K167/K188</f>
        <v>9.0968801313628903E-2</v>
      </c>
      <c r="BT167" s="131">
        <f t="shared" ref="BT167" si="1693">L167/L188</f>
        <v>4.3971143936791482E-2</v>
      </c>
      <c r="BU167" s="129">
        <f t="shared" ref="BU167" si="1694">M167/M188</f>
        <v>8.3209339590248371E-2</v>
      </c>
      <c r="BV167" s="133">
        <f t="shared" ref="BV167" si="1695">N167/N188</f>
        <v>7.5124296563404913E-2</v>
      </c>
      <c r="BW167" s="134">
        <f t="shared" ref="BW167" si="1696">O167/O188</f>
        <v>7.8621955829148438E-2</v>
      </c>
      <c r="BX167" s="129">
        <f t="shared" ref="BX167" si="1697">P167/P188</f>
        <v>7.8003774376179488E-2</v>
      </c>
      <c r="BY167" s="130">
        <f t="shared" ref="BY167" si="1698">Q167/Q188</f>
        <v>8.0974188176519565E-2</v>
      </c>
      <c r="BZ167" s="131">
        <f t="shared" ref="BZ167" si="1699">R167/R188</f>
        <v>7.5013943112102618E-2</v>
      </c>
      <c r="CA167" s="132">
        <f t="shared" ref="CA167" si="1700">S167/S188</f>
        <v>6.4117083369631497E-2</v>
      </c>
      <c r="CB167" s="129">
        <f t="shared" ref="CB167" si="1701">T167/T188</f>
        <v>4.6199701937406856E-2</v>
      </c>
      <c r="CC167" s="130">
        <f t="shared" ref="CC167" si="1702">U167/U188</f>
        <v>0.10995128740431455</v>
      </c>
      <c r="CD167" s="131">
        <f t="shared" ref="CD167" si="1703">V167/V188</f>
        <v>4.0895921551147761E-2</v>
      </c>
      <c r="CE167" s="132">
        <f t="shared" ref="CE167" si="1704">W167/W188</f>
        <v>8.1395348837209308E-2</v>
      </c>
      <c r="CF167" s="129">
        <f t="shared" ref="CF167" si="1705">X167/X188</f>
        <v>7.8749552559360461E-2</v>
      </c>
      <c r="CG167" s="130">
        <f t="shared" ref="CG167" si="1706">Y167/Y188</f>
        <v>8.804788569221858E-2</v>
      </c>
      <c r="CH167" s="131">
        <f t="shared" ref="CH167" si="1707">Z167/Z188</f>
        <v>6.9572820384711465E-2</v>
      </c>
      <c r="CI167" s="129">
        <f t="shared" ref="CI167" si="1708">AA167/AA188</f>
        <v>5.2927859022211345E-2</v>
      </c>
      <c r="CJ167" s="135">
        <f t="shared" ref="CJ167" si="1709">AB167/AB188</f>
        <v>7.6784698411722196E-2</v>
      </c>
      <c r="CK167" s="136">
        <f t="shared" ref="CK167" si="1710">AC167/AC188</f>
        <v>6.2851377785992632E-2</v>
      </c>
    </row>
    <row r="168" spans="1:89" ht="13.5" thickTop="1" x14ac:dyDescent="0.2">
      <c r="A168" s="146" t="s">
        <v>20</v>
      </c>
      <c r="B168" s="196">
        <v>1195</v>
      </c>
      <c r="C168" s="197">
        <v>542</v>
      </c>
      <c r="D168" s="198">
        <v>534</v>
      </c>
      <c r="E168" s="199">
        <v>376</v>
      </c>
      <c r="F168" s="196">
        <v>1392</v>
      </c>
      <c r="G168" s="200">
        <v>682</v>
      </c>
      <c r="H168" s="198">
        <v>1379</v>
      </c>
      <c r="I168" s="199">
        <v>1076</v>
      </c>
      <c r="J168" s="196">
        <v>164</v>
      </c>
      <c r="K168" s="200">
        <v>438</v>
      </c>
      <c r="L168" s="198">
        <v>419</v>
      </c>
      <c r="M168" s="196">
        <v>1223</v>
      </c>
      <c r="N168" s="201">
        <v>1427</v>
      </c>
      <c r="O168" s="202">
        <v>2037</v>
      </c>
      <c r="P168" s="196">
        <v>954</v>
      </c>
      <c r="Q168" s="200">
        <v>970</v>
      </c>
      <c r="R168" s="198">
        <v>1113</v>
      </c>
      <c r="S168" s="199">
        <v>813</v>
      </c>
      <c r="T168" s="196">
        <v>180</v>
      </c>
      <c r="U168" s="200">
        <v>500</v>
      </c>
      <c r="V168" s="198">
        <v>438</v>
      </c>
      <c r="W168" s="199">
        <v>1021</v>
      </c>
      <c r="X168" s="196">
        <v>749</v>
      </c>
      <c r="Y168" s="200">
        <v>697</v>
      </c>
      <c r="Z168" s="198">
        <v>1311</v>
      </c>
      <c r="AA168" s="196">
        <v>1164</v>
      </c>
      <c r="AB168" s="170">
        <f t="shared" si="1627"/>
        <v>11255</v>
      </c>
      <c r="AC168" s="171">
        <f t="shared" si="1628"/>
        <v>11539</v>
      </c>
      <c r="BI168" s="146" t="s">
        <v>20</v>
      </c>
      <c r="BJ168" s="129">
        <f>B168/B188</f>
        <v>0.12167803685979024</v>
      </c>
      <c r="BK168" s="130">
        <f t="shared" ref="BK168" si="1711">C168/C188</f>
        <v>5.2893529813603984E-2</v>
      </c>
      <c r="BL168" s="131">
        <f t="shared" ref="BL168" si="1712">D168/D188</f>
        <v>0.10882412879559812</v>
      </c>
      <c r="BM168" s="132">
        <f t="shared" ref="BM168" si="1713">E168/E188</f>
        <v>7.7144029544521958E-2</v>
      </c>
      <c r="BN168" s="129">
        <f t="shared" ref="BN168" si="1714">F168/F188</f>
        <v>0.11026615969581749</v>
      </c>
      <c r="BO168" s="130">
        <f t="shared" ref="BO168" si="1715">G168/G188</f>
        <v>5.9428372255141165E-2</v>
      </c>
      <c r="BP168" s="131">
        <f t="shared" ref="BP168" si="1716">H168/H188</f>
        <v>8.4616800638154258E-2</v>
      </c>
      <c r="BQ168" s="132">
        <f t="shared" ref="BQ168" si="1717">I168/I188</f>
        <v>6.182842038728955E-2</v>
      </c>
      <c r="BR168" s="129">
        <f t="shared" ref="BR168" si="1718">J168/J188</f>
        <v>5.3841103086014447E-2</v>
      </c>
      <c r="BS168" s="130">
        <f t="shared" ref="BS168" si="1719">K168/K188</f>
        <v>0.14384236453201971</v>
      </c>
      <c r="BT168" s="131">
        <f t="shared" ref="BT168" si="1720">L168/L188</f>
        <v>4.7978930493530289E-2</v>
      </c>
      <c r="BU168" s="129">
        <f t="shared" ref="BU168" si="1721">M168/M188</f>
        <v>0.13997939796268744</v>
      </c>
      <c r="BV168" s="133">
        <f t="shared" ref="BV168" si="1722">N168/N188</f>
        <v>7.7965360869802769E-2</v>
      </c>
      <c r="BW168" s="134">
        <f t="shared" ref="BW168" si="1723">O168/O188</f>
        <v>0.10999514012635671</v>
      </c>
      <c r="BX168" s="129">
        <f t="shared" ref="BX168" si="1724">P168/P188</f>
        <v>0.10002096875655274</v>
      </c>
      <c r="BY168" s="130">
        <f t="shared" ref="BY168" si="1725">Q168/Q188</f>
        <v>0.10095753538717735</v>
      </c>
      <c r="BZ168" s="131">
        <f t="shared" ref="BZ168" si="1726">R168/R188</f>
        <v>0.10345789180145008</v>
      </c>
      <c r="CA168" s="132">
        <f t="shared" ref="CA168" si="1727">S168/S188</f>
        <v>7.0824984754769574E-2</v>
      </c>
      <c r="CB168" s="129">
        <f t="shared" ref="CB168" si="1728">T168/T188</f>
        <v>6.7064083457526083E-2</v>
      </c>
      <c r="CC168" s="130">
        <f t="shared" ref="CC168" si="1729">U168/U188</f>
        <v>0.17397355601948503</v>
      </c>
      <c r="CD168" s="131">
        <f t="shared" ref="CD168" si="1730">V168/V188</f>
        <v>4.880766659237798E-2</v>
      </c>
      <c r="CE168" s="132">
        <f t="shared" ref="CE168" si="1731">W168/W188</f>
        <v>0.10147088054064798</v>
      </c>
      <c r="CF168" s="129">
        <f t="shared" ref="CF168" si="1732">X168/X188</f>
        <v>8.936881040448634E-2</v>
      </c>
      <c r="CG168" s="130">
        <f t="shared" ref="CG168" si="1733">Y168/Y188</f>
        <v>0.13458196563043059</v>
      </c>
      <c r="CH168" s="131">
        <f t="shared" ref="CH168" si="1734">Z168/Z188</f>
        <v>8.1876092930302277E-2</v>
      </c>
      <c r="CI168" s="129">
        <f t="shared" ref="CI168" si="1735">AA168/AA188</f>
        <v>7.1223153643761861E-2</v>
      </c>
      <c r="CJ168" s="135">
        <f t="shared" ref="CJ168" si="1736">AB168/AB188</f>
        <v>8.6525008072079829E-2</v>
      </c>
      <c r="CK168" s="136">
        <f t="shared" ref="CK168" si="1737">AC168/AC188</f>
        <v>8.8866811453568076E-2</v>
      </c>
    </row>
    <row r="169" spans="1:89" ht="13.5" thickBot="1" x14ac:dyDescent="0.25">
      <c r="A169" s="137" t="s">
        <v>21</v>
      </c>
      <c r="B169" s="189">
        <v>968</v>
      </c>
      <c r="C169" s="190">
        <v>474</v>
      </c>
      <c r="D169" s="191">
        <v>372</v>
      </c>
      <c r="E169" s="192">
        <v>356</v>
      </c>
      <c r="F169" s="189">
        <v>1234</v>
      </c>
      <c r="G169" s="193">
        <v>521</v>
      </c>
      <c r="H169" s="191">
        <v>1341</v>
      </c>
      <c r="I169" s="192">
        <v>983</v>
      </c>
      <c r="J169" s="189">
        <v>133</v>
      </c>
      <c r="K169" s="193">
        <v>415</v>
      </c>
      <c r="L169" s="191">
        <v>368</v>
      </c>
      <c r="M169" s="189">
        <v>1162</v>
      </c>
      <c r="N169" s="194">
        <v>1083</v>
      </c>
      <c r="O169" s="195">
        <v>1730</v>
      </c>
      <c r="P169" s="189">
        <v>784</v>
      </c>
      <c r="Q169" s="193">
        <v>751</v>
      </c>
      <c r="R169" s="191">
        <v>1023</v>
      </c>
      <c r="S169" s="192">
        <v>724</v>
      </c>
      <c r="T169" s="189">
        <v>146</v>
      </c>
      <c r="U169" s="193">
        <v>384</v>
      </c>
      <c r="V169" s="191">
        <v>391</v>
      </c>
      <c r="W169" s="192">
        <v>826</v>
      </c>
      <c r="X169" s="189">
        <v>568</v>
      </c>
      <c r="Y169" s="193">
        <v>616</v>
      </c>
      <c r="Z169" s="191">
        <v>1110</v>
      </c>
      <c r="AA169" s="189">
        <v>993</v>
      </c>
      <c r="AB169" s="170">
        <f t="shared" si="1627"/>
        <v>9521</v>
      </c>
      <c r="AC169" s="171">
        <f t="shared" si="1628"/>
        <v>9935</v>
      </c>
      <c r="AE169" s="270" t="s">
        <v>85</v>
      </c>
      <c r="BI169" s="137" t="s">
        <v>21</v>
      </c>
      <c r="BJ169" s="129">
        <f>B169/B188</f>
        <v>9.856430098767946E-2</v>
      </c>
      <c r="BK169" s="130">
        <f t="shared" ref="BK169" si="1738">C169/C188</f>
        <v>4.6257441202303115E-2</v>
      </c>
      <c r="BL169" s="131">
        <f t="shared" ref="BL169" si="1739">D169/D188</f>
        <v>7.5810067250866114E-2</v>
      </c>
      <c r="BM169" s="132">
        <f t="shared" ref="BM169" si="1740">E169/E188</f>
        <v>7.3040623717685674E-2</v>
      </c>
      <c r="BN169" s="129">
        <f t="shared" ref="BN169" si="1741">F169/F188</f>
        <v>9.7750316856780733E-2</v>
      </c>
      <c r="BO169" s="130">
        <f t="shared" ref="BO169" si="1742">G169/G188</f>
        <v>4.5399093760892295E-2</v>
      </c>
      <c r="BP169" s="131">
        <f t="shared" ref="BP169" si="1743">H169/H188</f>
        <v>8.2285083144136961E-2</v>
      </c>
      <c r="BQ169" s="132">
        <f t="shared" ref="BQ169" si="1744">I169/I188</f>
        <v>5.6484514164224557E-2</v>
      </c>
      <c r="BR169" s="129">
        <f t="shared" ref="BR169" si="1745">J169/J188</f>
        <v>4.366382140512147E-2</v>
      </c>
      <c r="BS169" s="130">
        <f t="shared" ref="BS169" si="1746">K169/K188</f>
        <v>0.13628899835796388</v>
      </c>
      <c r="BT169" s="131">
        <f t="shared" ref="BT169" si="1747">L169/L188</f>
        <v>4.2139012939425166E-2</v>
      </c>
      <c r="BU169" s="129">
        <f t="shared" ref="BU169" si="1748">M169/M188</f>
        <v>0.13299759642898021</v>
      </c>
      <c r="BV169" s="133">
        <f t="shared" ref="BV169" si="1749">N169/N188</f>
        <v>5.9170627765940009E-2</v>
      </c>
      <c r="BW169" s="134">
        <f t="shared" ref="BW169" si="1750">O169/O188</f>
        <v>9.3417571143150274E-2</v>
      </c>
      <c r="BX169" s="129">
        <f t="shared" ref="BX169" si="1751">P169/P188</f>
        <v>8.219752568672678E-2</v>
      </c>
      <c r="BY169" s="130">
        <f t="shared" ref="BY169" si="1752">Q169/Q188</f>
        <v>7.816402997502081E-2</v>
      </c>
      <c r="BZ169" s="131">
        <f t="shared" ref="BZ169" si="1753">R169/R188</f>
        <v>9.5092024539877307E-2</v>
      </c>
      <c r="CA169" s="132">
        <f t="shared" ref="CA169" si="1754">S169/S188</f>
        <v>6.3071696140778816E-2</v>
      </c>
      <c r="CB169" s="129">
        <f t="shared" ref="CB169" si="1755">T169/T188</f>
        <v>5.4396423248882268E-2</v>
      </c>
      <c r="CC169" s="130">
        <f t="shared" ref="CC169" si="1756">U169/U188</f>
        <v>0.1336116910229645</v>
      </c>
      <c r="CD169" s="131">
        <f t="shared" ref="CD169" si="1757">V169/V188</f>
        <v>4.3570314241141071E-2</v>
      </c>
      <c r="CE169" s="132">
        <f t="shared" ref="CE169" si="1758">W169/W188</f>
        <v>8.2091035579407667E-2</v>
      </c>
      <c r="CF169" s="129">
        <f t="shared" ref="CF169" si="1759">X169/X188</f>
        <v>6.7772342202601116E-2</v>
      </c>
      <c r="CG169" s="130">
        <f t="shared" ref="CG169" si="1760">Y169/Y188</f>
        <v>0.11894188067194439</v>
      </c>
      <c r="CH169" s="131">
        <f t="shared" ref="CH169" si="1761">Z169/Z188</f>
        <v>6.9323007744191853E-2</v>
      </c>
      <c r="CI169" s="129">
        <f t="shared" ref="CI169" si="1762">AA169/AA188</f>
        <v>6.0759958391972096E-2</v>
      </c>
      <c r="CJ169" s="135">
        <f t="shared" ref="CJ169" si="1763">AB169/AB188</f>
        <v>7.3194544811574599E-2</v>
      </c>
      <c r="CK169" s="136">
        <f t="shared" ref="CK169" si="1764">AC169/AC188</f>
        <v>7.6513716248478969E-2</v>
      </c>
    </row>
    <row r="170" spans="1:89" ht="14.25" thickTop="1" thickBot="1" x14ac:dyDescent="0.25">
      <c r="A170" s="146" t="s">
        <v>22</v>
      </c>
      <c r="B170" s="196">
        <v>766</v>
      </c>
      <c r="C170" s="197">
        <v>555</v>
      </c>
      <c r="D170" s="198">
        <v>324</v>
      </c>
      <c r="E170" s="199">
        <v>282</v>
      </c>
      <c r="F170" s="196">
        <v>1162</v>
      </c>
      <c r="G170" s="200">
        <v>431</v>
      </c>
      <c r="H170" s="198">
        <v>1324</v>
      </c>
      <c r="I170" s="199">
        <v>827</v>
      </c>
      <c r="J170" s="196">
        <v>147</v>
      </c>
      <c r="K170" s="200">
        <v>397</v>
      </c>
      <c r="L170" s="198">
        <v>364</v>
      </c>
      <c r="M170" s="196">
        <v>961</v>
      </c>
      <c r="N170" s="201">
        <v>1035</v>
      </c>
      <c r="O170" s="202">
        <v>1688</v>
      </c>
      <c r="P170" s="196">
        <v>563</v>
      </c>
      <c r="Q170" s="200">
        <v>575</v>
      </c>
      <c r="R170" s="198">
        <v>866</v>
      </c>
      <c r="S170" s="199">
        <v>660</v>
      </c>
      <c r="T170" s="196">
        <v>116</v>
      </c>
      <c r="U170" s="200">
        <v>272</v>
      </c>
      <c r="V170" s="198">
        <v>358</v>
      </c>
      <c r="W170" s="199">
        <v>925</v>
      </c>
      <c r="X170" s="196">
        <v>503</v>
      </c>
      <c r="Y170" s="200">
        <v>434</v>
      </c>
      <c r="Z170" s="198">
        <v>1129</v>
      </c>
      <c r="AA170" s="196">
        <v>1057</v>
      </c>
      <c r="AB170" s="170">
        <f t="shared" si="1627"/>
        <v>8657</v>
      </c>
      <c r="AC170" s="171">
        <f t="shared" si="1628"/>
        <v>9064</v>
      </c>
      <c r="AE170" s="298" t="s">
        <v>0</v>
      </c>
      <c r="AF170" s="292" t="s">
        <v>1</v>
      </c>
      <c r="AG170" s="293"/>
      <c r="AH170" s="292" t="s">
        <v>2</v>
      </c>
      <c r="AI170" s="293"/>
      <c r="AJ170" s="292" t="s">
        <v>3</v>
      </c>
      <c r="AK170" s="293"/>
      <c r="AL170" s="292" t="s">
        <v>4</v>
      </c>
      <c r="AM170" s="293"/>
      <c r="AN170" s="292" t="s">
        <v>5</v>
      </c>
      <c r="AO170" s="293"/>
      <c r="AP170" s="292" t="s">
        <v>6</v>
      </c>
      <c r="AQ170" s="293"/>
      <c r="AR170" s="292" t="s">
        <v>7</v>
      </c>
      <c r="AS170" s="293"/>
      <c r="AT170" s="292" t="s">
        <v>8</v>
      </c>
      <c r="AU170" s="293"/>
      <c r="AV170" s="292" t="s">
        <v>9</v>
      </c>
      <c r="AW170" s="293"/>
      <c r="AX170" s="292" t="s">
        <v>10</v>
      </c>
      <c r="AY170" s="293"/>
      <c r="AZ170" s="292" t="s">
        <v>11</v>
      </c>
      <c r="BA170" s="293"/>
      <c r="BB170" s="292" t="s">
        <v>12</v>
      </c>
      <c r="BC170" s="293"/>
      <c r="BD170" s="294" t="s">
        <v>40</v>
      </c>
      <c r="BE170" s="295"/>
      <c r="BF170" s="296" t="s">
        <v>41</v>
      </c>
      <c r="BG170" s="297"/>
      <c r="BI170" s="146" t="s">
        <v>22</v>
      </c>
      <c r="BJ170" s="129">
        <f>B170/B188</f>
        <v>7.7996130740250483E-2</v>
      </c>
      <c r="BK170" s="130">
        <f t="shared" ref="BK170" si="1765">C170/C188</f>
        <v>5.4162193812823264E-2</v>
      </c>
      <c r="BL170" s="131">
        <f t="shared" ref="BL170" si="1766">D170/D188</f>
        <v>6.6028123089464028E-2</v>
      </c>
      <c r="BM170" s="132">
        <f t="shared" ref="BM170" si="1767">E170/E188</f>
        <v>5.7858022158391462E-2</v>
      </c>
      <c r="BN170" s="129">
        <f t="shared" ref="BN170" si="1768">F170/F188</f>
        <v>9.2046894803548801E-2</v>
      </c>
      <c r="BO170" s="130">
        <f t="shared" ref="BO170" si="1769">G170/G188</f>
        <v>3.7556639944231439E-2</v>
      </c>
      <c r="BP170" s="131">
        <f t="shared" ref="BP170" si="1770">H170/H188</f>
        <v>8.1241946370497642E-2</v>
      </c>
      <c r="BQ170" s="132">
        <f t="shared" ref="BQ170" si="1771">I170/I188</f>
        <v>4.7520542435212317E-2</v>
      </c>
      <c r="BR170" s="129">
        <f t="shared" ref="BR170" si="1772">J170/J188</f>
        <v>4.8260013131976365E-2</v>
      </c>
      <c r="BS170" s="130">
        <f t="shared" ref="BS170" si="1773">K170/K188</f>
        <v>0.13037766830870279</v>
      </c>
      <c r="BT170" s="131">
        <f t="shared" ref="BT170" si="1774">L170/L188</f>
        <v>4.1680980190083594E-2</v>
      </c>
      <c r="BU170" s="129">
        <f t="shared" ref="BU170" si="1775">M170/M188</f>
        <v>0.10999198809660067</v>
      </c>
      <c r="BV170" s="133">
        <f t="shared" ref="BV170" si="1776">N170/N188</f>
        <v>5.65481068677266E-2</v>
      </c>
      <c r="BW170" s="134">
        <f t="shared" ref="BW170" si="1777">O170/O188</f>
        <v>9.1149630109617144E-2</v>
      </c>
      <c r="BX170" s="129">
        <f t="shared" ref="BX170" si="1778">P170/P188</f>
        <v>5.9027049695953029E-2</v>
      </c>
      <c r="BY170" s="130">
        <f t="shared" ref="BY170" si="1779">Q170/Q188</f>
        <v>5.9845961698584513E-2</v>
      </c>
      <c r="BZ170" s="131">
        <f t="shared" ref="BZ170" si="1780">R170/R188</f>
        <v>8.0498233872467004E-2</v>
      </c>
      <c r="CA170" s="132">
        <f t="shared" ref="CA170" si="1781">S170/S188</f>
        <v>5.7496297586897817E-2</v>
      </c>
      <c r="CB170" s="129">
        <f t="shared" ref="CB170" si="1782">T170/T188</f>
        <v>4.3219076005961254E-2</v>
      </c>
      <c r="CC170" s="130">
        <f t="shared" ref="CC170" si="1783">U170/U188</f>
        <v>9.4641614474599858E-2</v>
      </c>
      <c r="CD170" s="131">
        <f t="shared" ref="CD170" si="1784">V170/V188</f>
        <v>3.989302429240027E-2</v>
      </c>
      <c r="CE170" s="132">
        <f t="shared" ref="CE170" si="1785">W170/W188</f>
        <v>9.1930033790498911E-2</v>
      </c>
      <c r="CF170" s="129">
        <f t="shared" ref="CF170" si="1786">X170/X188</f>
        <v>6.0016704450542892E-2</v>
      </c>
      <c r="CG170" s="130">
        <f t="shared" ref="CG170" si="1787">Y170/Y188</f>
        <v>8.3799961382506269E-2</v>
      </c>
      <c r="CH170" s="131">
        <f t="shared" ref="CH170" si="1788">Z170/Z188</f>
        <v>7.0509617786660012E-2</v>
      </c>
      <c r="CI170" s="129">
        <f t="shared" ref="CI170" si="1789">AA170/AA188</f>
        <v>6.4676008076852476E-2</v>
      </c>
      <c r="CJ170" s="135">
        <f t="shared" ref="CJ170" si="1790">AB170/AB188</f>
        <v>6.6552376266547766E-2</v>
      </c>
      <c r="CK170" s="136">
        <f t="shared" ref="CK170" si="1791">AC170/AC188</f>
        <v>6.9805769912049662E-2</v>
      </c>
    </row>
    <row r="171" spans="1:89" ht="15" thickTop="1" thickBot="1" x14ac:dyDescent="0.3">
      <c r="A171" s="137" t="s">
        <v>23</v>
      </c>
      <c r="B171" s="189">
        <v>573</v>
      </c>
      <c r="C171" s="190">
        <v>493</v>
      </c>
      <c r="D171" s="191">
        <v>244</v>
      </c>
      <c r="E171" s="192">
        <v>251</v>
      </c>
      <c r="F171" s="189">
        <v>782</v>
      </c>
      <c r="G171" s="193">
        <v>359</v>
      </c>
      <c r="H171" s="191">
        <v>972</v>
      </c>
      <c r="I171" s="192">
        <v>864</v>
      </c>
      <c r="J171" s="189">
        <v>148</v>
      </c>
      <c r="K171" s="193">
        <v>288</v>
      </c>
      <c r="L171" s="191">
        <v>330</v>
      </c>
      <c r="M171" s="189">
        <v>704</v>
      </c>
      <c r="N171" s="194">
        <v>816</v>
      </c>
      <c r="O171" s="195">
        <v>1174</v>
      </c>
      <c r="P171" s="189">
        <v>448</v>
      </c>
      <c r="Q171" s="193">
        <v>442</v>
      </c>
      <c r="R171" s="191">
        <v>631</v>
      </c>
      <c r="S171" s="192">
        <v>589</v>
      </c>
      <c r="T171" s="189">
        <v>119</v>
      </c>
      <c r="U171" s="193">
        <v>158</v>
      </c>
      <c r="V171" s="191">
        <v>307</v>
      </c>
      <c r="W171" s="192">
        <v>639</v>
      </c>
      <c r="X171" s="189">
        <v>433</v>
      </c>
      <c r="Y171" s="193">
        <v>277</v>
      </c>
      <c r="Z171" s="191">
        <v>960</v>
      </c>
      <c r="AA171" s="189">
        <v>939</v>
      </c>
      <c r="AB171" s="170">
        <f t="shared" si="1627"/>
        <v>6763</v>
      </c>
      <c r="AC171" s="171">
        <f t="shared" si="1628"/>
        <v>7177</v>
      </c>
      <c r="AE171" s="299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5.8344364117706951E-2</v>
      </c>
      <c r="BK171" s="130">
        <f t="shared" ref="BK171" si="1792">C171/C188</f>
        <v>4.8111642431931299E-2</v>
      </c>
      <c r="BL171" s="131">
        <f t="shared" ref="BL171" si="1793">D171/D188</f>
        <v>4.9724882820460566E-2</v>
      </c>
      <c r="BM171" s="132">
        <f t="shared" ref="BM171" si="1794">E171/E188</f>
        <v>5.149774312679524E-2</v>
      </c>
      <c r="BN171" s="129">
        <f t="shared" ref="BN171" si="1795">F171/F188</f>
        <v>6.1945500633713561E-2</v>
      </c>
      <c r="BO171" s="130">
        <f t="shared" ref="BO171" si="1796">G171/G188</f>
        <v>3.1282676890902757E-2</v>
      </c>
      <c r="BP171" s="131">
        <f t="shared" ref="BP171" si="1797">H171/H188</f>
        <v>5.9642879057495247E-2</v>
      </c>
      <c r="BQ171" s="132">
        <f t="shared" ref="BQ171" si="1798">I171/I188</f>
        <v>4.9646612652990862E-2</v>
      </c>
      <c r="BR171" s="129">
        <f t="shared" ref="BR171" si="1799">J171/J188</f>
        <v>4.8588312541037425E-2</v>
      </c>
      <c r="BS171" s="130">
        <f t="shared" ref="BS171" si="1800">K171/K188</f>
        <v>9.4581280788177347E-2</v>
      </c>
      <c r="BT171" s="131">
        <f t="shared" ref="BT171" si="1801">L171/L188</f>
        <v>3.7787701820680177E-2</v>
      </c>
      <c r="BU171" s="129">
        <f t="shared" ref="BU171" si="1802">M171/M188</f>
        <v>8.0576857044752204E-2</v>
      </c>
      <c r="BV171" s="133">
        <f t="shared" ref="BV171" si="1803">N171/N188</f>
        <v>4.4582855269627929E-2</v>
      </c>
      <c r="BW171" s="134">
        <f t="shared" ref="BW171" si="1804">O171/O188</f>
        <v>6.339435174685458E-2</v>
      </c>
      <c r="BX171" s="129">
        <f t="shared" ref="BX171" si="1805">P171/P188</f>
        <v>4.6970014678129585E-2</v>
      </c>
      <c r="BY171" s="130">
        <f t="shared" ref="BY171" si="1806">Q171/Q188</f>
        <v>4.6003330557868441E-2</v>
      </c>
      <c r="BZ171" s="131">
        <f t="shared" ref="BZ171" si="1807">R171/R188</f>
        <v>5.8654024911693622E-2</v>
      </c>
      <c r="CA171" s="132">
        <f t="shared" ref="CA171" si="1808">S171/S188</f>
        <v>5.1311089816186081E-2</v>
      </c>
      <c r="CB171" s="129">
        <f t="shared" ref="CB171" si="1809">T171/T188</f>
        <v>4.4336810730253355E-2</v>
      </c>
      <c r="CC171" s="130">
        <f t="shared" ref="CC171" si="1810">U171/U188</f>
        <v>5.4975643702157274E-2</v>
      </c>
      <c r="CD171" s="131">
        <f t="shared" ref="CD171" si="1811">V171/V188</f>
        <v>3.4209939826164472E-2</v>
      </c>
      <c r="CE171" s="132">
        <f t="shared" ref="CE171" si="1812">W171/W188</f>
        <v>6.3506261180679785E-2</v>
      </c>
      <c r="CF171" s="129">
        <f t="shared" ref="CF171" si="1813">X171/X188</f>
        <v>5.1664479179095571E-2</v>
      </c>
      <c r="CG171" s="130">
        <f t="shared" ref="CG171" si="1814">Y171/Y188</f>
        <v>5.3485228808650316E-2</v>
      </c>
      <c r="CH171" s="131">
        <f t="shared" ref="CH171" si="1815">Z171/Z188</f>
        <v>5.9955033724706473E-2</v>
      </c>
      <c r="CI171" s="129">
        <f t="shared" ref="CI171" si="1816">AA171/AA188</f>
        <v>5.7455791470354282E-2</v>
      </c>
      <c r="CJ171" s="135">
        <f t="shared" ref="CJ171" si="1817">AB171/AB188</f>
        <v>5.1991881794000522E-2</v>
      </c>
      <c r="CK171" s="136">
        <f t="shared" ref="CK171" si="1818">AC171/AC188</f>
        <v>5.5273169754940468E-2</v>
      </c>
    </row>
    <row r="172" spans="1:89" ht="13.5" thickTop="1" x14ac:dyDescent="0.2">
      <c r="A172" s="146" t="s">
        <v>24</v>
      </c>
      <c r="B172" s="203">
        <v>483</v>
      </c>
      <c r="C172" s="197">
        <v>541</v>
      </c>
      <c r="D172" s="198">
        <v>260</v>
      </c>
      <c r="E172" s="199">
        <v>260</v>
      </c>
      <c r="F172" s="196">
        <v>676</v>
      </c>
      <c r="G172" s="200">
        <v>449</v>
      </c>
      <c r="H172" s="198">
        <v>881</v>
      </c>
      <c r="I172" s="199">
        <v>857</v>
      </c>
      <c r="J172" s="196">
        <v>147</v>
      </c>
      <c r="K172" s="200">
        <v>160</v>
      </c>
      <c r="L172" s="198">
        <v>340</v>
      </c>
      <c r="M172" s="196">
        <v>540</v>
      </c>
      <c r="N172" s="201">
        <v>735</v>
      </c>
      <c r="O172" s="204">
        <v>908</v>
      </c>
      <c r="P172" s="196">
        <v>403</v>
      </c>
      <c r="Q172" s="200">
        <v>346</v>
      </c>
      <c r="R172" s="198">
        <v>566</v>
      </c>
      <c r="S172" s="199">
        <v>553</v>
      </c>
      <c r="T172" s="196">
        <v>133</v>
      </c>
      <c r="U172" s="200">
        <v>124</v>
      </c>
      <c r="V172" s="198">
        <v>359</v>
      </c>
      <c r="W172" s="205">
        <v>629</v>
      </c>
      <c r="X172" s="196">
        <v>353</v>
      </c>
      <c r="Y172" s="200">
        <v>211</v>
      </c>
      <c r="Z172" s="198">
        <v>812</v>
      </c>
      <c r="AA172" s="196">
        <v>994</v>
      </c>
      <c r="AB172" s="170">
        <f t="shared" si="1627"/>
        <v>6148</v>
      </c>
      <c r="AC172" s="171">
        <f t="shared" si="1628"/>
        <v>6572</v>
      </c>
      <c r="AE172" s="273" t="str">
        <f>$AE$17</f>
        <v>17:00 - 17:59</v>
      </c>
      <c r="AF172" s="126">
        <f t="shared" ref="AF172:AU173" si="1819">SUMIF($A$9:$A$32,$AE172,B$164:B$187)</f>
        <v>556</v>
      </c>
      <c r="AG172" s="186">
        <f t="shared" si="1819"/>
        <v>1253</v>
      </c>
      <c r="AH172" s="127">
        <f t="shared" si="1819"/>
        <v>413</v>
      </c>
      <c r="AI172" s="180">
        <f t="shared" si="1819"/>
        <v>414</v>
      </c>
      <c r="AJ172" s="126">
        <f t="shared" si="1819"/>
        <v>577</v>
      </c>
      <c r="AK172" s="128">
        <f t="shared" si="1819"/>
        <v>1585</v>
      </c>
      <c r="AL172" s="127">
        <f t="shared" si="1819"/>
        <v>1094</v>
      </c>
      <c r="AM172" s="180">
        <f t="shared" si="1819"/>
        <v>1959</v>
      </c>
      <c r="AN172" s="126">
        <f t="shared" si="1819"/>
        <v>486</v>
      </c>
      <c r="AO172" s="128">
        <f t="shared" si="1819"/>
        <v>102</v>
      </c>
      <c r="AP172" s="127">
        <f t="shared" si="1819"/>
        <v>1161</v>
      </c>
      <c r="AQ172" s="126">
        <f t="shared" si="1819"/>
        <v>289</v>
      </c>
      <c r="AR172" s="179">
        <f t="shared" si="1819"/>
        <v>1890</v>
      </c>
      <c r="AS172" s="181">
        <f t="shared" si="1819"/>
        <v>1143</v>
      </c>
      <c r="AT172" s="126">
        <f t="shared" si="1819"/>
        <v>954</v>
      </c>
      <c r="AU172" s="128">
        <f t="shared" si="1819"/>
        <v>816</v>
      </c>
      <c r="AV172" s="127">
        <f t="shared" ref="AP172:BE173" si="1820">SUMIF($A$9:$A$32,$AE172,R$164:R$187)</f>
        <v>726</v>
      </c>
      <c r="AW172" s="180">
        <f t="shared" si="1820"/>
        <v>1204</v>
      </c>
      <c r="AX172" s="126">
        <f t="shared" si="1820"/>
        <v>403</v>
      </c>
      <c r="AY172" s="128">
        <f t="shared" si="1820"/>
        <v>82</v>
      </c>
      <c r="AZ172" s="127">
        <f t="shared" si="1820"/>
        <v>1145</v>
      </c>
      <c r="BA172" s="180">
        <f t="shared" si="1820"/>
        <v>668</v>
      </c>
      <c r="BB172" s="126">
        <f t="shared" si="1820"/>
        <v>946</v>
      </c>
      <c r="BC172" s="128">
        <f t="shared" si="1820"/>
        <v>281</v>
      </c>
      <c r="BD172" s="184">
        <f t="shared" si="1820"/>
        <v>1320</v>
      </c>
      <c r="BE172" s="185">
        <f t="shared" si="1820"/>
        <v>1312</v>
      </c>
      <c r="BF172" s="170">
        <f>AF172+AH172+AJ172+AL172+AN172+AP172+AR172+AT172+AV172+AX172+AZ172+BB172+BD172</f>
        <v>11671</v>
      </c>
      <c r="BG172" s="171">
        <f>AG172+AI172+AK172+AM172+AO172+AQ172+AS172+AU172+AW172+AY172+BA172+BC172+BE172</f>
        <v>11108</v>
      </c>
      <c r="BI172" s="146" t="s">
        <v>24</v>
      </c>
      <c r="BJ172" s="129">
        <f>B172/B188</f>
        <v>4.9180327868852458E-2</v>
      </c>
      <c r="BK172" s="130">
        <f t="shared" ref="BK172" si="1821">C172/C188</f>
        <v>5.2795940275202499E-2</v>
      </c>
      <c r="BL172" s="131">
        <f t="shared" ref="BL172" si="1822">D172/D188</f>
        <v>5.2985530874261257E-2</v>
      </c>
      <c r="BM172" s="132">
        <f t="shared" ref="BM172" si="1823">E172/E188</f>
        <v>5.3344275748871565E-2</v>
      </c>
      <c r="BN172" s="129">
        <f t="shared" ref="BN172" si="1824">F172/F188</f>
        <v>5.3548795944233209E-2</v>
      </c>
      <c r="BO172" s="130">
        <f t="shared" ref="BO172" si="1825">G172/G188</f>
        <v>3.9125130707563613E-2</v>
      </c>
      <c r="BP172" s="131">
        <f t="shared" ref="BP172" si="1826">H172/H188</f>
        <v>5.405902926919065E-2</v>
      </c>
      <c r="BQ172" s="132">
        <f t="shared" ref="BQ172" si="1827">I172/I188</f>
        <v>4.9244383152330061E-2</v>
      </c>
      <c r="BR172" s="129">
        <f t="shared" ref="BR172" si="1828">J172/J188</f>
        <v>4.8260013131976365E-2</v>
      </c>
      <c r="BS172" s="130">
        <f t="shared" ref="BS172" si="1829">K172/K188</f>
        <v>5.2545155993431854E-2</v>
      </c>
      <c r="BT172" s="131">
        <f t="shared" ref="BT172" si="1830">L172/L188</f>
        <v>3.893278369403412E-2</v>
      </c>
      <c r="BU172" s="129">
        <f t="shared" ref="BU172" si="1831">M172/M188</f>
        <v>6.1806111937736066E-2</v>
      </c>
      <c r="BV172" s="133">
        <f t="shared" ref="BV172" si="1832">N172/N188</f>
        <v>4.0157351253892803E-2</v>
      </c>
      <c r="BW172" s="134">
        <f t="shared" ref="BW172" si="1833">O172/O188</f>
        <v>4.9030725201144772E-2</v>
      </c>
      <c r="BX172" s="129">
        <f t="shared" ref="BX172" si="1834">P172/P188</f>
        <v>4.225204445376389E-2</v>
      </c>
      <c r="BY172" s="130">
        <f t="shared" ref="BY172" si="1835">Q172/Q188</f>
        <v>3.601165695253955E-2</v>
      </c>
      <c r="BZ172" s="131">
        <f t="shared" ref="BZ172" si="1836">R172/R188</f>
        <v>5.2612009667224388E-2</v>
      </c>
      <c r="CA172" s="132">
        <f t="shared" ref="CA172" si="1837">S172/S188</f>
        <v>4.8174928129628015E-2</v>
      </c>
      <c r="CB172" s="129">
        <f t="shared" ref="CB172" si="1838">T172/T188</f>
        <v>4.9552906110283158E-2</v>
      </c>
      <c r="CC172" s="130">
        <f t="shared" ref="CC172" si="1839">U172/U188</f>
        <v>4.3145441892832287E-2</v>
      </c>
      <c r="CD172" s="131">
        <f t="shared" ref="CD172" si="1840">V172/V188</f>
        <v>4.0004457321149989E-2</v>
      </c>
      <c r="CE172" s="132">
        <f t="shared" ref="CE172" si="1841">W172/W188</f>
        <v>6.2512422977539256E-2</v>
      </c>
      <c r="CF172" s="129">
        <f t="shared" ref="CF172" si="1842">X172/X188</f>
        <v>4.2119078868870063E-2</v>
      </c>
      <c r="CG172" s="130">
        <f t="shared" ref="CG172" si="1843">Y172/Y188</f>
        <v>4.0741455879513416E-2</v>
      </c>
      <c r="CH172" s="131">
        <f t="shared" ref="CH172" si="1844">Z172/Z188</f>
        <v>5.0711966025480892E-2</v>
      </c>
      <c r="CI172" s="129">
        <f t="shared" ref="CI172" si="1845">AA172/AA188</f>
        <v>6.0821146668298354E-2</v>
      </c>
      <c r="CJ172" s="135">
        <f t="shared" ref="CJ172" si="1846">AB172/AB188</f>
        <v>4.7263949322714063E-2</v>
      </c>
      <c r="CK172" s="136">
        <f t="shared" ref="CK172" si="1847">AC172/AC188</f>
        <v>5.0613804044791523E-2</v>
      </c>
    </row>
    <row r="173" spans="1:89" x14ac:dyDescent="0.2">
      <c r="A173" s="137" t="s">
        <v>25</v>
      </c>
      <c r="B173" s="206">
        <v>431</v>
      </c>
      <c r="C173" s="190">
        <v>445</v>
      </c>
      <c r="D173" s="191">
        <v>212</v>
      </c>
      <c r="E173" s="192">
        <v>207</v>
      </c>
      <c r="F173" s="189">
        <v>557</v>
      </c>
      <c r="G173" s="193">
        <v>324</v>
      </c>
      <c r="H173" s="191">
        <v>800</v>
      </c>
      <c r="I173" s="192">
        <v>696</v>
      </c>
      <c r="J173" s="189">
        <v>126</v>
      </c>
      <c r="K173" s="190">
        <v>140</v>
      </c>
      <c r="L173" s="191">
        <v>339</v>
      </c>
      <c r="M173" s="189">
        <v>429</v>
      </c>
      <c r="N173" s="194">
        <v>710</v>
      </c>
      <c r="O173" s="207">
        <v>807</v>
      </c>
      <c r="P173" s="189">
        <v>392</v>
      </c>
      <c r="Q173" s="190">
        <v>396</v>
      </c>
      <c r="R173" s="191">
        <v>552</v>
      </c>
      <c r="S173" s="192">
        <v>506</v>
      </c>
      <c r="T173" s="198">
        <v>103</v>
      </c>
      <c r="U173" s="189">
        <v>129</v>
      </c>
      <c r="V173" s="191">
        <v>330</v>
      </c>
      <c r="W173" s="208">
        <v>451</v>
      </c>
      <c r="X173" s="189">
        <v>346</v>
      </c>
      <c r="Y173" s="193">
        <v>209</v>
      </c>
      <c r="Z173" s="191">
        <v>920</v>
      </c>
      <c r="AA173" s="189">
        <v>973</v>
      </c>
      <c r="AB173" s="170">
        <f t="shared" si="1627"/>
        <v>5818</v>
      </c>
      <c r="AC173" s="171">
        <f t="shared" si="1628"/>
        <v>5712</v>
      </c>
      <c r="AE173" s="275" t="str">
        <f>$AE$18</f>
        <v>18:00 - 18:59</v>
      </c>
      <c r="AF173" s="126">
        <f t="shared" si="1819"/>
        <v>564</v>
      </c>
      <c r="AG173" s="190">
        <f t="shared" si="1819"/>
        <v>1206</v>
      </c>
      <c r="AH173" s="191">
        <f t="shared" si="1819"/>
        <v>306</v>
      </c>
      <c r="AI173" s="192">
        <f t="shared" si="1819"/>
        <v>451</v>
      </c>
      <c r="AJ173" s="276">
        <f t="shared" si="1819"/>
        <v>584</v>
      </c>
      <c r="AK173" s="193">
        <f t="shared" si="1819"/>
        <v>1369</v>
      </c>
      <c r="AL173" s="191">
        <f t="shared" si="1819"/>
        <v>1031</v>
      </c>
      <c r="AM173" s="192">
        <f t="shared" si="1819"/>
        <v>1760</v>
      </c>
      <c r="AN173" s="276">
        <f t="shared" si="1819"/>
        <v>332</v>
      </c>
      <c r="AO173" s="193">
        <f t="shared" si="1819"/>
        <v>118</v>
      </c>
      <c r="AP173" s="191">
        <f t="shared" si="1820"/>
        <v>1098</v>
      </c>
      <c r="AQ173" s="276">
        <f t="shared" si="1820"/>
        <v>272</v>
      </c>
      <c r="AR173" s="194">
        <f t="shared" si="1820"/>
        <v>1652</v>
      </c>
      <c r="AS173" s="195">
        <f t="shared" si="1820"/>
        <v>1035</v>
      </c>
      <c r="AT173" s="276">
        <f t="shared" si="1820"/>
        <v>734</v>
      </c>
      <c r="AU173" s="193">
        <f t="shared" si="1820"/>
        <v>817</v>
      </c>
      <c r="AV173" s="191">
        <f t="shared" si="1820"/>
        <v>705</v>
      </c>
      <c r="AW173" s="192">
        <f t="shared" si="1820"/>
        <v>1123</v>
      </c>
      <c r="AX173" s="276">
        <f t="shared" si="1820"/>
        <v>265</v>
      </c>
      <c r="AY173" s="193">
        <f t="shared" si="1820"/>
        <v>55</v>
      </c>
      <c r="AZ173" s="191">
        <f t="shared" si="1820"/>
        <v>1101</v>
      </c>
      <c r="BA173" s="192">
        <f t="shared" si="1820"/>
        <v>536</v>
      </c>
      <c r="BB173" s="276">
        <f t="shared" si="1820"/>
        <v>795</v>
      </c>
      <c r="BC173" s="193">
        <f t="shared" si="1820"/>
        <v>233</v>
      </c>
      <c r="BD173" s="191">
        <f t="shared" si="1820"/>
        <v>1159</v>
      </c>
      <c r="BE173" s="276">
        <f t="shared" si="1820"/>
        <v>1569</v>
      </c>
      <c r="BF173" s="172">
        <f>SUM(AF173,AH173,AJ173,AL173,AN173,AP173,AR173,AT173,AV173,AX173,AZ173,BB173,BD173)</f>
        <v>10326</v>
      </c>
      <c r="BG173" s="173">
        <f>SUM(AG173,AI173,AK173,AM173,AO173,AQ173,AS173,AU173,AW173,AY173,BA173,BC173,BE173)</f>
        <v>10544</v>
      </c>
      <c r="BI173" s="137" t="s">
        <v>25</v>
      </c>
      <c r="BJ173" s="129">
        <f>B173/B188</f>
        <v>4.3885551369514303E-2</v>
      </c>
      <c r="BK173" s="130">
        <f t="shared" ref="BK173" si="1848">C173/C188</f>
        <v>4.3427344588660093E-2</v>
      </c>
      <c r="BL173" s="131">
        <f t="shared" ref="BL173" si="1849">D173/D188</f>
        <v>4.3203586712859184E-2</v>
      </c>
      <c r="BM173" s="132">
        <f t="shared" ref="BM173" si="1850">E173/E188</f>
        <v>4.247025030775544E-2</v>
      </c>
      <c r="BN173" s="129">
        <f t="shared" ref="BN173" si="1851">F173/F188</f>
        <v>4.4122306717363752E-2</v>
      </c>
      <c r="BO173" s="130">
        <f t="shared" ref="BO173" si="1852">G173/G188</f>
        <v>2.8232833739979087E-2</v>
      </c>
      <c r="BP173" s="131">
        <f t="shared" ref="BP173" si="1853">H173/H188</f>
        <v>4.9088789347732711E-2</v>
      </c>
      <c r="BQ173" s="132">
        <f t="shared" ref="BQ173" si="1854">I173/I188</f>
        <v>3.999310463713153E-2</v>
      </c>
      <c r="BR173" s="129">
        <f t="shared" ref="BR173" si="1855">J173/J188</f>
        <v>4.1365725541694022E-2</v>
      </c>
      <c r="BS173" s="130">
        <f t="shared" ref="BS173" si="1856">K173/K188</f>
        <v>4.5977011494252873E-2</v>
      </c>
      <c r="BT173" s="131">
        <f t="shared" ref="BT173" si="1857">L173/L188</f>
        <v>3.8818275506698731E-2</v>
      </c>
      <c r="BU173" s="129">
        <f t="shared" ref="BU173" si="1858">M173/M188</f>
        <v>4.9101522261645873E-2</v>
      </c>
      <c r="BV173" s="133">
        <f t="shared" ref="BV173" si="1859">N173/N188</f>
        <v>3.8791454952739987E-2</v>
      </c>
      <c r="BW173" s="134">
        <f t="shared" ref="BW173" si="1860">O173/O188</f>
        <v>4.3576867001457964E-2</v>
      </c>
      <c r="BX173" s="129">
        <f t="shared" ref="BX173" si="1861">P173/P188</f>
        <v>4.109876284336339E-2</v>
      </c>
      <c r="BY173" s="130">
        <f t="shared" ref="BY173" si="1862">Q173/Q188</f>
        <v>4.1215653621981679E-2</v>
      </c>
      <c r="BZ173" s="131">
        <f t="shared" ref="BZ173" si="1863">R173/R188</f>
        <v>5.1310652537646405E-2</v>
      </c>
      <c r="CA173" s="132">
        <f t="shared" ref="CA173" si="1864">S173/S188</f>
        <v>4.4080494816621657E-2</v>
      </c>
      <c r="CB173" s="129">
        <f t="shared" ref="CB173" si="1865">T173/T188</f>
        <v>3.8375558867362144E-2</v>
      </c>
      <c r="CC173" s="130">
        <f t="shared" ref="CC173" si="1866">U173/U188</f>
        <v>4.4885177453027142E-2</v>
      </c>
      <c r="CD173" s="131">
        <f t="shared" ref="CD173" si="1867">V173/V188</f>
        <v>3.677289948740807E-2</v>
      </c>
      <c r="CE173" s="132">
        <f t="shared" ref="CE173" si="1868">W173/W188</f>
        <v>4.4822102961637848E-2</v>
      </c>
      <c r="CF173" s="129">
        <f t="shared" ref="CF173" si="1869">X173/X188</f>
        <v>4.1283856341725329E-2</v>
      </c>
      <c r="CG173" s="130">
        <f t="shared" ref="CG173" si="1870">Y173/Y188</f>
        <v>4.0355280942266848E-2</v>
      </c>
      <c r="CH173" s="131">
        <f t="shared" ref="CH173" si="1871">Z173/Z188</f>
        <v>5.7456907319510364E-2</v>
      </c>
      <c r="CI173" s="129">
        <f t="shared" ref="CI173" si="1872">AA173/AA188</f>
        <v>5.953619286544698E-2</v>
      </c>
      <c r="CJ173" s="135">
        <f t="shared" ref="CJ173" si="1873">AB173/AB188</f>
        <v>4.4727009947877427E-2</v>
      </c>
      <c r="CK173" s="136">
        <f t="shared" ref="CK173" si="1874">AC173/AC188</f>
        <v>4.399057344854674E-2</v>
      </c>
    </row>
    <row r="174" spans="1:89" ht="13.5" thickBot="1" x14ac:dyDescent="0.25">
      <c r="A174" s="146" t="s">
        <v>26</v>
      </c>
      <c r="B174" s="203">
        <v>376</v>
      </c>
      <c r="C174" s="197">
        <v>434</v>
      </c>
      <c r="D174" s="198">
        <v>201</v>
      </c>
      <c r="E174" s="199">
        <v>206</v>
      </c>
      <c r="F174" s="196">
        <v>459</v>
      </c>
      <c r="G174" s="200">
        <v>309</v>
      </c>
      <c r="H174" s="198">
        <v>772</v>
      </c>
      <c r="I174" s="199">
        <v>674</v>
      </c>
      <c r="J174" s="196">
        <v>148</v>
      </c>
      <c r="K174" s="197">
        <v>111</v>
      </c>
      <c r="L174" s="198">
        <v>302</v>
      </c>
      <c r="M174" s="196">
        <v>355</v>
      </c>
      <c r="N174" s="201">
        <v>678</v>
      </c>
      <c r="O174" s="204">
        <v>709</v>
      </c>
      <c r="P174" s="196">
        <v>373</v>
      </c>
      <c r="Q174" s="197">
        <v>328</v>
      </c>
      <c r="R174" s="198">
        <v>471</v>
      </c>
      <c r="S174" s="199">
        <v>435</v>
      </c>
      <c r="T174" s="196">
        <v>94</v>
      </c>
      <c r="U174" s="200">
        <v>125</v>
      </c>
      <c r="V174" s="198">
        <v>322</v>
      </c>
      <c r="W174" s="205">
        <v>470</v>
      </c>
      <c r="X174" s="196">
        <v>272</v>
      </c>
      <c r="Y174" s="200">
        <v>166</v>
      </c>
      <c r="Z174" s="198">
        <v>793</v>
      </c>
      <c r="AA174" s="196">
        <v>923</v>
      </c>
      <c r="AB174" s="170">
        <f t="shared" si="1627"/>
        <v>5261</v>
      </c>
      <c r="AC174" s="171">
        <f t="shared" si="1628"/>
        <v>5245</v>
      </c>
      <c r="AE174" s="273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3.828530699521434E-2</v>
      </c>
      <c r="BK174" s="130">
        <f t="shared" ref="BK174" si="1875">C174/C188</f>
        <v>4.2353859666243776E-2</v>
      </c>
      <c r="BL174" s="131">
        <f t="shared" ref="BL174" si="1876">D174/D188</f>
        <v>4.0961891175871207E-2</v>
      </c>
      <c r="BM174" s="132">
        <f t="shared" ref="BM174" si="1877">E174/E188</f>
        <v>4.2265080016413624E-2</v>
      </c>
      <c r="BN174" s="129">
        <f t="shared" ref="BN174" si="1878">F174/F188</f>
        <v>3.6359315589353611E-2</v>
      </c>
      <c r="BO174" s="130">
        <f t="shared" ref="BO174" si="1879">G174/G188</f>
        <v>2.6925758103868942E-2</v>
      </c>
      <c r="BP174" s="131">
        <f t="shared" ref="BP174" si="1880">H174/H188</f>
        <v>4.7370681720562066E-2</v>
      </c>
      <c r="BQ174" s="132">
        <f t="shared" ref="BQ174" si="1881">I174/I188</f>
        <v>3.8728954777911856E-2</v>
      </c>
      <c r="BR174" s="129">
        <f t="shared" ref="BR174" si="1882">J174/J188</f>
        <v>4.8588312541037425E-2</v>
      </c>
      <c r="BS174" s="130">
        <f t="shared" ref="BS174" si="1883">K174/K188</f>
        <v>3.6453201970443348E-2</v>
      </c>
      <c r="BT174" s="131">
        <f t="shared" ref="BT174" si="1884">L174/L188</f>
        <v>3.4581472575289131E-2</v>
      </c>
      <c r="BU174" s="129">
        <f t="shared" ref="BU174" si="1885">M174/M188</f>
        <v>4.063179581091908E-2</v>
      </c>
      <c r="BV174" s="133">
        <f t="shared" ref="BV174" si="1886">N174/N188</f>
        <v>3.7043107687264383E-2</v>
      </c>
      <c r="BW174" s="134">
        <f t="shared" ref="BW174" si="1887">O174/O188</f>
        <v>3.8285004589880663E-2</v>
      </c>
      <c r="BX174" s="129">
        <f t="shared" ref="BX174" si="1888">P174/P188</f>
        <v>3.9106730970853432E-2</v>
      </c>
      <c r="BY174" s="130">
        <f t="shared" ref="BY174" si="1889">Q174/Q188</f>
        <v>3.4138218151540382E-2</v>
      </c>
      <c r="BZ174" s="131">
        <f t="shared" ref="BZ174" si="1890">R174/R188</f>
        <v>4.3781372002230895E-2</v>
      </c>
      <c r="CA174" s="132">
        <f t="shared" ref="CA174" si="1891">S174/S188</f>
        <v>3.7895287045909921E-2</v>
      </c>
      <c r="CB174" s="129">
        <f t="shared" ref="CB174" si="1892">T174/T188</f>
        <v>3.5022354694485842E-2</v>
      </c>
      <c r="CC174" s="130">
        <f t="shared" ref="CC174" si="1893">U174/U188</f>
        <v>4.3493389004871257E-2</v>
      </c>
      <c r="CD174" s="131">
        <f t="shared" ref="CD174" si="1894">V174/V188</f>
        <v>3.5881435257410298E-2</v>
      </c>
      <c r="CE174" s="132">
        <f t="shared" ref="CE174" si="1895">W174/W188</f>
        <v>4.6710395547604852E-2</v>
      </c>
      <c r="CF174" s="129">
        <f t="shared" ref="CF174" si="1896">X174/X188</f>
        <v>3.2454361054766734E-2</v>
      </c>
      <c r="CG174" s="130">
        <f t="shared" ref="CG174" si="1897">Y174/Y188</f>
        <v>3.2052519791465534E-2</v>
      </c>
      <c r="CH174" s="131">
        <f t="shared" ref="CH174" si="1898">Z174/Z188</f>
        <v>4.9525355983012741E-2</v>
      </c>
      <c r="CI174" s="129">
        <f t="shared" ref="CI174" si="1899">AA174/AA188</f>
        <v>5.6476779049134188E-2</v>
      </c>
      <c r="CJ174" s="135">
        <f t="shared" ref="CJ174" si="1900">AB174/AB188</f>
        <v>4.0444963790956197E-2</v>
      </c>
      <c r="CK174" s="136">
        <f t="shared" ref="CK174" si="1901">AC174/AC188</f>
        <v>4.0394005206167309E-2</v>
      </c>
    </row>
    <row r="175" spans="1:89" ht="14.25" thickTop="1" thickBot="1" x14ac:dyDescent="0.25">
      <c r="A175" s="137" t="s">
        <v>27</v>
      </c>
      <c r="B175" s="206">
        <v>358</v>
      </c>
      <c r="C175" s="190">
        <v>545</v>
      </c>
      <c r="D175" s="191">
        <v>217</v>
      </c>
      <c r="E175" s="192">
        <v>249</v>
      </c>
      <c r="F175" s="189">
        <v>462</v>
      </c>
      <c r="G175" s="193">
        <v>474</v>
      </c>
      <c r="H175" s="191">
        <v>689</v>
      </c>
      <c r="I175" s="192">
        <v>821</v>
      </c>
      <c r="J175" s="189">
        <v>168</v>
      </c>
      <c r="K175" s="190">
        <v>119</v>
      </c>
      <c r="L175" s="191">
        <v>407</v>
      </c>
      <c r="M175" s="189">
        <v>306</v>
      </c>
      <c r="N175" s="194">
        <v>842</v>
      </c>
      <c r="O175" s="207">
        <v>659</v>
      </c>
      <c r="P175" s="189">
        <v>443</v>
      </c>
      <c r="Q175" s="190">
        <v>341</v>
      </c>
      <c r="R175" s="191">
        <v>482</v>
      </c>
      <c r="S175" s="192">
        <v>450</v>
      </c>
      <c r="T175" s="189">
        <v>126</v>
      </c>
      <c r="U175" s="193">
        <v>131</v>
      </c>
      <c r="V175" s="191">
        <v>429</v>
      </c>
      <c r="W175" s="208">
        <v>415</v>
      </c>
      <c r="X175" s="189">
        <v>338</v>
      </c>
      <c r="Y175" s="193">
        <v>161</v>
      </c>
      <c r="Z175" s="191">
        <v>851</v>
      </c>
      <c r="AA175" s="189">
        <v>992</v>
      </c>
      <c r="AB175" s="170">
        <f t="shared" si="1627"/>
        <v>5812</v>
      </c>
      <c r="AC175" s="171">
        <f t="shared" si="1628"/>
        <v>5663</v>
      </c>
      <c r="AE175" s="267" t="s">
        <v>13</v>
      </c>
      <c r="AF175" s="20">
        <f t="shared" ref="AF175:BG175" si="1902">SUM(AF172:AF174)</f>
        <v>1120</v>
      </c>
      <c r="AG175" s="21">
        <f t="shared" si="1902"/>
        <v>2459</v>
      </c>
      <c r="AH175" s="20">
        <f t="shared" si="1902"/>
        <v>719</v>
      </c>
      <c r="AI175" s="21">
        <f t="shared" si="1902"/>
        <v>865</v>
      </c>
      <c r="AJ175" s="20">
        <f t="shared" si="1902"/>
        <v>1161</v>
      </c>
      <c r="AK175" s="21">
        <f t="shared" si="1902"/>
        <v>2954</v>
      </c>
      <c r="AL175" s="20">
        <f t="shared" si="1902"/>
        <v>2125</v>
      </c>
      <c r="AM175" s="21">
        <f t="shared" si="1902"/>
        <v>3719</v>
      </c>
      <c r="AN175" s="20">
        <f t="shared" si="1902"/>
        <v>818</v>
      </c>
      <c r="AO175" s="21">
        <f t="shared" si="1902"/>
        <v>220</v>
      </c>
      <c r="AP175" s="20">
        <f t="shared" si="1902"/>
        <v>2259</v>
      </c>
      <c r="AQ175" s="21">
        <f t="shared" si="1902"/>
        <v>561</v>
      </c>
      <c r="AR175" s="20">
        <f t="shared" si="1902"/>
        <v>3542</v>
      </c>
      <c r="AS175" s="21">
        <f t="shared" si="1902"/>
        <v>2178</v>
      </c>
      <c r="AT175" s="20">
        <f t="shared" si="1902"/>
        <v>1688</v>
      </c>
      <c r="AU175" s="21">
        <f t="shared" si="1902"/>
        <v>1633</v>
      </c>
      <c r="AV175" s="20">
        <f t="shared" si="1902"/>
        <v>1431</v>
      </c>
      <c r="AW175" s="21">
        <f t="shared" si="1902"/>
        <v>2327</v>
      </c>
      <c r="AX175" s="20">
        <f t="shared" si="1902"/>
        <v>668</v>
      </c>
      <c r="AY175" s="21">
        <f t="shared" si="1902"/>
        <v>137</v>
      </c>
      <c r="AZ175" s="20">
        <f t="shared" si="1902"/>
        <v>2246</v>
      </c>
      <c r="BA175" s="21">
        <f t="shared" si="1902"/>
        <v>1204</v>
      </c>
      <c r="BB175" s="20">
        <f t="shared" si="1902"/>
        <v>1741</v>
      </c>
      <c r="BC175" s="21">
        <f t="shared" si="1902"/>
        <v>514</v>
      </c>
      <c r="BD175" s="20">
        <f t="shared" si="1902"/>
        <v>2479</v>
      </c>
      <c r="BE175" s="21">
        <f t="shared" si="1902"/>
        <v>2881</v>
      </c>
      <c r="BF175" s="174">
        <f t="shared" si="1902"/>
        <v>21997</v>
      </c>
      <c r="BG175" s="175">
        <f t="shared" si="1902"/>
        <v>21652</v>
      </c>
      <c r="BI175" s="137" t="s">
        <v>27</v>
      </c>
      <c r="BJ175" s="129">
        <f>B175/B188</f>
        <v>3.6452499745443435E-2</v>
      </c>
      <c r="BK175" s="130">
        <f t="shared" ref="BK175" si="1903">C175/C188</f>
        <v>5.3186298428808433E-2</v>
      </c>
      <c r="BL175" s="131">
        <f t="shared" ref="BL175" si="1904">D175/D188</f>
        <v>4.4222539229671898E-2</v>
      </c>
      <c r="BM175" s="132">
        <f t="shared" ref="BM175" si="1905">E175/E188</f>
        <v>5.1087402544111614E-2</v>
      </c>
      <c r="BN175" s="129">
        <f t="shared" ref="BN175" si="1906">F175/F188</f>
        <v>3.6596958174904944E-2</v>
      </c>
      <c r="BO175" s="130">
        <f t="shared" ref="BO175" si="1907">G175/G188</f>
        <v>4.1303590101080513E-2</v>
      </c>
      <c r="BP175" s="131">
        <f t="shared" ref="BP175" si="1908">H175/H188</f>
        <v>4.2277719825734798E-2</v>
      </c>
      <c r="BQ175" s="132">
        <f t="shared" ref="BQ175" si="1909">I175/I188</f>
        <v>4.717577429178877E-2</v>
      </c>
      <c r="BR175" s="129">
        <f t="shared" ref="BR175" si="1910">J175/J188</f>
        <v>5.5154300722258701E-2</v>
      </c>
      <c r="BS175" s="130">
        <f t="shared" ref="BS175" si="1911">K175/K188</f>
        <v>3.9080459770114942E-2</v>
      </c>
      <c r="BT175" s="131">
        <f t="shared" ref="BT175" si="1912">L175/L188</f>
        <v>4.6604832245505552E-2</v>
      </c>
      <c r="BU175" s="129">
        <f t="shared" ref="BU175" si="1913">M175/M188</f>
        <v>3.5023463431383767E-2</v>
      </c>
      <c r="BV175" s="133">
        <f t="shared" ref="BV175" si="1914">N175/N188</f>
        <v>4.6003387422826857E-2</v>
      </c>
      <c r="BW175" s="134">
        <f t="shared" ref="BW175" si="1915">O175/O188</f>
        <v>3.5585074788055511E-2</v>
      </c>
      <c r="BX175" s="129">
        <f t="shared" ref="BX175" si="1916">P175/P188</f>
        <v>4.6445795764311175E-2</v>
      </c>
      <c r="BY175" s="130">
        <f t="shared" ref="BY175" si="1917">Q175/Q188</f>
        <v>3.5491257285595337E-2</v>
      </c>
      <c r="BZ175" s="131">
        <f t="shared" ref="BZ175" si="1918">R175/R188</f>
        <v>4.4803866889756461E-2</v>
      </c>
      <c r="CA175" s="132">
        <f t="shared" ref="CA175" si="1919">S175/S188</f>
        <v>3.9202021081975784E-2</v>
      </c>
      <c r="CB175" s="129">
        <f t="shared" ref="CB175" si="1920">T175/T188</f>
        <v>4.6944858420268257E-2</v>
      </c>
      <c r="CC175" s="130">
        <f t="shared" ref="CC175" si="1921">U175/U188</f>
        <v>4.5581071677105081E-2</v>
      </c>
      <c r="CD175" s="131">
        <f t="shared" ref="CD175" si="1922">V175/V188</f>
        <v>4.7804769333630488E-2</v>
      </c>
      <c r="CE175" s="132">
        <f t="shared" ref="CE175" si="1923">W175/W188</f>
        <v>4.1244285430331942E-2</v>
      </c>
      <c r="CF175" s="129">
        <f t="shared" ref="CF175" si="1924">X175/X188</f>
        <v>4.032931631070278E-2</v>
      </c>
      <c r="CG175" s="130">
        <f t="shared" ref="CG175" si="1925">Y175/Y188</f>
        <v>3.1087082448349103E-2</v>
      </c>
      <c r="CH175" s="131">
        <f t="shared" ref="CH175" si="1926">Z175/Z188</f>
        <v>5.3147639270547088E-2</v>
      </c>
      <c r="CI175" s="129">
        <f t="shared" ref="CI175" si="1927">AA175/AA188</f>
        <v>6.0698770115645839E-2</v>
      </c>
      <c r="CJ175" s="135">
        <f t="shared" ref="CJ175" si="1928">AB175/AB188</f>
        <v>4.468088377742585E-2</v>
      </c>
      <c r="CK175" s="136">
        <f t="shared" ref="CK175" si="1929">AC175/AC188</f>
        <v>4.3613203333179307E-2</v>
      </c>
    </row>
    <row r="176" spans="1:89" ht="13.5" thickTop="1" x14ac:dyDescent="0.2">
      <c r="A176" s="146" t="s">
        <v>28</v>
      </c>
      <c r="B176" s="203">
        <v>365</v>
      </c>
      <c r="C176" s="197">
        <v>629</v>
      </c>
      <c r="D176" s="198">
        <v>208</v>
      </c>
      <c r="E176" s="199">
        <v>233</v>
      </c>
      <c r="F176" s="196">
        <v>452</v>
      </c>
      <c r="G176" s="200">
        <v>609</v>
      </c>
      <c r="H176" s="198">
        <v>747</v>
      </c>
      <c r="I176" s="199">
        <v>1115</v>
      </c>
      <c r="J176" s="196">
        <v>186</v>
      </c>
      <c r="K176" s="197">
        <v>94</v>
      </c>
      <c r="L176" s="198">
        <v>524</v>
      </c>
      <c r="M176" s="196">
        <v>272</v>
      </c>
      <c r="N176" s="201">
        <v>1139</v>
      </c>
      <c r="O176" s="204">
        <v>676</v>
      </c>
      <c r="P176" s="196">
        <v>497</v>
      </c>
      <c r="Q176" s="197">
        <v>378</v>
      </c>
      <c r="R176" s="198">
        <v>502</v>
      </c>
      <c r="S176" s="199">
        <v>561</v>
      </c>
      <c r="T176" s="196">
        <v>154</v>
      </c>
      <c r="U176" s="200">
        <v>56</v>
      </c>
      <c r="V176" s="198">
        <v>546</v>
      </c>
      <c r="W176" s="205">
        <v>515</v>
      </c>
      <c r="X176" s="196">
        <v>459</v>
      </c>
      <c r="Y176" s="200">
        <v>156</v>
      </c>
      <c r="Z176" s="198">
        <v>838</v>
      </c>
      <c r="AA176" s="196">
        <v>976</v>
      </c>
      <c r="AB176" s="170">
        <f t="shared" si="1627"/>
        <v>6617</v>
      </c>
      <c r="AC176" s="171">
        <f t="shared" si="1628"/>
        <v>6270</v>
      </c>
      <c r="BI176" s="146" t="s">
        <v>28</v>
      </c>
      <c r="BJ176" s="129">
        <f>B176/B188</f>
        <v>3.7165258120354344E-2</v>
      </c>
      <c r="BK176" s="130">
        <f t="shared" ref="BK176" si="1930">C176/C188</f>
        <v>6.1383819654533031E-2</v>
      </c>
      <c r="BL176" s="131">
        <f t="shared" ref="BL176" si="1931">D176/D188</f>
        <v>4.2388424699409011E-2</v>
      </c>
      <c r="BM176" s="132">
        <f t="shared" ref="BM176" si="1932">E176/E188</f>
        <v>4.7804677882642595E-2</v>
      </c>
      <c r="BN176" s="129">
        <f t="shared" ref="BN176" si="1933">F176/F188</f>
        <v>3.5804816223067172E-2</v>
      </c>
      <c r="BO176" s="130">
        <f t="shared" ref="BO176" si="1934">G176/G188</f>
        <v>5.3067270826071801E-2</v>
      </c>
      <c r="BP176" s="131">
        <f t="shared" ref="BP176" si="1935">H176/H188</f>
        <v>4.5836657053445418E-2</v>
      </c>
      <c r="BQ176" s="132">
        <f t="shared" ref="BQ176" si="1936">I176/I188</f>
        <v>6.4069413319542606E-2</v>
      </c>
      <c r="BR176" s="129">
        <f t="shared" ref="BR176" si="1937">J176/J188</f>
        <v>6.106369008535785E-2</v>
      </c>
      <c r="BS176" s="130">
        <f t="shared" ref="BS176" si="1938">K176/K188</f>
        <v>3.0870279146141214E-2</v>
      </c>
      <c r="BT176" s="131">
        <f t="shared" ref="BT176" si="1939">L176/L188</f>
        <v>6.000229016374671E-2</v>
      </c>
      <c r="BU176" s="129">
        <f t="shared" ref="BU176" si="1940">M176/M188</f>
        <v>3.1131967494563352E-2</v>
      </c>
      <c r="BV176" s="133">
        <f t="shared" ref="BV176" si="1941">N176/N188</f>
        <v>6.2230235480522318E-2</v>
      </c>
      <c r="BW176" s="134">
        <f t="shared" ref="BW176" si="1942">O176/O188</f>
        <v>3.6503050920676065E-2</v>
      </c>
      <c r="BX176" s="129">
        <f t="shared" ref="BX176" si="1943">P176/P188</f>
        <v>5.2107360033550008E-2</v>
      </c>
      <c r="BY176" s="130">
        <f t="shared" ref="BY176" si="1944">Q176/Q188</f>
        <v>3.9342214820982511E-2</v>
      </c>
      <c r="BZ176" s="131">
        <f t="shared" ref="BZ176" si="1945">R176/R188</f>
        <v>4.66629485034393E-2</v>
      </c>
      <c r="CA176" s="132">
        <f t="shared" ref="CA176" si="1946">S176/S188</f>
        <v>4.8871852948863141E-2</v>
      </c>
      <c r="CB176" s="129">
        <f t="shared" ref="CB176" si="1947">T176/T188</f>
        <v>5.737704918032787E-2</v>
      </c>
      <c r="CC176" s="130">
        <f t="shared" ref="CC176" si="1948">U176/U188</f>
        <v>1.9485038274182326E-2</v>
      </c>
      <c r="CD176" s="131">
        <f t="shared" ref="CD176" si="1949">V176/V188</f>
        <v>6.0842433697347896E-2</v>
      </c>
      <c r="CE176" s="132">
        <f t="shared" ref="CE176" si="1950">W176/W188</f>
        <v>5.1182667461737226E-2</v>
      </c>
      <c r="CF176" s="129">
        <f t="shared" ref="CF176" si="1951">X176/X188</f>
        <v>5.4766734279918863E-2</v>
      </c>
      <c r="CG176" s="130">
        <f t="shared" ref="CG176" si="1952">Y176/Y188</f>
        <v>3.0121645105232669E-2</v>
      </c>
      <c r="CH176" s="131">
        <f t="shared" ref="CH176" si="1953">Z176/Z188</f>
        <v>5.2335748188858354E-2</v>
      </c>
      <c r="CI176" s="129">
        <f t="shared" ref="CI176" si="1954">AA176/AA188</f>
        <v>5.9719757694425751E-2</v>
      </c>
      <c r="CJ176" s="135">
        <f t="shared" ref="CJ176" si="1955">AB176/AB188</f>
        <v>5.0869478313012195E-2</v>
      </c>
      <c r="CK176" s="136">
        <f t="shared" ref="CK176" si="1956">AC176/AC188</f>
        <v>4.8287971905179985E-2</v>
      </c>
    </row>
    <row r="177" spans="1:89" x14ac:dyDescent="0.2">
      <c r="A177" s="137" t="s">
        <v>29</v>
      </c>
      <c r="B177" s="206">
        <v>407</v>
      </c>
      <c r="C177" s="190">
        <v>898</v>
      </c>
      <c r="D177" s="191">
        <v>388</v>
      </c>
      <c r="E177" s="192">
        <v>301</v>
      </c>
      <c r="F177" s="189">
        <v>491</v>
      </c>
      <c r="G177" s="193">
        <v>1054</v>
      </c>
      <c r="H177" s="191">
        <v>913</v>
      </c>
      <c r="I177" s="192">
        <v>1328</v>
      </c>
      <c r="J177" s="189">
        <v>334</v>
      </c>
      <c r="K177" s="190">
        <v>90</v>
      </c>
      <c r="L177" s="191">
        <v>896</v>
      </c>
      <c r="M177" s="189">
        <v>266</v>
      </c>
      <c r="N177" s="194">
        <v>1346</v>
      </c>
      <c r="O177" s="207">
        <v>923</v>
      </c>
      <c r="P177" s="189">
        <v>754</v>
      </c>
      <c r="Q177" s="190">
        <v>560</v>
      </c>
      <c r="R177" s="191">
        <v>706</v>
      </c>
      <c r="S177" s="192">
        <v>815</v>
      </c>
      <c r="T177" s="189">
        <v>384</v>
      </c>
      <c r="U177" s="193">
        <v>78</v>
      </c>
      <c r="V177" s="191">
        <v>958</v>
      </c>
      <c r="W177" s="208">
        <v>558</v>
      </c>
      <c r="X177" s="189">
        <v>705</v>
      </c>
      <c r="Y177" s="193">
        <v>170</v>
      </c>
      <c r="Z177" s="191">
        <v>1173</v>
      </c>
      <c r="AA177" s="189">
        <v>1145</v>
      </c>
      <c r="AB177" s="170">
        <f t="shared" si="1627"/>
        <v>9455</v>
      </c>
      <c r="AC177" s="171">
        <f t="shared" si="1628"/>
        <v>8186</v>
      </c>
      <c r="BI177" s="137" t="s">
        <v>29</v>
      </c>
      <c r="BJ177" s="129">
        <f>B177/B188</f>
        <v>4.1441808369819776E-2</v>
      </c>
      <c r="BK177" s="130">
        <f t="shared" ref="BK177" si="1957">C177/C188</f>
        <v>8.7635405484532053E-2</v>
      </c>
      <c r="BL177" s="131">
        <f t="shared" ref="BL177" si="1958">D177/D188</f>
        <v>7.9070715304666805E-2</v>
      </c>
      <c r="BM177" s="132">
        <f t="shared" ref="BM177" si="1959">E177/E188</f>
        <v>6.1756257693885923E-2</v>
      </c>
      <c r="BN177" s="129">
        <f t="shared" ref="BN177" si="1960">F177/F188</f>
        <v>3.8894169835234471E-2</v>
      </c>
      <c r="BO177" s="130">
        <f t="shared" ref="BO177" si="1961">G177/G188</f>
        <v>9.1843848030672706E-2</v>
      </c>
      <c r="BP177" s="131">
        <f t="shared" ref="BP177" si="1962">H177/H188</f>
        <v>5.602258084309996E-2</v>
      </c>
      <c r="BQ177" s="132">
        <f t="shared" ref="BQ177" si="1963">I177/I188</f>
        <v>7.6308682411078549E-2</v>
      </c>
      <c r="BR177" s="129">
        <f t="shared" ref="BR177" si="1964">J177/J188</f>
        <v>0.10965200262639527</v>
      </c>
      <c r="BS177" s="130">
        <f t="shared" ref="BS177" si="1965">K177/K188</f>
        <v>2.9556650246305417E-2</v>
      </c>
      <c r="BT177" s="131">
        <f t="shared" ref="BT177" si="1966">L177/L188</f>
        <v>0.10259933585251345</v>
      </c>
      <c r="BU177" s="129">
        <f t="shared" ref="BU177" si="1967">M177/M188</f>
        <v>3.0445232917477395E-2</v>
      </c>
      <c r="BV177" s="133">
        <f t="shared" ref="BV177" si="1968">N177/N188</f>
        <v>7.3539856854067637E-2</v>
      </c>
      <c r="BW177" s="134">
        <f t="shared" ref="BW177" si="1969">O177/O188</f>
        <v>4.9840704141692317E-2</v>
      </c>
      <c r="BX177" s="129">
        <f t="shared" ref="BX177" si="1970">P177/P188</f>
        <v>7.9052212203816308E-2</v>
      </c>
      <c r="BY177" s="130">
        <f t="shared" ref="BY177" si="1971">Q177/Q188</f>
        <v>5.8284762697751874E-2</v>
      </c>
      <c r="BZ177" s="131">
        <f t="shared" ref="BZ177" si="1972">R177/R188</f>
        <v>6.5625580963004276E-2</v>
      </c>
      <c r="CA177" s="132">
        <f t="shared" ref="CA177" si="1973">S177/S188</f>
        <v>7.0999215959578366E-2</v>
      </c>
      <c r="CB177" s="129">
        <f t="shared" ref="CB177" si="1974">T177/T188</f>
        <v>0.14307004470938897</v>
      </c>
      <c r="CC177" s="130">
        <f t="shared" ref="CC177" si="1975">U177/U188</f>
        <v>2.7139874739039668E-2</v>
      </c>
      <c r="CD177" s="131">
        <f t="shared" ref="CD177" si="1976">V177/V188</f>
        <v>0.10675284154223312</v>
      </c>
      <c r="CE177" s="132">
        <f t="shared" ref="CE177" si="1977">W177/W188</f>
        <v>5.5456171735241505E-2</v>
      </c>
      <c r="CF177" s="129">
        <f t="shared" ref="CF177" si="1978">X177/X188</f>
        <v>8.4118840233862305E-2</v>
      </c>
      <c r="CG177" s="130">
        <f t="shared" ref="CG177" si="1979">Y177/Y188</f>
        <v>3.2824869665958677E-2</v>
      </c>
      <c r="CH177" s="131">
        <f t="shared" ref="CH177" si="1980">Z177/Z188</f>
        <v>7.3257556832375711E-2</v>
      </c>
      <c r="CI177" s="129">
        <f t="shared" ref="CI177" si="1981">AA177/AA188</f>
        <v>7.0060576393562987E-2</v>
      </c>
      <c r="CJ177" s="135">
        <f t="shared" ref="CJ177" si="1982">AB177/AB188</f>
        <v>7.2687156936607267E-2</v>
      </c>
      <c r="CK177" s="136">
        <f t="shared" ref="CK177" si="1983">AC177/AC188</f>
        <v>6.3043913559139284E-2</v>
      </c>
    </row>
    <row r="178" spans="1:89" x14ac:dyDescent="0.2">
      <c r="A178" s="146" t="s">
        <v>30</v>
      </c>
      <c r="B178" s="203">
        <v>556</v>
      </c>
      <c r="C178" s="197">
        <v>1253</v>
      </c>
      <c r="D178" s="198">
        <v>413</v>
      </c>
      <c r="E178" s="199">
        <v>414</v>
      </c>
      <c r="F178" s="196">
        <v>577</v>
      </c>
      <c r="G178" s="200">
        <v>1585</v>
      </c>
      <c r="H178" s="198">
        <v>1094</v>
      </c>
      <c r="I178" s="199">
        <v>1959</v>
      </c>
      <c r="J178" s="196">
        <v>486</v>
      </c>
      <c r="K178" s="197">
        <v>102</v>
      </c>
      <c r="L178" s="198">
        <v>1161</v>
      </c>
      <c r="M178" s="196">
        <v>289</v>
      </c>
      <c r="N178" s="201">
        <v>1890</v>
      </c>
      <c r="O178" s="204">
        <v>1143</v>
      </c>
      <c r="P178" s="196">
        <v>954</v>
      </c>
      <c r="Q178" s="197">
        <v>816</v>
      </c>
      <c r="R178" s="198">
        <v>726</v>
      </c>
      <c r="S178" s="199">
        <v>1204</v>
      </c>
      <c r="T178" s="196">
        <v>403</v>
      </c>
      <c r="U178" s="200">
        <v>82</v>
      </c>
      <c r="V178" s="198">
        <v>1145</v>
      </c>
      <c r="W178" s="205">
        <v>668</v>
      </c>
      <c r="X178" s="196">
        <v>946</v>
      </c>
      <c r="Y178" s="200">
        <v>281</v>
      </c>
      <c r="Z178" s="198">
        <v>1320</v>
      </c>
      <c r="AA178" s="196">
        <v>1312</v>
      </c>
      <c r="AB178" s="170">
        <f t="shared" si="1627"/>
        <v>11671</v>
      </c>
      <c r="AC178" s="171">
        <f t="shared" si="1628"/>
        <v>11108</v>
      </c>
      <c r="BI178" s="146" t="s">
        <v>30</v>
      </c>
      <c r="BJ178" s="129">
        <f>B178/B188</f>
        <v>5.6613379492923326E-2</v>
      </c>
      <c r="BK178" s="130">
        <f t="shared" ref="BK178" si="1984">C178/C188</f>
        <v>0.12227969161705865</v>
      </c>
      <c r="BL178" s="131">
        <f t="shared" ref="BL178" si="1985">D178/D188</f>
        <v>8.4165477888730383E-2</v>
      </c>
      <c r="BM178" s="132">
        <f t="shared" ref="BM178" si="1986">E178/E188</f>
        <v>8.494050061551088E-2</v>
      </c>
      <c r="BN178" s="129">
        <f t="shared" ref="BN178" si="1987">F178/F188</f>
        <v>4.5706590621039288E-2</v>
      </c>
      <c r="BO178" s="130">
        <f t="shared" ref="BO178" si="1988">G178/G188</f>
        <v>0.13811432554897177</v>
      </c>
      <c r="BP178" s="131">
        <f t="shared" ref="BP178" si="1989">H178/H188</f>
        <v>6.7128919433024486E-2</v>
      </c>
      <c r="BQ178" s="132">
        <f t="shared" ref="BQ178" si="1990">I178/I188</f>
        <v>0.11256679882778831</v>
      </c>
      <c r="BR178" s="129">
        <f t="shared" ref="BR178" si="1991">J178/J188</f>
        <v>0.15955351280367697</v>
      </c>
      <c r="BS178" s="130">
        <f t="shared" ref="BS178" si="1992">K178/K188</f>
        <v>3.3497536945812804E-2</v>
      </c>
      <c r="BT178" s="131">
        <f t="shared" ref="BT178" si="1993">L178/L188</f>
        <v>0.13294400549639299</v>
      </c>
      <c r="BU178" s="129">
        <f t="shared" ref="BU178" si="1994">M178/M188</f>
        <v>3.3077715462973563E-2</v>
      </c>
      <c r="BV178" s="133">
        <f t="shared" ref="BV178" si="1995">N178/N188</f>
        <v>0.10326176036715293</v>
      </c>
      <c r="BW178" s="134">
        <f t="shared" ref="BW178" si="1996">O178/O188</f>
        <v>6.1720395269722984E-2</v>
      </c>
      <c r="BX178" s="129">
        <f t="shared" ref="BX178" si="1997">P178/P188</f>
        <v>0.10002096875655274</v>
      </c>
      <c r="BY178" s="130">
        <f t="shared" ref="BY178" si="1998">Q178/Q188</f>
        <v>8.4929225645295592E-2</v>
      </c>
      <c r="BZ178" s="131">
        <f t="shared" ref="BZ178" si="1999">R178/R188</f>
        <v>6.7484662576687116E-2</v>
      </c>
      <c r="CA178" s="132">
        <f t="shared" ref="CA178" si="2000">S178/S188</f>
        <v>0.10488718529488632</v>
      </c>
      <c r="CB178" s="129">
        <f t="shared" ref="CB178" si="2001">T178/T188</f>
        <v>0.15014903129657228</v>
      </c>
      <c r="CC178" s="130">
        <f t="shared" ref="CC178" si="2002">U178/U188</f>
        <v>2.8531663187195546E-2</v>
      </c>
      <c r="CD178" s="131">
        <f t="shared" ref="CD178" si="2003">V178/V188</f>
        <v>0.12759081791843102</v>
      </c>
      <c r="CE178" s="132">
        <f t="shared" ref="CE178" si="2004">W178/W188</f>
        <v>6.6388391969787325E-2</v>
      </c>
      <c r="CF178" s="129">
        <f t="shared" ref="CF178" si="2005">X178/X188</f>
        <v>0.11287435866841666</v>
      </c>
      <c r="CG178" s="130">
        <f t="shared" ref="CG178" si="2006">Y178/Y188</f>
        <v>5.4257578683143466E-2</v>
      </c>
      <c r="CH178" s="131">
        <f t="shared" ref="CH178" si="2007">Z178/Z188</f>
        <v>8.24381713714714E-2</v>
      </c>
      <c r="CI178" s="129">
        <f t="shared" ref="CI178" si="2008">AA178/AA188</f>
        <v>8.0279018540047722E-2</v>
      </c>
      <c r="CJ178" s="135">
        <f t="shared" ref="CJ178" si="2009">AB178/AB188</f>
        <v>8.9723089223389049E-2</v>
      </c>
      <c r="CK178" s="136">
        <f t="shared" ref="CK178" si="2010">AC178/AC188</f>
        <v>8.5547494724519821E-2</v>
      </c>
    </row>
    <row r="179" spans="1:89" x14ac:dyDescent="0.2">
      <c r="A179" s="137" t="s">
        <v>31</v>
      </c>
      <c r="B179" s="206">
        <v>564</v>
      </c>
      <c r="C179" s="190">
        <v>1206</v>
      </c>
      <c r="D179" s="191">
        <v>306</v>
      </c>
      <c r="E179" s="192">
        <v>451</v>
      </c>
      <c r="F179" s="189">
        <v>584</v>
      </c>
      <c r="G179" s="193">
        <v>1369</v>
      </c>
      <c r="H179" s="191">
        <v>1031</v>
      </c>
      <c r="I179" s="192">
        <v>1760</v>
      </c>
      <c r="J179" s="189">
        <v>332</v>
      </c>
      <c r="K179" s="190">
        <v>118</v>
      </c>
      <c r="L179" s="191">
        <v>1098</v>
      </c>
      <c r="M179" s="189">
        <v>272</v>
      </c>
      <c r="N179" s="194">
        <v>1652</v>
      </c>
      <c r="O179" s="207">
        <v>1035</v>
      </c>
      <c r="P179" s="189">
        <v>734</v>
      </c>
      <c r="Q179" s="190">
        <v>817</v>
      </c>
      <c r="R179" s="191">
        <v>705</v>
      </c>
      <c r="S179" s="192">
        <v>1123</v>
      </c>
      <c r="T179" s="189">
        <v>265</v>
      </c>
      <c r="U179" s="193">
        <v>55</v>
      </c>
      <c r="V179" s="191">
        <v>1101</v>
      </c>
      <c r="W179" s="208">
        <v>536</v>
      </c>
      <c r="X179" s="189">
        <v>795</v>
      </c>
      <c r="Y179" s="193">
        <v>233</v>
      </c>
      <c r="Z179" s="191">
        <v>1159</v>
      </c>
      <c r="AA179" s="189">
        <v>1569</v>
      </c>
      <c r="AB179" s="170">
        <f t="shared" si="1627"/>
        <v>10326</v>
      </c>
      <c r="AC179" s="171">
        <f t="shared" si="1628"/>
        <v>10544</v>
      </c>
      <c r="BI179" s="137" t="s">
        <v>31</v>
      </c>
      <c r="BJ179" s="129">
        <f>B179/B188</f>
        <v>5.7427960492821506E-2</v>
      </c>
      <c r="BK179" s="130">
        <f t="shared" ref="BK179" si="2011">C179/C188</f>
        <v>0.11769298331218893</v>
      </c>
      <c r="BL179" s="131">
        <f t="shared" ref="BL179" si="2012">D179/D188</f>
        <v>6.2359894028938254E-2</v>
      </c>
      <c r="BM179" s="132">
        <f t="shared" ref="BM179" si="2013">E179/E188</f>
        <v>9.2531801395157987E-2</v>
      </c>
      <c r="BN179" s="129">
        <f t="shared" ref="BN179" si="2014">F179/F188</f>
        <v>4.6261089987325726E-2</v>
      </c>
      <c r="BO179" s="130">
        <f t="shared" ref="BO179" si="2015">G179/G188</f>
        <v>0.11929243638898571</v>
      </c>
      <c r="BP179" s="131">
        <f t="shared" ref="BP179" si="2016">H179/H188</f>
        <v>6.3263177271890528E-2</v>
      </c>
      <c r="BQ179" s="132">
        <f t="shared" ref="BQ179" si="2017">I179/I188</f>
        <v>0.10113198873757398</v>
      </c>
      <c r="BR179" s="129">
        <f t="shared" ref="BR179" si="2018">J179/J188</f>
        <v>0.10899540380827315</v>
      </c>
      <c r="BS179" s="130">
        <f t="shared" ref="BS179" si="2019">K179/K188</f>
        <v>3.8752052545155992E-2</v>
      </c>
      <c r="BT179" s="131">
        <f t="shared" ref="BT179" si="2020">L179/L188</f>
        <v>0.12572998969426313</v>
      </c>
      <c r="BU179" s="129">
        <f t="shared" ref="BU179" si="2021">M179/M188</f>
        <v>3.1131967494563352E-2</v>
      </c>
      <c r="BV179" s="133">
        <f t="shared" ref="BV179" si="2022">N179/N188</f>
        <v>9.0258427580178116E-2</v>
      </c>
      <c r="BW179" s="134">
        <f t="shared" ref="BW179" si="2023">O179/O188</f>
        <v>5.588854689778066E-2</v>
      </c>
      <c r="BX179" s="129">
        <f t="shared" ref="BX179" si="2024">P179/P188</f>
        <v>7.6955336548542669E-2</v>
      </c>
      <c r="BY179" s="130">
        <f t="shared" ref="BY179" si="2025">Q179/Q188</f>
        <v>8.5033305578684423E-2</v>
      </c>
      <c r="BZ179" s="131">
        <f t="shared" ref="BZ179" si="2026">R179/R188</f>
        <v>6.553262688232013E-2</v>
      </c>
      <c r="CA179" s="132">
        <f t="shared" ref="CA179" si="2027">S179/S188</f>
        <v>9.7830821500130671E-2</v>
      </c>
      <c r="CB179" s="129">
        <f t="shared" ref="CB179" si="2028">T179/T188</f>
        <v>9.8733233979135623E-2</v>
      </c>
      <c r="CC179" s="130">
        <f t="shared" ref="CC179" si="2029">U179/U188</f>
        <v>1.9137091162143353E-2</v>
      </c>
      <c r="CD179" s="131">
        <f t="shared" ref="CD179" si="2030">V179/V188</f>
        <v>0.12268776465344328</v>
      </c>
      <c r="CE179" s="132">
        <f t="shared" ref="CE179" si="2031">W179/W188</f>
        <v>5.3269727688332338E-2</v>
      </c>
      <c r="CF179" s="129">
        <f t="shared" ref="CF179" si="2032">X179/X188</f>
        <v>9.4857415582866006E-2</v>
      </c>
      <c r="CG179" s="130">
        <f t="shared" ref="CG179" si="2033">Y179/Y188</f>
        <v>4.4989380189225721E-2</v>
      </c>
      <c r="CH179" s="131">
        <f t="shared" ref="CH179" si="2034">Z179/Z188</f>
        <v>7.2383212590557078E-2</v>
      </c>
      <c r="CI179" s="129">
        <f t="shared" ref="CI179" si="2035">AA179/AA188</f>
        <v>9.6004405555895497E-2</v>
      </c>
      <c r="CJ179" s="135">
        <f t="shared" ref="CJ179" si="2036">AB179/AB188</f>
        <v>7.938313934716093E-2</v>
      </c>
      <c r="CK179" s="136">
        <f t="shared" ref="CK179" si="2037">AC179/AC188</f>
        <v>8.1203887682331374E-2</v>
      </c>
    </row>
    <row r="180" spans="1:89" x14ac:dyDescent="0.2">
      <c r="A180" s="146" t="s">
        <v>32</v>
      </c>
      <c r="B180" s="203">
        <v>623</v>
      </c>
      <c r="C180" s="197">
        <v>993</v>
      </c>
      <c r="D180" s="198">
        <v>186</v>
      </c>
      <c r="E180" s="199">
        <v>451</v>
      </c>
      <c r="F180" s="196">
        <v>509</v>
      </c>
      <c r="G180" s="200">
        <v>1289</v>
      </c>
      <c r="H180" s="198">
        <v>941</v>
      </c>
      <c r="I180" s="199">
        <v>1623</v>
      </c>
      <c r="J180" s="196">
        <v>285</v>
      </c>
      <c r="K180" s="197">
        <v>89</v>
      </c>
      <c r="L180" s="198">
        <v>716</v>
      </c>
      <c r="M180" s="196">
        <v>378</v>
      </c>
      <c r="N180" s="201">
        <v>1321</v>
      </c>
      <c r="O180" s="204">
        <v>1125</v>
      </c>
      <c r="P180" s="196">
        <v>515</v>
      </c>
      <c r="Q180" s="197">
        <v>726</v>
      </c>
      <c r="R180" s="198">
        <v>518</v>
      </c>
      <c r="S180" s="199">
        <v>908</v>
      </c>
      <c r="T180" s="196">
        <v>154</v>
      </c>
      <c r="U180" s="200">
        <v>112</v>
      </c>
      <c r="V180" s="198">
        <v>737</v>
      </c>
      <c r="W180" s="205">
        <v>502</v>
      </c>
      <c r="X180" s="196">
        <v>522</v>
      </c>
      <c r="Y180" s="200">
        <v>313</v>
      </c>
      <c r="Z180" s="198">
        <v>859</v>
      </c>
      <c r="AA180" s="196">
        <v>1028</v>
      </c>
      <c r="AB180" s="170">
        <f t="shared" si="1627"/>
        <v>7886</v>
      </c>
      <c r="AC180" s="171">
        <f t="shared" si="1628"/>
        <v>9537</v>
      </c>
      <c r="BI180" s="146" t="s">
        <v>32</v>
      </c>
      <c r="BJ180" s="129">
        <f>B180/B188</f>
        <v>6.3435495367070563E-2</v>
      </c>
      <c r="BK180" s="130">
        <f t="shared" ref="BK180" si="2038">C180/C188</f>
        <v>9.6906411632672981E-2</v>
      </c>
      <c r="BL180" s="131">
        <f t="shared" ref="BL180" si="2039">D180/D188</f>
        <v>3.7905033625433057E-2</v>
      </c>
      <c r="BM180" s="132">
        <f t="shared" ref="BM180" si="2040">E180/E188</f>
        <v>9.2531801395157987E-2</v>
      </c>
      <c r="BN180" s="129">
        <f t="shared" ref="BN180" si="2041">F180/F188</f>
        <v>4.0320025348542461E-2</v>
      </c>
      <c r="BO180" s="130">
        <f t="shared" ref="BO180" si="2042">G180/G188</f>
        <v>0.11232136632973161</v>
      </c>
      <c r="BP180" s="131">
        <f t="shared" ref="BP180" si="2043">H180/H188</f>
        <v>5.7740688470270599E-2</v>
      </c>
      <c r="BQ180" s="132">
        <f t="shared" ref="BQ180" si="2044">I180/I188</f>
        <v>9.325978279606964E-2</v>
      </c>
      <c r="BR180" s="129">
        <f t="shared" ref="BR180" si="2045">J180/J188</f>
        <v>9.3565331582403155E-2</v>
      </c>
      <c r="BS180" s="130">
        <f t="shared" ref="BS180" si="2046">K180/K188</f>
        <v>2.9228243021346471E-2</v>
      </c>
      <c r="BT180" s="131">
        <f t="shared" ref="BT180" si="2047">L180/L188</f>
        <v>8.1987862132142444E-2</v>
      </c>
      <c r="BU180" s="129">
        <f t="shared" ref="BU180" si="2048">M180/M188</f>
        <v>4.3264278356415248E-2</v>
      </c>
      <c r="BV180" s="133">
        <f t="shared" ref="BV180" si="2049">N180/N188</f>
        <v>7.217396055291482E-2</v>
      </c>
      <c r="BW180" s="134">
        <f t="shared" ref="BW180" si="2050">O180/O188</f>
        <v>6.0748420541065933E-2</v>
      </c>
      <c r="BX180" s="129">
        <f t="shared" ref="BX180" si="2051">P180/P188</f>
        <v>5.3994548123296286E-2</v>
      </c>
      <c r="BY180" s="130">
        <f t="shared" ref="BY180" si="2052">Q180/Q188</f>
        <v>7.5562031640299746E-2</v>
      </c>
      <c r="BZ180" s="131">
        <f t="shared" ref="BZ180" si="2053">R180/R188</f>
        <v>4.8150213794385575E-2</v>
      </c>
      <c r="CA180" s="132">
        <f t="shared" ref="CA180" si="2054">S180/S188</f>
        <v>7.9100966983186694E-2</v>
      </c>
      <c r="CB180" s="129">
        <f t="shared" ref="CB180" si="2055">T180/T188</f>
        <v>5.737704918032787E-2</v>
      </c>
      <c r="CC180" s="130">
        <f t="shared" ref="CC180" si="2056">U180/U188</f>
        <v>3.8970076548364652E-2</v>
      </c>
      <c r="CD180" s="131">
        <f t="shared" ref="CD180" si="2057">V180/V188</f>
        <v>8.2126142188544679E-2</v>
      </c>
      <c r="CE180" s="132">
        <f t="shared" ref="CE180" si="2058">W180/W188</f>
        <v>4.9890677797654541E-2</v>
      </c>
      <c r="CF180" s="129">
        <f t="shared" ref="CF180" si="2059">X180/X188</f>
        <v>6.228373702422145E-2</v>
      </c>
      <c r="CG180" s="130">
        <f t="shared" ref="CG180" si="2060">Y180/Y188</f>
        <v>6.0436377679088625E-2</v>
      </c>
      <c r="CH180" s="131">
        <f t="shared" ref="CH180" si="2061">Z180/Z188</f>
        <v>5.3647264551586311E-2</v>
      </c>
      <c r="CI180" s="129">
        <f t="shared" ref="CI180" si="2062">AA180/AA188</f>
        <v>6.2901548063391058E-2</v>
      </c>
      <c r="CJ180" s="135">
        <f t="shared" ref="CJ180" si="2063">AB180/AB188</f>
        <v>6.0625163363520349E-2</v>
      </c>
      <c r="CK180" s="136">
        <f t="shared" ref="CK180" si="2064">AC180/AC188</f>
        <v>7.3448546739984286E-2</v>
      </c>
    </row>
    <row r="181" spans="1:89" x14ac:dyDescent="0.2">
      <c r="A181" s="137" t="s">
        <v>33</v>
      </c>
      <c r="B181" s="206">
        <v>375</v>
      </c>
      <c r="C181" s="190">
        <v>498</v>
      </c>
      <c r="D181" s="191">
        <v>135</v>
      </c>
      <c r="E181" s="192">
        <v>260</v>
      </c>
      <c r="F181" s="189">
        <v>394</v>
      </c>
      <c r="G181" s="193">
        <v>741</v>
      </c>
      <c r="H181" s="191">
        <v>653</v>
      </c>
      <c r="I181" s="192">
        <v>986</v>
      </c>
      <c r="J181" s="189">
        <v>82</v>
      </c>
      <c r="K181" s="190">
        <v>58</v>
      </c>
      <c r="L181" s="191">
        <v>424</v>
      </c>
      <c r="M181" s="189">
        <v>307</v>
      </c>
      <c r="N181" s="194">
        <v>962</v>
      </c>
      <c r="O181" s="207">
        <v>871</v>
      </c>
      <c r="P181" s="189">
        <v>320</v>
      </c>
      <c r="Q181" s="190">
        <v>515</v>
      </c>
      <c r="R181" s="191">
        <v>417</v>
      </c>
      <c r="S181" s="192">
        <v>546</v>
      </c>
      <c r="T181" s="189">
        <v>62</v>
      </c>
      <c r="U181" s="193">
        <v>86</v>
      </c>
      <c r="V181" s="191">
        <v>652</v>
      </c>
      <c r="W181" s="208">
        <v>416</v>
      </c>
      <c r="X181" s="189">
        <v>237</v>
      </c>
      <c r="Y181" s="193">
        <v>310</v>
      </c>
      <c r="Z181" s="191">
        <v>589</v>
      </c>
      <c r="AA181" s="189">
        <v>619</v>
      </c>
      <c r="AB181" s="170">
        <f t="shared" si="1627"/>
        <v>5302</v>
      </c>
      <c r="AC181" s="171">
        <f t="shared" si="1628"/>
        <v>6213</v>
      </c>
      <c r="BI181" s="137" t="s">
        <v>33</v>
      </c>
      <c r="BJ181" s="129">
        <f>B181/B188</f>
        <v>3.8183484370227061E-2</v>
      </c>
      <c r="BK181" s="130">
        <f t="shared" ref="BK181" si="2065">C181/C188</f>
        <v>4.8599590123938712E-2</v>
      </c>
      <c r="BL181" s="131">
        <f t="shared" ref="BL181" si="2066">D181/D188</f>
        <v>2.7511717953943346E-2</v>
      </c>
      <c r="BM181" s="132">
        <f t="shared" ref="BM181" si="2067">E181/E188</f>
        <v>5.3344275748871565E-2</v>
      </c>
      <c r="BN181" s="129">
        <f t="shared" ref="BN181" si="2068">F181/F188</f>
        <v>3.121039290240811E-2</v>
      </c>
      <c r="BO181" s="130">
        <f t="shared" ref="BO181" si="2069">G181/G188</f>
        <v>6.4569536423841056E-2</v>
      </c>
      <c r="BP181" s="131">
        <f t="shared" ref="BP181" si="2070">H181/H188</f>
        <v>4.0068724305086824E-2</v>
      </c>
      <c r="BQ181" s="132">
        <f t="shared" ref="BQ181" si="2071">I181/I188</f>
        <v>5.665689823593633E-2</v>
      </c>
      <c r="BR181" s="129">
        <f t="shared" ref="BR181" si="2072">J181/J188</f>
        <v>2.6920551543007223E-2</v>
      </c>
      <c r="BS181" s="130">
        <f t="shared" ref="BS181" si="2073">K181/K188</f>
        <v>1.9047619047619049E-2</v>
      </c>
      <c r="BT181" s="131">
        <f t="shared" ref="BT181" si="2074">L181/L188</f>
        <v>4.8551471430207258E-2</v>
      </c>
      <c r="BU181" s="129">
        <f t="shared" ref="BU181" si="2075">M181/M188</f>
        <v>3.5137919194231426E-2</v>
      </c>
      <c r="BV181" s="133">
        <f t="shared" ref="BV181" si="2076">N181/N188</f>
        <v>5.2559689668360381E-2</v>
      </c>
      <c r="BW181" s="134">
        <f t="shared" ref="BW181" si="2077">O181/O188</f>
        <v>4.7032777147794157E-2</v>
      </c>
      <c r="BX181" s="129">
        <f t="shared" ref="BX181" si="2078">P181/P188</f>
        <v>3.3550010484378279E-2</v>
      </c>
      <c r="BY181" s="130">
        <f t="shared" ref="BY181" si="2079">Q181/Q188</f>
        <v>5.3601165695253958E-2</v>
      </c>
      <c r="BZ181" s="131">
        <f t="shared" ref="BZ181" si="2080">R181/R188</f>
        <v>3.8761851645287226E-2</v>
      </c>
      <c r="CA181" s="132">
        <f t="shared" ref="CA181" si="2081">S181/S188</f>
        <v>4.7565118912797279E-2</v>
      </c>
      <c r="CB181" s="129">
        <f t="shared" ref="CB181" si="2082">T181/T188</f>
        <v>2.3099850968703428E-2</v>
      </c>
      <c r="CC181" s="130">
        <f t="shared" ref="CC181" si="2083">U181/U188</f>
        <v>2.9923451635351428E-2</v>
      </c>
      <c r="CD181" s="131">
        <f t="shared" ref="CD181" si="2084">V181/V188</f>
        <v>7.2654334744818361E-2</v>
      </c>
      <c r="CE181" s="132">
        <f t="shared" ref="CE181" si="2085">W181/W188</f>
        <v>4.1343669250645997E-2</v>
      </c>
      <c r="CF181" s="129">
        <f t="shared" ref="CF181" si="2086">X181/X188</f>
        <v>2.8278248419043073E-2</v>
      </c>
      <c r="CG181" s="130">
        <f t="shared" ref="CG181" si="2087">Y181/Y188</f>
        <v>5.9857115273218769E-2</v>
      </c>
      <c r="CH181" s="131">
        <f t="shared" ref="CH181" si="2088">Z181/Z188</f>
        <v>3.6784911316512618E-2</v>
      </c>
      <c r="CI181" s="129">
        <f t="shared" ref="CI181" si="2089">AA181/AA188</f>
        <v>3.7875543045952392E-2</v>
      </c>
      <c r="CJ181" s="135">
        <f t="shared" ref="CJ181" si="2090">AB181/AB188</f>
        <v>4.0760159289041961E-2</v>
      </c>
      <c r="CK181" s="136">
        <f t="shared" ref="CK181" si="2091">AC181/AC188</f>
        <v>4.7848990342405619E-2</v>
      </c>
    </row>
    <row r="182" spans="1:89" x14ac:dyDescent="0.2">
      <c r="A182" s="146" t="s">
        <v>34</v>
      </c>
      <c r="B182" s="203">
        <v>88</v>
      </c>
      <c r="C182" s="197">
        <v>231</v>
      </c>
      <c r="D182" s="198">
        <v>57</v>
      </c>
      <c r="E182" s="199">
        <v>172</v>
      </c>
      <c r="F182" s="196">
        <v>146</v>
      </c>
      <c r="G182" s="200">
        <v>484</v>
      </c>
      <c r="H182" s="198">
        <v>305</v>
      </c>
      <c r="I182" s="199">
        <v>638</v>
      </c>
      <c r="J182" s="196">
        <v>32</v>
      </c>
      <c r="K182" s="197">
        <v>38</v>
      </c>
      <c r="L182" s="198">
        <v>407</v>
      </c>
      <c r="M182" s="196">
        <v>146</v>
      </c>
      <c r="N182" s="201">
        <v>479</v>
      </c>
      <c r="O182" s="204">
        <v>626</v>
      </c>
      <c r="P182" s="196">
        <v>231</v>
      </c>
      <c r="Q182" s="197">
        <v>327</v>
      </c>
      <c r="R182" s="198">
        <v>279</v>
      </c>
      <c r="S182" s="199">
        <v>368</v>
      </c>
      <c r="T182" s="196">
        <v>48</v>
      </c>
      <c r="U182" s="200">
        <v>66</v>
      </c>
      <c r="V182" s="198">
        <v>331</v>
      </c>
      <c r="W182" s="205">
        <v>210</v>
      </c>
      <c r="X182" s="196">
        <v>151</v>
      </c>
      <c r="Y182" s="200">
        <v>196</v>
      </c>
      <c r="Z182" s="198">
        <v>392</v>
      </c>
      <c r="AA182" s="196">
        <v>334</v>
      </c>
      <c r="AB182" s="170">
        <f t="shared" si="1627"/>
        <v>2946</v>
      </c>
      <c r="AC182" s="171">
        <f t="shared" si="1628"/>
        <v>3836</v>
      </c>
      <c r="BI182" s="146" t="s">
        <v>34</v>
      </c>
      <c r="BJ182" s="129">
        <f>B182/B188</f>
        <v>8.9603909988799513E-3</v>
      </c>
      <c r="BK182" s="130">
        <f t="shared" ref="BK182" si="2092">C182/C188</f>
        <v>2.2543183370742657E-2</v>
      </c>
      <c r="BL182" s="131">
        <f t="shared" ref="BL182" si="2093">D182/D188</f>
        <v>1.1616058691664969E-2</v>
      </c>
      <c r="BM182" s="132">
        <f t="shared" ref="BM182" si="2094">E182/E188</f>
        <v>3.528929011079196E-2</v>
      </c>
      <c r="BN182" s="129">
        <f t="shared" ref="BN182" si="2095">F182/F188</f>
        <v>1.1565272496831432E-2</v>
      </c>
      <c r="BO182" s="130">
        <f t="shared" ref="BO182" si="2096">G182/G188</f>
        <v>4.2174973858487279E-2</v>
      </c>
      <c r="BP182" s="131">
        <f t="shared" ref="BP182" si="2097">H182/H188</f>
        <v>1.8715100938823098E-2</v>
      </c>
      <c r="BQ182" s="132">
        <f t="shared" ref="BQ182" si="2098">I182/I188</f>
        <v>3.6660345917370565E-2</v>
      </c>
      <c r="BR182" s="129">
        <f t="shared" ref="BR182" si="2099">J182/J188</f>
        <v>1.0505581089954037E-2</v>
      </c>
      <c r="BS182" s="130">
        <f t="shared" ref="BS182" si="2100">K182/K188</f>
        <v>1.2479474548440065E-2</v>
      </c>
      <c r="BT182" s="131">
        <f t="shared" ref="BT182" si="2101">L182/L188</f>
        <v>4.6604832245505552E-2</v>
      </c>
      <c r="BU182" s="129">
        <f t="shared" ref="BU182" si="2102">M182/M188</f>
        <v>1.6710541375758271E-2</v>
      </c>
      <c r="BV182" s="133">
        <f t="shared" ref="BV182" si="2103">N182/N188</f>
        <v>2.6170573130087964E-2</v>
      </c>
      <c r="BW182" s="134">
        <f t="shared" ref="BW182" si="2104">O182/O188</f>
        <v>3.3803121118850907E-2</v>
      </c>
      <c r="BX182" s="129">
        <f t="shared" ref="BX182" si="2105">P182/P188</f>
        <v>2.4218913818410567E-2</v>
      </c>
      <c r="BY182" s="130">
        <f t="shared" ref="BY182" si="2106">Q182/Q188</f>
        <v>3.4034138218151537E-2</v>
      </c>
      <c r="BZ182" s="131">
        <f t="shared" ref="BZ182" si="2107">R182/R188</f>
        <v>2.5934188510875627E-2</v>
      </c>
      <c r="CA182" s="132">
        <f t="shared" ref="CA182" si="2108">S182/S188</f>
        <v>3.2058541684815749E-2</v>
      </c>
      <c r="CB182" s="129">
        <f t="shared" ref="CB182" si="2109">T182/T188</f>
        <v>1.7883755588673621E-2</v>
      </c>
      <c r="CC182" s="130">
        <f t="shared" ref="CC182" si="2110">U182/U188</f>
        <v>2.2964509394572025E-2</v>
      </c>
      <c r="CD182" s="131">
        <f t="shared" ref="CD182" si="2111">V182/V188</f>
        <v>3.6884332516157789E-2</v>
      </c>
      <c r="CE182" s="132">
        <f t="shared" ref="CE182" si="2112">W182/W188</f>
        <v>2.0870602265951103E-2</v>
      </c>
      <c r="CF182" s="129">
        <f t="shared" ref="CF182" si="2113">X182/X188</f>
        <v>1.801694308555065E-2</v>
      </c>
      <c r="CG182" s="130">
        <f t="shared" ref="CG182" si="2114">Y182/Y188</f>
        <v>3.7845143850164124E-2</v>
      </c>
      <c r="CH182" s="131">
        <f t="shared" ref="CH182" si="2115">Z182/Z188</f>
        <v>2.4481638770921809E-2</v>
      </c>
      <c r="CI182" s="129">
        <f t="shared" ref="CI182" si="2116">AA182/AA188</f>
        <v>2.0436884292969467E-2</v>
      </c>
      <c r="CJ182" s="135">
        <f t="shared" ref="CJ182" si="2117">AB182/AB188</f>
        <v>2.2647949691723429E-2</v>
      </c>
      <c r="CK182" s="136">
        <f t="shared" ref="CK182" si="2118">AC182/AC188</f>
        <v>2.9542689031622077E-2</v>
      </c>
    </row>
    <row r="183" spans="1:89" x14ac:dyDescent="0.2">
      <c r="A183" s="137" t="s">
        <v>35</v>
      </c>
      <c r="B183" s="206">
        <v>0</v>
      </c>
      <c r="C183" s="190">
        <v>114</v>
      </c>
      <c r="D183" s="191">
        <v>0</v>
      </c>
      <c r="E183" s="192">
        <v>71</v>
      </c>
      <c r="F183" s="189">
        <v>2</v>
      </c>
      <c r="G183" s="193">
        <v>164</v>
      </c>
      <c r="H183" s="191">
        <v>31</v>
      </c>
      <c r="I183" s="192">
        <v>169</v>
      </c>
      <c r="J183" s="189">
        <v>8</v>
      </c>
      <c r="K183" s="190">
        <v>9</v>
      </c>
      <c r="L183" s="191">
        <v>72</v>
      </c>
      <c r="M183" s="189">
        <v>18</v>
      </c>
      <c r="N183" s="194">
        <v>76</v>
      </c>
      <c r="O183" s="207">
        <v>56</v>
      </c>
      <c r="P183" s="189">
        <v>27</v>
      </c>
      <c r="Q183" s="190">
        <v>38</v>
      </c>
      <c r="R183" s="191">
        <v>33</v>
      </c>
      <c r="S183" s="192">
        <v>20</v>
      </c>
      <c r="T183" s="189">
        <v>7</v>
      </c>
      <c r="U183" s="193">
        <v>6</v>
      </c>
      <c r="V183" s="191">
        <v>30</v>
      </c>
      <c r="W183" s="208">
        <v>12</v>
      </c>
      <c r="X183" s="189">
        <v>15</v>
      </c>
      <c r="Y183" s="193">
        <v>17</v>
      </c>
      <c r="Z183" s="191">
        <v>19</v>
      </c>
      <c r="AA183" s="189">
        <v>19</v>
      </c>
      <c r="AB183" s="170">
        <f t="shared" si="1627"/>
        <v>320</v>
      </c>
      <c r="AC183" s="171">
        <f t="shared" si="1628"/>
        <v>713</v>
      </c>
      <c r="BI183" s="137" t="s">
        <v>35</v>
      </c>
      <c r="BJ183" s="129">
        <f>B183/B188</f>
        <v>0</v>
      </c>
      <c r="BK183" s="130">
        <f t="shared" ref="BK183" si="2119">C183/C188</f>
        <v>1.1125207377769104E-2</v>
      </c>
      <c r="BL183" s="131">
        <f t="shared" ref="BL183" si="2120">D183/D188</f>
        <v>0</v>
      </c>
      <c r="BM183" s="132">
        <f t="shared" ref="BM183" si="2121">E183/E188</f>
        <v>1.4567090685268774E-2</v>
      </c>
      <c r="BN183" s="129">
        <f t="shared" ref="BN183" si="2122">F183/F188</f>
        <v>1.5842839036755386E-4</v>
      </c>
      <c r="BO183" s="130">
        <f t="shared" ref="BO183" si="2123">G183/G188</f>
        <v>1.4290693621470896E-2</v>
      </c>
      <c r="BP183" s="131">
        <f t="shared" ref="BP183" si="2124">H183/H188</f>
        <v>1.9021905872246426E-3</v>
      </c>
      <c r="BQ183" s="132">
        <f t="shared" ref="BQ183" si="2125">I183/I188</f>
        <v>9.7109693730965934E-3</v>
      </c>
      <c r="BR183" s="129">
        <f t="shared" ref="BR183" si="2126">J183/J188</f>
        <v>2.6263952724885093E-3</v>
      </c>
      <c r="BS183" s="130">
        <f t="shared" ref="BS183" si="2127">K183/K188</f>
        <v>2.9556650246305421E-3</v>
      </c>
      <c r="BT183" s="131">
        <f t="shared" ref="BT183" si="2128">L183/L188</f>
        <v>8.244589488148402E-3</v>
      </c>
      <c r="BU183" s="129">
        <f t="shared" ref="BU183" si="2129">M183/M188</f>
        <v>2.060203731257869E-3</v>
      </c>
      <c r="BV183" s="133">
        <f t="shared" ref="BV183" si="2130">N183/N188</f>
        <v>4.1523247555045623E-3</v>
      </c>
      <c r="BW183" s="134">
        <f t="shared" ref="BW183" si="2131">O183/O188</f>
        <v>3.0239213780441708E-3</v>
      </c>
      <c r="BX183" s="129">
        <f t="shared" ref="BX183" si="2132">P183/P188</f>
        <v>2.8307821346194172E-3</v>
      </c>
      <c r="BY183" s="130">
        <f t="shared" ref="BY183" si="2133">Q183/Q188</f>
        <v>3.9550374687760204E-3</v>
      </c>
      <c r="BZ183" s="131">
        <f t="shared" ref="BZ183" si="2134">R183/R188</f>
        <v>3.0674846625766872E-3</v>
      </c>
      <c r="CA183" s="132">
        <f t="shared" ref="CA183" si="2135">S183/S188</f>
        <v>1.7423120480878126E-3</v>
      </c>
      <c r="CB183" s="129">
        <f t="shared" ref="CB183" si="2136">T183/T188</f>
        <v>2.6080476900149033E-3</v>
      </c>
      <c r="CC183" s="130">
        <f t="shared" ref="CC183" si="2137">U183/U188</f>
        <v>2.0876826722338203E-3</v>
      </c>
      <c r="CD183" s="131">
        <f t="shared" ref="CD183" si="2138">V183/V188</f>
        <v>3.3429908624916425E-3</v>
      </c>
      <c r="CE183" s="132">
        <f t="shared" ref="CE183" si="2139">W183/W188</f>
        <v>1.1926058437686344E-3</v>
      </c>
      <c r="CF183" s="129">
        <f t="shared" ref="CF183" si="2140">X183/X188</f>
        <v>1.7897625581672831E-3</v>
      </c>
      <c r="CG183" s="130">
        <f t="shared" ref="CG183" si="2141">Y183/Y188</f>
        <v>3.2824869665958678E-3</v>
      </c>
      <c r="CH183" s="131">
        <f t="shared" ref="CH183" si="2142">Z183/Z188</f>
        <v>1.1866100424681488E-3</v>
      </c>
      <c r="CI183" s="129">
        <f t="shared" ref="CI183" si="2143">AA183/AA188</f>
        <v>1.162577250198862E-3</v>
      </c>
      <c r="CJ183" s="135">
        <f t="shared" ref="CJ183" si="2144">AB183/AB188</f>
        <v>2.4600624240840112E-3</v>
      </c>
      <c r="CK183" s="136">
        <f t="shared" ref="CK183" si="2145">AC183/AC188</f>
        <v>5.4911202501424766E-3</v>
      </c>
    </row>
    <row r="184" spans="1:89" x14ac:dyDescent="0.2">
      <c r="A184" s="146" t="s">
        <v>36</v>
      </c>
      <c r="B184" s="203">
        <v>0</v>
      </c>
      <c r="C184" s="197">
        <v>0</v>
      </c>
      <c r="D184" s="198">
        <v>0</v>
      </c>
      <c r="E184" s="199">
        <v>0</v>
      </c>
      <c r="F184" s="196">
        <v>0</v>
      </c>
      <c r="G184" s="200">
        <v>0</v>
      </c>
      <c r="H184" s="198">
        <v>0</v>
      </c>
      <c r="I184" s="199">
        <v>0</v>
      </c>
      <c r="J184" s="196">
        <v>0</v>
      </c>
      <c r="K184" s="200">
        <v>0</v>
      </c>
      <c r="L184" s="198">
        <v>0</v>
      </c>
      <c r="M184" s="196">
        <v>0</v>
      </c>
      <c r="N184" s="201">
        <v>0</v>
      </c>
      <c r="O184" s="204">
        <v>0</v>
      </c>
      <c r="P184" s="196">
        <v>0</v>
      </c>
      <c r="Q184" s="200">
        <v>0</v>
      </c>
      <c r="R184" s="198">
        <v>0</v>
      </c>
      <c r="S184" s="199">
        <v>0</v>
      </c>
      <c r="T184" s="196">
        <v>0</v>
      </c>
      <c r="U184" s="200">
        <v>0</v>
      </c>
      <c r="V184" s="198">
        <v>0</v>
      </c>
      <c r="W184" s="199">
        <v>0</v>
      </c>
      <c r="X184" s="196">
        <v>0</v>
      </c>
      <c r="Y184" s="200">
        <v>0</v>
      </c>
      <c r="Z184" s="198">
        <v>0</v>
      </c>
      <c r="AA184" s="196">
        <v>0</v>
      </c>
      <c r="AB184" s="170">
        <f t="shared" si="1627"/>
        <v>0</v>
      </c>
      <c r="AC184" s="171">
        <f t="shared" si="1628"/>
        <v>0</v>
      </c>
      <c r="BI184" s="146" t="s">
        <v>36</v>
      </c>
      <c r="BJ184" s="129">
        <f>B184/B188</f>
        <v>0</v>
      </c>
      <c r="BK184" s="130">
        <f t="shared" ref="BK184" si="2146">C184/C188</f>
        <v>0</v>
      </c>
      <c r="BL184" s="131">
        <f t="shared" ref="BL184" si="2147">D184/D188</f>
        <v>0</v>
      </c>
      <c r="BM184" s="132">
        <f t="shared" ref="BM184" si="2148">E184/E188</f>
        <v>0</v>
      </c>
      <c r="BN184" s="129">
        <f t="shared" ref="BN184" si="2149">F184/F188</f>
        <v>0</v>
      </c>
      <c r="BO184" s="130">
        <f t="shared" ref="BO184" si="2150">G184/G188</f>
        <v>0</v>
      </c>
      <c r="BP184" s="131">
        <f t="shared" ref="BP184" si="2151">H184/H188</f>
        <v>0</v>
      </c>
      <c r="BQ184" s="132">
        <f t="shared" ref="BQ184" si="2152">I184/I188</f>
        <v>0</v>
      </c>
      <c r="BR184" s="129">
        <f t="shared" ref="BR184" si="2153">J184/J188</f>
        <v>0</v>
      </c>
      <c r="BS184" s="130">
        <f t="shared" ref="BS184" si="2154">K184/K188</f>
        <v>0</v>
      </c>
      <c r="BT184" s="131">
        <f t="shared" ref="BT184" si="2155">L184/L188</f>
        <v>0</v>
      </c>
      <c r="BU184" s="129">
        <f t="shared" ref="BU184" si="2156">M184/M188</f>
        <v>0</v>
      </c>
      <c r="BV184" s="133">
        <f t="shared" ref="BV184" si="2157">N184/N188</f>
        <v>0</v>
      </c>
      <c r="BW184" s="134">
        <f t="shared" ref="BW184" si="2158">O184/O188</f>
        <v>0</v>
      </c>
      <c r="BX184" s="129">
        <f t="shared" ref="BX184" si="2159">P184/P188</f>
        <v>0</v>
      </c>
      <c r="BY184" s="130">
        <f t="shared" ref="BY184" si="2160">Q184/Q188</f>
        <v>0</v>
      </c>
      <c r="BZ184" s="131">
        <f t="shared" ref="BZ184" si="2161">R184/R188</f>
        <v>0</v>
      </c>
      <c r="CA184" s="132">
        <f t="shared" ref="CA184" si="2162">S184/S188</f>
        <v>0</v>
      </c>
      <c r="CB184" s="129">
        <f t="shared" ref="CB184" si="2163">T184/T188</f>
        <v>0</v>
      </c>
      <c r="CC184" s="130">
        <f t="shared" ref="CC184" si="2164">U184/U188</f>
        <v>0</v>
      </c>
      <c r="CD184" s="131">
        <f t="shared" ref="CD184" si="2165">V184/V188</f>
        <v>0</v>
      </c>
      <c r="CE184" s="132">
        <f t="shared" ref="CE184" si="2166">W184/W188</f>
        <v>0</v>
      </c>
      <c r="CF184" s="129">
        <f t="shared" ref="CF184" si="2167">X184/X188</f>
        <v>0</v>
      </c>
      <c r="CG184" s="130">
        <f t="shared" ref="CG184" si="2168">Y184/Y188</f>
        <v>0</v>
      </c>
      <c r="CH184" s="131">
        <f t="shared" ref="CH184" si="2169">Z184/Z188</f>
        <v>0</v>
      </c>
      <c r="CI184" s="129">
        <f t="shared" ref="CI184" si="2170">AA184/AA188</f>
        <v>0</v>
      </c>
      <c r="CJ184" s="135">
        <f t="shared" ref="CJ184" si="2171">AB184/AB188</f>
        <v>0</v>
      </c>
      <c r="CK184" s="136">
        <f t="shared" ref="CK184" si="2172">AC184/AC188</f>
        <v>0</v>
      </c>
    </row>
    <row r="185" spans="1:89" x14ac:dyDescent="0.2">
      <c r="A185" s="137" t="s">
        <v>37</v>
      </c>
      <c r="B185" s="59"/>
      <c r="C185" s="60"/>
      <c r="D185" s="139"/>
      <c r="E185" s="140"/>
      <c r="F185" s="138"/>
      <c r="G185" s="141"/>
      <c r="H185" s="139"/>
      <c r="I185" s="140"/>
      <c r="J185" s="138"/>
      <c r="K185" s="141"/>
      <c r="L185" s="139"/>
      <c r="M185" s="138"/>
      <c r="N185" s="142"/>
      <c r="O185" s="143"/>
      <c r="P185" s="138"/>
      <c r="Q185" s="141"/>
      <c r="R185" s="139"/>
      <c r="S185" s="140"/>
      <c r="T185" s="138"/>
      <c r="U185" s="141"/>
      <c r="V185" s="139"/>
      <c r="W185" s="140"/>
      <c r="X185" s="138"/>
      <c r="Y185" s="141"/>
      <c r="Z185" s="144"/>
      <c r="AA185" s="145"/>
      <c r="AB185" s="172">
        <f t="shared" ref="AB185:AB187" si="2173">SUM(B185,D185,F185,H185,J185,L185,N185,P185,R185,T185,V185,X185,Z185)</f>
        <v>0</v>
      </c>
      <c r="AC185" s="173">
        <f t="shared" ref="AC185:AC187" si="2174">SUM(C185,E185,G185,I185,K185,M185,O185,Q185,S185,U185,W185,Y185,AA185)</f>
        <v>0</v>
      </c>
      <c r="BI185" s="137" t="s">
        <v>37</v>
      </c>
      <c r="BJ185" s="129">
        <f>B185/B188</f>
        <v>0</v>
      </c>
      <c r="BK185" s="130">
        <f t="shared" ref="BK185" si="2175">C185/C188</f>
        <v>0</v>
      </c>
      <c r="BL185" s="131">
        <f t="shared" ref="BL185" si="2176">D185/D188</f>
        <v>0</v>
      </c>
      <c r="BM185" s="132">
        <f t="shared" ref="BM185" si="2177">E185/E188</f>
        <v>0</v>
      </c>
      <c r="BN185" s="129">
        <f t="shared" ref="BN185" si="2178">F185/F188</f>
        <v>0</v>
      </c>
      <c r="BO185" s="130">
        <f t="shared" ref="BO185" si="2179">G185/G188</f>
        <v>0</v>
      </c>
      <c r="BP185" s="131">
        <f t="shared" ref="BP185" si="2180">H185/H188</f>
        <v>0</v>
      </c>
      <c r="BQ185" s="132">
        <f t="shared" ref="BQ185" si="2181">I185/I188</f>
        <v>0</v>
      </c>
      <c r="BR185" s="129">
        <f t="shared" ref="BR185" si="2182">J185/J188</f>
        <v>0</v>
      </c>
      <c r="BS185" s="130">
        <f t="shared" ref="BS185" si="2183">K185/K188</f>
        <v>0</v>
      </c>
      <c r="BT185" s="131">
        <f t="shared" ref="BT185" si="2184">L185/L188</f>
        <v>0</v>
      </c>
      <c r="BU185" s="129">
        <f t="shared" ref="BU185" si="2185">M185/M188</f>
        <v>0</v>
      </c>
      <c r="BV185" s="133">
        <f t="shared" ref="BV185" si="2186">N185/N188</f>
        <v>0</v>
      </c>
      <c r="BW185" s="134">
        <f t="shared" ref="BW185" si="2187">O185/O188</f>
        <v>0</v>
      </c>
      <c r="BX185" s="129">
        <f t="shared" ref="BX185" si="2188">P185/P188</f>
        <v>0</v>
      </c>
      <c r="BY185" s="130">
        <f t="shared" ref="BY185" si="2189">Q185/Q188</f>
        <v>0</v>
      </c>
      <c r="BZ185" s="131">
        <f t="shared" ref="BZ185" si="2190">R185/R188</f>
        <v>0</v>
      </c>
      <c r="CA185" s="132">
        <f t="shared" ref="CA185" si="2191">S185/S188</f>
        <v>0</v>
      </c>
      <c r="CB185" s="129">
        <f t="shared" ref="CB185" si="2192">T185/T188</f>
        <v>0</v>
      </c>
      <c r="CC185" s="130">
        <f t="shared" ref="CC185" si="2193">U185/U188</f>
        <v>0</v>
      </c>
      <c r="CD185" s="131">
        <f t="shared" ref="CD185" si="2194">V185/V188</f>
        <v>0</v>
      </c>
      <c r="CE185" s="132">
        <f t="shared" ref="CE185" si="2195">W185/W188</f>
        <v>0</v>
      </c>
      <c r="CF185" s="129">
        <f t="shared" ref="CF185" si="2196">X185/X188</f>
        <v>0</v>
      </c>
      <c r="CG185" s="130">
        <f t="shared" ref="CG185" si="2197">Y185/Y188</f>
        <v>0</v>
      </c>
      <c r="CH185" s="131">
        <f t="shared" ref="CH185" si="2198">Z185/Z188</f>
        <v>0</v>
      </c>
      <c r="CI185" s="129">
        <f t="shared" ref="CI185" si="2199">AA185/AA188</f>
        <v>0</v>
      </c>
      <c r="CJ185" s="135">
        <f t="shared" ref="CJ185" si="2200">AB185/AB188</f>
        <v>0</v>
      </c>
      <c r="CK185" s="136">
        <f t="shared" ref="CK185" si="2201">AC185/AC188</f>
        <v>0</v>
      </c>
    </row>
    <row r="186" spans="1:89" x14ac:dyDescent="0.2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>
        <f t="shared" si="2173"/>
        <v>0</v>
      </c>
      <c r="AC186" s="173">
        <f t="shared" si="2174"/>
        <v>0</v>
      </c>
      <c r="BI186" s="146" t="s">
        <v>38</v>
      </c>
      <c r="BJ186" s="129">
        <f>B186/B188</f>
        <v>0</v>
      </c>
      <c r="BK186" s="130">
        <f t="shared" ref="BK186" si="2202">C186/C188</f>
        <v>0</v>
      </c>
      <c r="BL186" s="131">
        <f t="shared" ref="BL186" si="2203">D186/D188</f>
        <v>0</v>
      </c>
      <c r="BM186" s="132">
        <f t="shared" ref="BM186" si="2204">E186/E188</f>
        <v>0</v>
      </c>
      <c r="BN186" s="129">
        <f t="shared" ref="BN186" si="2205">F186/F188</f>
        <v>0</v>
      </c>
      <c r="BO186" s="130">
        <f t="shared" ref="BO186" si="2206">G186/G188</f>
        <v>0</v>
      </c>
      <c r="BP186" s="131">
        <f t="shared" ref="BP186" si="2207">H186/H188</f>
        <v>0</v>
      </c>
      <c r="BQ186" s="132">
        <f t="shared" ref="BQ186" si="2208">I186/I188</f>
        <v>0</v>
      </c>
      <c r="BR186" s="129">
        <f t="shared" ref="BR186" si="2209">J186/J188</f>
        <v>0</v>
      </c>
      <c r="BS186" s="130">
        <f t="shared" ref="BS186" si="2210">K186/K188</f>
        <v>0</v>
      </c>
      <c r="BT186" s="131">
        <f t="shared" ref="BT186" si="2211">L186/L188</f>
        <v>0</v>
      </c>
      <c r="BU186" s="129">
        <f t="shared" ref="BU186" si="2212">M186/M188</f>
        <v>0</v>
      </c>
      <c r="BV186" s="133">
        <f t="shared" ref="BV186" si="2213">N186/N188</f>
        <v>0</v>
      </c>
      <c r="BW186" s="134">
        <f t="shared" ref="BW186" si="2214">O186/O188</f>
        <v>0</v>
      </c>
      <c r="BX186" s="129">
        <f t="shared" ref="BX186" si="2215">P186/P188</f>
        <v>0</v>
      </c>
      <c r="BY186" s="130">
        <f t="shared" ref="BY186" si="2216">Q186/Q188</f>
        <v>0</v>
      </c>
      <c r="BZ186" s="131">
        <f t="shared" ref="BZ186" si="2217">R186/R188</f>
        <v>0</v>
      </c>
      <c r="CA186" s="132">
        <f t="shared" ref="CA186" si="2218">S186/S188</f>
        <v>0</v>
      </c>
      <c r="CB186" s="129">
        <f t="shared" ref="CB186" si="2219">T186/T188</f>
        <v>0</v>
      </c>
      <c r="CC186" s="130">
        <f t="shared" ref="CC186" si="2220">U186/U188</f>
        <v>0</v>
      </c>
      <c r="CD186" s="131">
        <f t="shared" ref="CD186" si="2221">V186/V188</f>
        <v>0</v>
      </c>
      <c r="CE186" s="132">
        <f t="shared" ref="CE186" si="2222">W186/W188</f>
        <v>0</v>
      </c>
      <c r="CF186" s="129">
        <f t="shared" ref="CF186" si="2223">X186/X188</f>
        <v>0</v>
      </c>
      <c r="CG186" s="130">
        <f t="shared" ref="CG186" si="2224">Y186/Y188</f>
        <v>0</v>
      </c>
      <c r="CH186" s="131">
        <f t="shared" ref="CH186" si="2225">Z186/Z188</f>
        <v>0</v>
      </c>
      <c r="CI186" s="129">
        <f t="shared" ref="CI186" si="2226">AA186/AA188</f>
        <v>0</v>
      </c>
      <c r="CJ186" s="135">
        <f t="shared" ref="CJ186" si="2227">AB186/AB188</f>
        <v>0</v>
      </c>
      <c r="CK186" s="136">
        <f t="shared" ref="CK186" si="2228">AC186/AC188</f>
        <v>0</v>
      </c>
    </row>
    <row r="187" spans="1:89" ht="13.5" thickBot="1" x14ac:dyDescent="0.25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>
        <f t="shared" si="2173"/>
        <v>0</v>
      </c>
      <c r="AC187" s="173">
        <f t="shared" si="2174"/>
        <v>0</v>
      </c>
      <c r="BI187" s="137" t="s">
        <v>39</v>
      </c>
      <c r="BJ187" s="129">
        <f>B187/B188</f>
        <v>0</v>
      </c>
      <c r="BK187" s="130">
        <f t="shared" ref="BK187" si="2229">C187/C188</f>
        <v>0</v>
      </c>
      <c r="BL187" s="131">
        <f t="shared" ref="BL187" si="2230">D187/D188</f>
        <v>0</v>
      </c>
      <c r="BM187" s="132">
        <f t="shared" ref="BM187" si="2231">E187/E188</f>
        <v>0</v>
      </c>
      <c r="BN187" s="129">
        <f t="shared" ref="BN187" si="2232">F187/F188</f>
        <v>0</v>
      </c>
      <c r="BO187" s="130">
        <f t="shared" ref="BO187" si="2233">G187/G188</f>
        <v>0</v>
      </c>
      <c r="BP187" s="131">
        <f t="shared" ref="BP187" si="2234">H187/H188</f>
        <v>0</v>
      </c>
      <c r="BQ187" s="132">
        <f t="shared" ref="BQ187" si="2235">I187/I188</f>
        <v>0</v>
      </c>
      <c r="BR187" s="129">
        <f t="shared" ref="BR187" si="2236">J187/J188</f>
        <v>0</v>
      </c>
      <c r="BS187" s="130">
        <f t="shared" ref="BS187" si="2237">K187/K188</f>
        <v>0</v>
      </c>
      <c r="BT187" s="131">
        <f t="shared" ref="BT187" si="2238">L187/L188</f>
        <v>0</v>
      </c>
      <c r="BU187" s="129">
        <f t="shared" ref="BU187" si="2239">M187/M188</f>
        <v>0</v>
      </c>
      <c r="BV187" s="133">
        <f t="shared" ref="BV187" si="2240">N187/N188</f>
        <v>0</v>
      </c>
      <c r="BW187" s="134">
        <f t="shared" ref="BW187" si="2241">O187/O188</f>
        <v>0</v>
      </c>
      <c r="BX187" s="129">
        <f t="shared" ref="BX187" si="2242">P187/P188</f>
        <v>0</v>
      </c>
      <c r="BY187" s="130">
        <f t="shared" ref="BY187" si="2243">Q187/Q188</f>
        <v>0</v>
      </c>
      <c r="BZ187" s="131">
        <f t="shared" ref="BZ187" si="2244">R187/R188</f>
        <v>0</v>
      </c>
      <c r="CA187" s="132">
        <f t="shared" ref="CA187" si="2245">S187/S188</f>
        <v>0</v>
      </c>
      <c r="CB187" s="129">
        <f t="shared" ref="CB187" si="2246">T187/T188</f>
        <v>0</v>
      </c>
      <c r="CC187" s="130">
        <f t="shared" ref="CC187" si="2247">U187/U188</f>
        <v>0</v>
      </c>
      <c r="CD187" s="131">
        <f t="shared" ref="CD187" si="2248">V187/V188</f>
        <v>0</v>
      </c>
      <c r="CE187" s="132">
        <f t="shared" ref="CE187" si="2249">W187/W188</f>
        <v>0</v>
      </c>
      <c r="CF187" s="129">
        <f t="shared" ref="CF187" si="2250">X187/X188</f>
        <v>0</v>
      </c>
      <c r="CG187" s="130">
        <f t="shared" ref="CG187" si="2251">Y187/Y188</f>
        <v>0</v>
      </c>
      <c r="CH187" s="131">
        <f t="shared" ref="CH187" si="2252">Z187/Z188</f>
        <v>0</v>
      </c>
      <c r="CI187" s="129">
        <f t="shared" ref="CI187" si="2253">AA187/AA188</f>
        <v>0</v>
      </c>
      <c r="CJ187" s="135">
        <f t="shared" ref="CJ187" si="2254">AB187/AB188</f>
        <v>0</v>
      </c>
      <c r="CK187" s="136">
        <f t="shared" ref="CK187" si="2255">AC187/AC188</f>
        <v>0</v>
      </c>
    </row>
    <row r="188" spans="1:89" ht="14.25" thickTop="1" thickBot="1" x14ac:dyDescent="0.25">
      <c r="A188" s="267" t="s">
        <v>13</v>
      </c>
      <c r="B188" s="20">
        <f t="shared" ref="B188" si="2256">SUM(B165:B187)</f>
        <v>9821</v>
      </c>
      <c r="C188" s="21">
        <f t="shared" ref="C188" si="2257">SUM(C165:C187)</f>
        <v>10247</v>
      </c>
      <c r="D188" s="20">
        <f t="shared" ref="D188" si="2258">SUM(D165:D187)</f>
        <v>4907</v>
      </c>
      <c r="E188" s="21">
        <f t="shared" ref="E188" si="2259">SUM(E165:E187)</f>
        <v>4874</v>
      </c>
      <c r="F188" s="20">
        <f t="shared" ref="F188" si="2260">SUM(F165:F187)</f>
        <v>12624</v>
      </c>
      <c r="G188" s="21">
        <f t="shared" ref="G188" si="2261">SUM(G165:G187)</f>
        <v>11476</v>
      </c>
      <c r="H188" s="20">
        <f t="shared" ref="H188" si="2262">SUM(H165:H187)</f>
        <v>16297</v>
      </c>
      <c r="I188" s="21">
        <f t="shared" ref="I188" si="2263">SUM(I165:I187)</f>
        <v>17403</v>
      </c>
      <c r="J188" s="20">
        <f t="shared" ref="J188" si="2264">SUM(J165:J187)</f>
        <v>3046</v>
      </c>
      <c r="K188" s="21">
        <f t="shared" ref="K188" si="2265">SUM(K165:K187)</f>
        <v>3045</v>
      </c>
      <c r="L188" s="20">
        <f t="shared" ref="L188" si="2266">SUM(L165:L187)</f>
        <v>8733</v>
      </c>
      <c r="M188" s="21">
        <f t="shared" ref="M188" si="2267">SUM(M165:M187)</f>
        <v>8737</v>
      </c>
      <c r="N188" s="20">
        <f t="shared" ref="N188" si="2268">SUM(N165:N187)</f>
        <v>18303</v>
      </c>
      <c r="O188" s="21">
        <f t="shared" ref="O188" si="2269">SUM(O165:O187)</f>
        <v>18519</v>
      </c>
      <c r="P188" s="20">
        <f t="shared" ref="P188" si="2270">SUM(P165:P187)</f>
        <v>9538</v>
      </c>
      <c r="Q188" s="21">
        <f t="shared" ref="Q188" si="2271">SUM(Q165:Q187)</f>
        <v>9608</v>
      </c>
      <c r="R188" s="20">
        <f t="shared" ref="R188" si="2272">SUM(R165:R187)</f>
        <v>10758</v>
      </c>
      <c r="S188" s="21">
        <f t="shared" ref="S188" si="2273">SUM(S165:S187)</f>
        <v>11479</v>
      </c>
      <c r="T188" s="20">
        <f t="shared" ref="T188" si="2274">SUM(T165:T187)</f>
        <v>2684</v>
      </c>
      <c r="U188" s="21">
        <f t="shared" ref="U188" si="2275">SUM(U165:U187)</f>
        <v>2874</v>
      </c>
      <c r="V188" s="20">
        <f t="shared" ref="V188" si="2276">SUM(V165:V187)</f>
        <v>8974</v>
      </c>
      <c r="W188" s="21">
        <f t="shared" ref="W188" si="2277">SUM(W165:W187)</f>
        <v>10062</v>
      </c>
      <c r="X188" s="20">
        <f t="shared" ref="X188" si="2278">SUM(X165:X187)</f>
        <v>8381</v>
      </c>
      <c r="Y188" s="21">
        <f t="shared" ref="Y188" si="2279">SUM(Y165:Y187)</f>
        <v>5179</v>
      </c>
      <c r="Z188" s="20">
        <f t="shared" ref="Z188" si="2280">SUM(Z165:Z187)</f>
        <v>16012</v>
      </c>
      <c r="AA188" s="21">
        <f t="shared" ref="AA188" si="2281">SUM(AA165:AA187)</f>
        <v>16343</v>
      </c>
      <c r="AB188" s="174">
        <f t="shared" ref="AB188:AC188" si="2282">SUM(AB164:AB187)</f>
        <v>130078</v>
      </c>
      <c r="AC188" s="175">
        <f t="shared" si="2282"/>
        <v>129846</v>
      </c>
      <c r="BI188" s="267" t="s">
        <v>13</v>
      </c>
      <c r="BJ188" s="155">
        <f>SUM(BJ164:BJ187)</f>
        <v>0.99999999999999989</v>
      </c>
      <c r="BK188" s="156">
        <f t="shared" ref="BK188:CK188" si="2283">SUM(BK164:BK187)</f>
        <v>1</v>
      </c>
      <c r="BL188" s="155">
        <f t="shared" si="2283"/>
        <v>1</v>
      </c>
      <c r="BM188" s="156">
        <f t="shared" si="2283"/>
        <v>0.99999999999999989</v>
      </c>
      <c r="BN188" s="155">
        <f t="shared" si="2283"/>
        <v>1</v>
      </c>
      <c r="BO188" s="156">
        <f t="shared" si="2283"/>
        <v>1</v>
      </c>
      <c r="BP188" s="155">
        <f t="shared" si="2283"/>
        <v>1</v>
      </c>
      <c r="BQ188" s="156">
        <f t="shared" si="2283"/>
        <v>1</v>
      </c>
      <c r="BR188" s="155">
        <f t="shared" si="2283"/>
        <v>0.99999999999999978</v>
      </c>
      <c r="BS188" s="156">
        <f t="shared" si="2283"/>
        <v>1.0000000000000004</v>
      </c>
      <c r="BT188" s="155">
        <f t="shared" si="2283"/>
        <v>1</v>
      </c>
      <c r="BU188" s="156">
        <f t="shared" si="2283"/>
        <v>0.99999999999999978</v>
      </c>
      <c r="BV188" s="155">
        <f t="shared" si="2283"/>
        <v>0.99999999999999989</v>
      </c>
      <c r="BW188" s="156">
        <f t="shared" si="2283"/>
        <v>0.99999999999999989</v>
      </c>
      <c r="BX188" s="155">
        <f t="shared" si="2283"/>
        <v>1</v>
      </c>
      <c r="BY188" s="156">
        <f t="shared" si="2283"/>
        <v>0.99999999999999989</v>
      </c>
      <c r="BZ188" s="155">
        <f t="shared" si="2283"/>
        <v>0.99999999999999989</v>
      </c>
      <c r="CA188" s="156">
        <f t="shared" si="2283"/>
        <v>0.99999999999999989</v>
      </c>
      <c r="CB188" s="155">
        <f t="shared" si="2283"/>
        <v>1</v>
      </c>
      <c r="CC188" s="156">
        <f t="shared" si="2283"/>
        <v>1.0000000000000002</v>
      </c>
      <c r="CD188" s="155">
        <f t="shared" si="2283"/>
        <v>0.99999999999999978</v>
      </c>
      <c r="CE188" s="156">
        <f t="shared" si="2283"/>
        <v>1</v>
      </c>
      <c r="CF188" s="155">
        <f t="shared" si="2283"/>
        <v>1</v>
      </c>
      <c r="CG188" s="156">
        <f t="shared" si="2283"/>
        <v>1</v>
      </c>
      <c r="CH188" s="155">
        <f t="shared" si="2283"/>
        <v>0.99999999999999989</v>
      </c>
      <c r="CI188" s="156">
        <f t="shared" si="2283"/>
        <v>1</v>
      </c>
      <c r="CJ188" s="155">
        <f t="shared" si="2283"/>
        <v>1</v>
      </c>
      <c r="CK188" s="156">
        <f t="shared" si="2283"/>
        <v>0.99999999999999989</v>
      </c>
    </row>
    <row r="189" spans="1:89" ht="13.5" thickTop="1" x14ac:dyDescent="0.2">
      <c r="A189" s="187"/>
    </row>
    <row r="191" spans="1:89" x14ac:dyDescent="0.2">
      <c r="A191" s="301">
        <f>+A160+1</f>
        <v>44476</v>
      </c>
      <c r="B191" s="301"/>
      <c r="C191" s="301"/>
      <c r="D191" s="301"/>
      <c r="BI191" s="300">
        <f>+BI160+1</f>
        <v>44476</v>
      </c>
      <c r="BJ191" s="300"/>
      <c r="BK191" s="300"/>
      <c r="BL191" s="300"/>
    </row>
    <row r="192" spans="1:89" ht="13.5" thickBot="1" x14ac:dyDescent="0.25">
      <c r="AE192" s="270" t="s">
        <v>84</v>
      </c>
    </row>
    <row r="193" spans="1:89" ht="14.25" thickTop="1" thickBot="1" x14ac:dyDescent="0.25">
      <c r="A193" s="298" t="s">
        <v>0</v>
      </c>
      <c r="B193" s="292" t="s">
        <v>1</v>
      </c>
      <c r="C193" s="293"/>
      <c r="D193" s="292" t="s">
        <v>2</v>
      </c>
      <c r="E193" s="293"/>
      <c r="F193" s="292" t="s">
        <v>3</v>
      </c>
      <c r="G193" s="293"/>
      <c r="H193" s="292" t="s">
        <v>4</v>
      </c>
      <c r="I193" s="293"/>
      <c r="J193" s="292" t="s">
        <v>5</v>
      </c>
      <c r="K193" s="293"/>
      <c r="L193" s="292" t="s">
        <v>6</v>
      </c>
      <c r="M193" s="293"/>
      <c r="N193" s="292" t="s">
        <v>7</v>
      </c>
      <c r="O193" s="293"/>
      <c r="P193" s="292" t="s">
        <v>8</v>
      </c>
      <c r="Q193" s="293"/>
      <c r="R193" s="292" t="s">
        <v>9</v>
      </c>
      <c r="S193" s="293"/>
      <c r="T193" s="292" t="s">
        <v>10</v>
      </c>
      <c r="U193" s="293"/>
      <c r="V193" s="292" t="s">
        <v>11</v>
      </c>
      <c r="W193" s="293"/>
      <c r="X193" s="292" t="s">
        <v>12</v>
      </c>
      <c r="Y193" s="293"/>
      <c r="Z193" s="294" t="s">
        <v>40</v>
      </c>
      <c r="AA193" s="295"/>
      <c r="AB193" s="296" t="s">
        <v>41</v>
      </c>
      <c r="AC193" s="297"/>
      <c r="AE193" s="298" t="s">
        <v>0</v>
      </c>
      <c r="AF193" s="292" t="s">
        <v>1</v>
      </c>
      <c r="AG193" s="293"/>
      <c r="AH193" s="292" t="s">
        <v>2</v>
      </c>
      <c r="AI193" s="293"/>
      <c r="AJ193" s="292" t="s">
        <v>3</v>
      </c>
      <c r="AK193" s="293"/>
      <c r="AL193" s="292" t="s">
        <v>4</v>
      </c>
      <c r="AM193" s="293"/>
      <c r="AN193" s="292" t="s">
        <v>5</v>
      </c>
      <c r="AO193" s="293"/>
      <c r="AP193" s="292" t="s">
        <v>6</v>
      </c>
      <c r="AQ193" s="293"/>
      <c r="AR193" s="292" t="s">
        <v>7</v>
      </c>
      <c r="AS193" s="293"/>
      <c r="AT193" s="292" t="s">
        <v>8</v>
      </c>
      <c r="AU193" s="293"/>
      <c r="AV193" s="292" t="s">
        <v>9</v>
      </c>
      <c r="AW193" s="293"/>
      <c r="AX193" s="292" t="s">
        <v>10</v>
      </c>
      <c r="AY193" s="293"/>
      <c r="AZ193" s="292" t="s">
        <v>11</v>
      </c>
      <c r="BA193" s="293"/>
      <c r="BB193" s="292" t="s">
        <v>12</v>
      </c>
      <c r="BC193" s="293"/>
      <c r="BD193" s="294" t="s">
        <v>40</v>
      </c>
      <c r="BE193" s="295"/>
      <c r="BF193" s="296" t="s">
        <v>41</v>
      </c>
      <c r="BG193" s="297"/>
      <c r="BI193" s="298" t="s">
        <v>0</v>
      </c>
      <c r="BJ193" s="292" t="s">
        <v>1</v>
      </c>
      <c r="BK193" s="293"/>
      <c r="BL193" s="292" t="s">
        <v>2</v>
      </c>
      <c r="BM193" s="293"/>
      <c r="BN193" s="292" t="s">
        <v>3</v>
      </c>
      <c r="BO193" s="293"/>
      <c r="BP193" s="292" t="s">
        <v>4</v>
      </c>
      <c r="BQ193" s="293"/>
      <c r="BR193" s="292" t="s">
        <v>5</v>
      </c>
      <c r="BS193" s="293"/>
      <c r="BT193" s="292" t="s">
        <v>6</v>
      </c>
      <c r="BU193" s="293"/>
      <c r="BV193" s="292" t="s">
        <v>7</v>
      </c>
      <c r="BW193" s="293"/>
      <c r="BX193" s="292" t="s">
        <v>8</v>
      </c>
      <c r="BY193" s="293"/>
      <c r="BZ193" s="292" t="s">
        <v>9</v>
      </c>
      <c r="CA193" s="293"/>
      <c r="CB193" s="292" t="s">
        <v>10</v>
      </c>
      <c r="CC193" s="293"/>
      <c r="CD193" s="292" t="s">
        <v>11</v>
      </c>
      <c r="CE193" s="293"/>
      <c r="CF193" s="292" t="s">
        <v>12</v>
      </c>
      <c r="CG193" s="293"/>
      <c r="CH193" s="294" t="s">
        <v>40</v>
      </c>
      <c r="CI193" s="295"/>
      <c r="CJ193" s="292" t="s">
        <v>41</v>
      </c>
      <c r="CK193" s="293"/>
    </row>
    <row r="194" spans="1:89" ht="15" thickTop="1" thickBot="1" x14ac:dyDescent="0.3">
      <c r="A194" s="299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9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9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3.5" thickTop="1" x14ac:dyDescent="0.2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3" t="str">
        <f>$AE$9</f>
        <v>07:00 - 07:59</v>
      </c>
      <c r="AF195" s="126">
        <f>SUMIF($A$9:$A$32,$AE195,B$195:B$218)</f>
        <v>1220</v>
      </c>
      <c r="AG195" s="186">
        <f t="shared" ref="AG195:AV196" si="2284">SUMIF($A$9:$A$32,$AE195,C$195:C$218)</f>
        <v>530</v>
      </c>
      <c r="AH195" s="127">
        <f t="shared" si="2284"/>
        <v>572</v>
      </c>
      <c r="AI195" s="180">
        <f t="shared" si="2284"/>
        <v>434</v>
      </c>
      <c r="AJ195" s="126">
        <f t="shared" si="2284"/>
        <v>1317</v>
      </c>
      <c r="AK195" s="128">
        <f t="shared" si="2284"/>
        <v>651</v>
      </c>
      <c r="AL195" s="127">
        <f t="shared" si="2284"/>
        <v>1482</v>
      </c>
      <c r="AM195" s="180">
        <f t="shared" si="2284"/>
        <v>996</v>
      </c>
      <c r="AN195" s="126">
        <f t="shared" si="2284"/>
        <v>149</v>
      </c>
      <c r="AO195" s="128">
        <f t="shared" si="2284"/>
        <v>436</v>
      </c>
      <c r="AP195" s="127">
        <f t="shared" si="2284"/>
        <v>457</v>
      </c>
      <c r="AQ195" s="126">
        <f t="shared" si="2284"/>
        <v>1307</v>
      </c>
      <c r="AR195" s="179">
        <f t="shared" si="2284"/>
        <v>1369</v>
      </c>
      <c r="AS195" s="181">
        <f t="shared" si="2284"/>
        <v>2098</v>
      </c>
      <c r="AT195" s="126">
        <f t="shared" si="2284"/>
        <v>945</v>
      </c>
      <c r="AU195" s="128">
        <f t="shared" si="2284"/>
        <v>960</v>
      </c>
      <c r="AV195" s="127">
        <f t="shared" si="2284"/>
        <v>1202</v>
      </c>
      <c r="AW195" s="180">
        <f t="shared" ref="AW195:BE196" si="2285">SUMIF($A$9:$A$32,$AE195,S$195:S$218)</f>
        <v>790</v>
      </c>
      <c r="AX195" s="126">
        <f t="shared" si="2285"/>
        <v>148</v>
      </c>
      <c r="AY195" s="128">
        <f t="shared" si="2285"/>
        <v>529</v>
      </c>
      <c r="AZ195" s="127">
        <f t="shared" si="2285"/>
        <v>428</v>
      </c>
      <c r="BA195" s="180">
        <f t="shared" si="2285"/>
        <v>1046</v>
      </c>
      <c r="BB195" s="126">
        <f t="shared" si="2285"/>
        <v>741</v>
      </c>
      <c r="BC195" s="128">
        <f t="shared" si="2285"/>
        <v>676</v>
      </c>
      <c r="BD195" s="184">
        <f t="shared" si="2285"/>
        <v>1420</v>
      </c>
      <c r="BE195" s="185">
        <f t="shared" si="2285"/>
        <v>1021</v>
      </c>
      <c r="BF195" s="170">
        <f>AF195+AH195+AJ195+AL195+AN195+AP195+AR195+AT195+AV195+AX195+AZ195+BB195+BD195</f>
        <v>11450</v>
      </c>
      <c r="BG195" s="171">
        <f>AG195+AI195+AK195+AM195+AO195+AQ195+AS195+AU195+AW195+AY195+BA195+BC195+BE195</f>
        <v>11474</v>
      </c>
      <c r="BI195" s="125" t="s">
        <v>16</v>
      </c>
      <c r="BJ195" s="129">
        <f>B195/B219</f>
        <v>0</v>
      </c>
      <c r="BK195" s="130">
        <f t="shared" ref="BK195" si="2286">C195/C219</f>
        <v>0</v>
      </c>
      <c r="BL195" s="131">
        <f t="shared" ref="BL195" si="2287">D195/D219</f>
        <v>0</v>
      </c>
      <c r="BM195" s="132">
        <f t="shared" ref="BM195" si="2288">E195/E219</f>
        <v>0</v>
      </c>
      <c r="BN195" s="129">
        <f t="shared" ref="BN195" si="2289">F195/F219</f>
        <v>0</v>
      </c>
      <c r="BO195" s="130">
        <f t="shared" ref="BO195" si="2290">G195/G219</f>
        <v>0</v>
      </c>
      <c r="BP195" s="131">
        <f t="shared" ref="BP195" si="2291">H195/H219</f>
        <v>0</v>
      </c>
      <c r="BQ195" s="132">
        <f t="shared" ref="BQ195" si="2292">I195/I219</f>
        <v>0</v>
      </c>
      <c r="BR195" s="129">
        <f t="shared" ref="BR195" si="2293">J195/J219</f>
        <v>0</v>
      </c>
      <c r="BS195" s="130">
        <f t="shared" ref="BS195" si="2294">K195/K219</f>
        <v>0</v>
      </c>
      <c r="BT195" s="131">
        <f t="shared" ref="BT195" si="2295">L195/L219</f>
        <v>0</v>
      </c>
      <c r="BU195" s="129">
        <f t="shared" ref="BU195" si="2296">M195/M219</f>
        <v>0</v>
      </c>
      <c r="BV195" s="133">
        <f t="shared" ref="BV195" si="2297">N195/N219</f>
        <v>0</v>
      </c>
      <c r="BW195" s="134">
        <f t="shared" ref="BW195" si="2298">O195/O219</f>
        <v>0</v>
      </c>
      <c r="BX195" s="129">
        <f t="shared" ref="BX195" si="2299">P195/P219</f>
        <v>0</v>
      </c>
      <c r="BY195" s="130">
        <f t="shared" ref="BY195" si="2300">Q195/Q219</f>
        <v>0</v>
      </c>
      <c r="BZ195" s="131">
        <f t="shared" ref="BZ195" si="2301">R195/R219</f>
        <v>0</v>
      </c>
      <c r="CA195" s="132">
        <f t="shared" ref="CA195" si="2302">S195/S219</f>
        <v>0</v>
      </c>
      <c r="CB195" s="129">
        <f t="shared" ref="CB195" si="2303">T195/T219</f>
        <v>0</v>
      </c>
      <c r="CC195" s="130">
        <f t="shared" ref="CC195" si="2304">U195/U219</f>
        <v>0</v>
      </c>
      <c r="CD195" s="131">
        <f t="shared" ref="CD195" si="2305">V195/V219</f>
        <v>0</v>
      </c>
      <c r="CE195" s="132">
        <f t="shared" ref="CE195" si="2306">W195/W219</f>
        <v>0</v>
      </c>
      <c r="CF195" s="129">
        <f t="shared" ref="CF195" si="2307">X195/X219</f>
        <v>0</v>
      </c>
      <c r="CG195" s="130">
        <f t="shared" ref="CG195" si="2308">Y195/Y219</f>
        <v>0</v>
      </c>
      <c r="CH195" s="131">
        <f t="shared" ref="CH195" si="2309">Z195/Z219</f>
        <v>0</v>
      </c>
      <c r="CI195" s="129">
        <f t="shared" ref="CI195" si="2310">AA195/AA219</f>
        <v>0</v>
      </c>
      <c r="CJ195" s="135">
        <f t="shared" ref="CJ195" si="2311">AB195/AB219</f>
        <v>0</v>
      </c>
      <c r="CK195" s="136">
        <f t="shared" ref="CK195" si="2312">AC195/AC219</f>
        <v>0</v>
      </c>
    </row>
    <row r="196" spans="1:89" x14ac:dyDescent="0.2">
      <c r="A196" s="137" t="s">
        <v>17</v>
      </c>
      <c r="B196" s="189">
        <v>97</v>
      </c>
      <c r="C196" s="190">
        <v>0</v>
      </c>
      <c r="D196" s="191">
        <v>71</v>
      </c>
      <c r="E196" s="192">
        <v>0</v>
      </c>
      <c r="F196" s="189">
        <v>254</v>
      </c>
      <c r="G196" s="193">
        <v>5</v>
      </c>
      <c r="H196" s="191">
        <v>171</v>
      </c>
      <c r="I196" s="192">
        <v>17</v>
      </c>
      <c r="J196" s="189">
        <v>9</v>
      </c>
      <c r="K196" s="193">
        <v>11</v>
      </c>
      <c r="L196" s="191">
        <v>8</v>
      </c>
      <c r="M196" s="189">
        <v>30</v>
      </c>
      <c r="N196" s="194">
        <v>69</v>
      </c>
      <c r="O196" s="195">
        <v>73</v>
      </c>
      <c r="P196" s="189">
        <v>37</v>
      </c>
      <c r="Q196" s="193">
        <v>37</v>
      </c>
      <c r="R196" s="191">
        <v>7</v>
      </c>
      <c r="S196" s="192">
        <v>39</v>
      </c>
      <c r="T196" s="189">
        <v>0</v>
      </c>
      <c r="U196" s="193">
        <v>10</v>
      </c>
      <c r="V196" s="191">
        <v>1</v>
      </c>
      <c r="W196" s="192">
        <v>0</v>
      </c>
      <c r="X196" s="189">
        <v>1</v>
      </c>
      <c r="Y196" s="193">
        <v>0</v>
      </c>
      <c r="Z196" s="191">
        <v>0</v>
      </c>
      <c r="AA196" s="189">
        <v>0</v>
      </c>
      <c r="AB196" s="170">
        <f t="shared" ref="AB196:AB215" si="2313">B196+D196+F196+H196+J196+L196+N196+P196+R196+T196+V196+X196+Z196</f>
        <v>725</v>
      </c>
      <c r="AC196" s="171">
        <f t="shared" ref="AC196:AC215" si="2314">C196+E196+G196+I196+K196+M196+O196+Q196+S196+U196+W196+Y196+AA196</f>
        <v>222</v>
      </c>
      <c r="AE196" s="275" t="str">
        <f>$AE$10</f>
        <v>08:00 - 08:59</v>
      </c>
      <c r="AF196" s="126">
        <f>SUMIF($A$9:$A$32,$AE196,B$195:B$218)</f>
        <v>955</v>
      </c>
      <c r="AG196" s="190">
        <f t="shared" si="2284"/>
        <v>430</v>
      </c>
      <c r="AH196" s="191">
        <f t="shared" si="2284"/>
        <v>379</v>
      </c>
      <c r="AI196" s="192">
        <f t="shared" si="2284"/>
        <v>283</v>
      </c>
      <c r="AJ196" s="276">
        <f t="shared" si="2284"/>
        <v>1260</v>
      </c>
      <c r="AK196" s="193">
        <f t="shared" si="2284"/>
        <v>479</v>
      </c>
      <c r="AL196" s="191">
        <f t="shared" si="2284"/>
        <v>1361</v>
      </c>
      <c r="AM196" s="192">
        <f t="shared" si="2284"/>
        <v>913</v>
      </c>
      <c r="AN196" s="276">
        <f t="shared" si="2284"/>
        <v>128</v>
      </c>
      <c r="AO196" s="193">
        <f t="shared" si="2284"/>
        <v>367</v>
      </c>
      <c r="AP196" s="191">
        <f t="shared" si="2284"/>
        <v>384</v>
      </c>
      <c r="AQ196" s="276">
        <f t="shared" si="2284"/>
        <v>1034</v>
      </c>
      <c r="AR196" s="194">
        <f t="shared" si="2284"/>
        <v>1092</v>
      </c>
      <c r="AS196" s="195">
        <f t="shared" si="2284"/>
        <v>1754</v>
      </c>
      <c r="AT196" s="276">
        <f t="shared" si="2284"/>
        <v>790</v>
      </c>
      <c r="AU196" s="193">
        <f t="shared" si="2284"/>
        <v>708</v>
      </c>
      <c r="AV196" s="191">
        <f t="shared" si="2284"/>
        <v>925</v>
      </c>
      <c r="AW196" s="192">
        <f t="shared" si="2285"/>
        <v>723</v>
      </c>
      <c r="AX196" s="276">
        <f t="shared" si="2285"/>
        <v>165</v>
      </c>
      <c r="AY196" s="193">
        <f t="shared" si="2285"/>
        <v>335</v>
      </c>
      <c r="AZ196" s="191">
        <f t="shared" si="2285"/>
        <v>333</v>
      </c>
      <c r="BA196" s="192">
        <f t="shared" si="2285"/>
        <v>821</v>
      </c>
      <c r="BB196" s="276">
        <f t="shared" si="2285"/>
        <v>662</v>
      </c>
      <c r="BC196" s="193">
        <f t="shared" si="2285"/>
        <v>634</v>
      </c>
      <c r="BD196" s="191">
        <f t="shared" si="2285"/>
        <v>1190</v>
      </c>
      <c r="BE196" s="276">
        <f t="shared" si="2285"/>
        <v>1043</v>
      </c>
      <c r="BF196" s="172">
        <f>SUM(AF196,AH196,AJ196,AL196,AN196,AP196,AR196,AT196,AV196,AX196,AZ196,BB196,BD196)</f>
        <v>9624</v>
      </c>
      <c r="BG196" s="173">
        <f>SUM(AG196,AI196,AK196,AM196,AO196,AQ196,AS196,AU196,AW196,AY196,BA196,BC196,BE196)</f>
        <v>9524</v>
      </c>
      <c r="BI196" s="137" t="s">
        <v>17</v>
      </c>
      <c r="BJ196" s="129">
        <f>B196/B219</f>
        <v>1.0070598006644518E-2</v>
      </c>
      <c r="BK196" s="130">
        <f t="shared" ref="BK196" si="2315">C196/C219</f>
        <v>0</v>
      </c>
      <c r="BL196" s="131">
        <f t="shared" ref="BL196" si="2316">D196/D219</f>
        <v>1.4690668321953239E-2</v>
      </c>
      <c r="BM196" s="132">
        <f t="shared" ref="BM196" si="2317">E196/E219</f>
        <v>0</v>
      </c>
      <c r="BN196" s="129">
        <f t="shared" ref="BN196" si="2318">F196/F219</f>
        <v>2.0663846404165312E-2</v>
      </c>
      <c r="BO196" s="130">
        <f t="shared" ref="BO196" si="2319">G196/G219</f>
        <v>4.4377385284459042E-4</v>
      </c>
      <c r="BP196" s="131">
        <f t="shared" ref="BP196" si="2320">H196/H219</f>
        <v>1.0731768545249152E-2</v>
      </c>
      <c r="BQ196" s="132">
        <f t="shared" ref="BQ196" si="2321">I196/I219</f>
        <v>9.9056054072951881E-4</v>
      </c>
      <c r="BR196" s="129">
        <f t="shared" ref="BR196" si="2322">J196/J219</f>
        <v>3.1077348066298341E-3</v>
      </c>
      <c r="BS196" s="130">
        <f t="shared" ref="BS196" si="2323">K196/K219</f>
        <v>3.7735849056603774E-3</v>
      </c>
      <c r="BT196" s="131">
        <f t="shared" ref="BT196" si="2324">L196/L219</f>
        <v>9.0313840596071345E-4</v>
      </c>
      <c r="BU196" s="129">
        <f t="shared" ref="BU196" si="2325">M196/M219</f>
        <v>3.3959701154629841E-3</v>
      </c>
      <c r="BV196" s="133">
        <f t="shared" ref="BV196" si="2326">N196/N219</f>
        <v>3.8945645425297738E-3</v>
      </c>
      <c r="BW196" s="134">
        <f t="shared" ref="BW196" si="2327">O196/O219</f>
        <v>3.9919068190517855E-3</v>
      </c>
      <c r="BX196" s="129">
        <f t="shared" ref="BX196" si="2328">P196/P219</f>
        <v>3.957219251336898E-3</v>
      </c>
      <c r="BY196" s="130">
        <f t="shared" ref="BY196" si="2329">Q196/Q219</f>
        <v>4.0082331275051461E-3</v>
      </c>
      <c r="BZ196" s="131">
        <f t="shared" ref="BZ196" si="2330">R196/R219</f>
        <v>6.6181336863004633E-4</v>
      </c>
      <c r="CA196" s="132">
        <f t="shared" ref="CA196" si="2331">S196/S219</f>
        <v>3.5596933187294635E-3</v>
      </c>
      <c r="CB196" s="129">
        <f t="shared" ref="CB196" si="2332">T196/T219</f>
        <v>0</v>
      </c>
      <c r="CC196" s="130">
        <f t="shared" ref="CC196" si="2333">U196/U219</f>
        <v>3.5932446999640674E-3</v>
      </c>
      <c r="CD196" s="131">
        <f t="shared" ref="CD196" si="2334">V196/V219</f>
        <v>1.1414222120762471E-4</v>
      </c>
      <c r="CE196" s="132">
        <f t="shared" ref="CE196" si="2335">W196/W219</f>
        <v>0</v>
      </c>
      <c r="CF196" s="129">
        <f t="shared" ref="CF196" si="2336">X196/X219</f>
        <v>1.1941724385001195E-4</v>
      </c>
      <c r="CG196" s="130">
        <f t="shared" ref="CG196" si="2337">Y196/Y219</f>
        <v>0</v>
      </c>
      <c r="CH196" s="131">
        <f t="shared" ref="CH196" si="2338">Z196/Z219</f>
        <v>0</v>
      </c>
      <c r="CI196" s="129">
        <f t="shared" ref="CI196" si="2339">AA196/AA219</f>
        <v>0</v>
      </c>
      <c r="CJ196" s="135">
        <f t="shared" ref="CJ196" si="2340">AB196/AB219</f>
        <v>5.7023304834789724E-3</v>
      </c>
      <c r="CK196" s="136">
        <f t="shared" ref="CK196" si="2341">AC196/AC219</f>
        <v>1.7492297873346308E-3</v>
      </c>
    </row>
    <row r="197" spans="1:89" ht="13.5" thickBot="1" x14ac:dyDescent="0.25">
      <c r="A197" s="146" t="s">
        <v>18</v>
      </c>
      <c r="B197" s="196">
        <v>527</v>
      </c>
      <c r="C197" s="197">
        <v>64</v>
      </c>
      <c r="D197" s="198">
        <v>243</v>
      </c>
      <c r="E197" s="199">
        <v>69</v>
      </c>
      <c r="F197" s="196">
        <v>962</v>
      </c>
      <c r="G197" s="200">
        <v>176</v>
      </c>
      <c r="H197" s="198">
        <v>819</v>
      </c>
      <c r="I197" s="199">
        <v>267</v>
      </c>
      <c r="J197" s="196">
        <v>45</v>
      </c>
      <c r="K197" s="200">
        <v>85</v>
      </c>
      <c r="L197" s="198">
        <v>167</v>
      </c>
      <c r="M197" s="196">
        <v>272</v>
      </c>
      <c r="N197" s="201">
        <v>655</v>
      </c>
      <c r="O197" s="202">
        <v>689</v>
      </c>
      <c r="P197" s="196">
        <v>344</v>
      </c>
      <c r="Q197" s="200">
        <v>413</v>
      </c>
      <c r="R197" s="198">
        <v>324</v>
      </c>
      <c r="S197" s="199">
        <v>340</v>
      </c>
      <c r="T197" s="196">
        <v>48</v>
      </c>
      <c r="U197" s="200">
        <v>142</v>
      </c>
      <c r="V197" s="198">
        <v>184</v>
      </c>
      <c r="W197" s="199">
        <v>407</v>
      </c>
      <c r="X197" s="196">
        <v>324</v>
      </c>
      <c r="Y197" s="200">
        <v>249</v>
      </c>
      <c r="Z197" s="198">
        <v>637</v>
      </c>
      <c r="AA197" s="196">
        <v>369</v>
      </c>
      <c r="AB197" s="170">
        <f t="shared" si="2313"/>
        <v>5279</v>
      </c>
      <c r="AC197" s="171">
        <f t="shared" si="2314"/>
        <v>3542</v>
      </c>
      <c r="AE197" s="273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5.4713455149501662E-2</v>
      </c>
      <c r="BK197" s="130">
        <f t="shared" ref="BK197" si="2342">C197/C219</f>
        <v>6.4770772189049692E-3</v>
      </c>
      <c r="BL197" s="131">
        <f t="shared" ref="BL197" si="2343">D197/D219</f>
        <v>5.027932960893855E-2</v>
      </c>
      <c r="BM197" s="132">
        <f t="shared" ref="BM197" si="2344">E197/E219</f>
        <v>1.4386989157631359E-2</v>
      </c>
      <c r="BN197" s="129">
        <f t="shared" ref="BN197" si="2345">F197/F219</f>
        <v>7.8262284412626101E-2</v>
      </c>
      <c r="BO197" s="130">
        <f t="shared" ref="BO197" si="2346">G197/G219</f>
        <v>1.5620839620129582E-2</v>
      </c>
      <c r="BP197" s="131">
        <f t="shared" ref="BP197" si="2347">H197/H219</f>
        <v>5.1399523032509102E-2</v>
      </c>
      <c r="BQ197" s="132">
        <f t="shared" ref="BQ197" si="2348">I197/I219</f>
        <v>1.5557627316163617E-2</v>
      </c>
      <c r="BR197" s="129">
        <f t="shared" ref="BR197" si="2349">J197/J219</f>
        <v>1.5538674033149171E-2</v>
      </c>
      <c r="BS197" s="130">
        <f t="shared" ref="BS197" si="2350">K197/K219</f>
        <v>2.9159519725557463E-2</v>
      </c>
      <c r="BT197" s="131">
        <f t="shared" ref="BT197" si="2351">L197/L219</f>
        <v>1.8853014224429893E-2</v>
      </c>
      <c r="BU197" s="129">
        <f t="shared" ref="BU197" si="2352">M197/M219</f>
        <v>3.0790129046864387E-2</v>
      </c>
      <c r="BV197" s="133">
        <f t="shared" ref="BV197" si="2353">N197/N219</f>
        <v>3.6970141671840602E-2</v>
      </c>
      <c r="BW197" s="134">
        <f t="shared" ref="BW197" si="2354">O197/O219</f>
        <v>3.7677038333242194E-2</v>
      </c>
      <c r="BX197" s="129">
        <f t="shared" ref="BX197" si="2355">P197/P219</f>
        <v>3.6791443850267377E-2</v>
      </c>
      <c r="BY197" s="130">
        <f t="shared" ref="BY197" si="2356">Q197/Q219</f>
        <v>4.4740548152962842E-2</v>
      </c>
      <c r="BZ197" s="131">
        <f t="shared" ref="BZ197" si="2357">R197/R219</f>
        <v>3.0632504490876431E-2</v>
      </c>
      <c r="CA197" s="132">
        <f t="shared" ref="CA197" si="2358">S197/S219</f>
        <v>3.1033223804308143E-2</v>
      </c>
      <c r="CB197" s="129">
        <f t="shared" ref="CB197" si="2359">T197/T219</f>
        <v>1.8285714285714287E-2</v>
      </c>
      <c r="CC197" s="130">
        <f t="shared" ref="CC197" si="2360">U197/U219</f>
        <v>5.1024074739489757E-2</v>
      </c>
      <c r="CD197" s="131">
        <f t="shared" ref="CD197" si="2361">V197/V219</f>
        <v>2.1002168702202943E-2</v>
      </c>
      <c r="CE197" s="132">
        <f t="shared" ref="CE197" si="2362">W197/W219</f>
        <v>4.1765007696254491E-2</v>
      </c>
      <c r="CF197" s="129">
        <f t="shared" ref="CF197" si="2363">X197/X219</f>
        <v>3.8691187007403871E-2</v>
      </c>
      <c r="CG197" s="130">
        <f t="shared" ref="CG197" si="2364">Y197/Y219</f>
        <v>4.8708920187793429E-2</v>
      </c>
      <c r="CH197" s="131">
        <f t="shared" ref="CH197" si="2365">Z197/Z219</f>
        <v>4.1655767721684542E-2</v>
      </c>
      <c r="CI197" s="129">
        <f t="shared" ref="CI197" si="2366">AA197/AA219</f>
        <v>2.3143502257902661E-2</v>
      </c>
      <c r="CJ197" s="135">
        <f t="shared" ref="CJ197" si="2367">AB197/AB219</f>
        <v>4.1520831203152406E-2</v>
      </c>
      <c r="CK197" s="136">
        <f t="shared" ref="CK197" si="2368">AC197/AC219</f>
        <v>2.7908882462789469E-2</v>
      </c>
    </row>
    <row r="198" spans="1:89" ht="14.25" thickTop="1" thickBot="1" x14ac:dyDescent="0.25">
      <c r="A198" s="137" t="s">
        <v>19</v>
      </c>
      <c r="B198" s="189">
        <v>1036</v>
      </c>
      <c r="C198" s="190">
        <v>309</v>
      </c>
      <c r="D198" s="191">
        <v>490</v>
      </c>
      <c r="E198" s="192">
        <v>275</v>
      </c>
      <c r="F198" s="189">
        <v>1410</v>
      </c>
      <c r="G198" s="193">
        <v>557</v>
      </c>
      <c r="H198" s="191">
        <v>1403</v>
      </c>
      <c r="I198" s="192">
        <v>839</v>
      </c>
      <c r="J198" s="189">
        <v>84</v>
      </c>
      <c r="K198" s="193">
        <v>273</v>
      </c>
      <c r="L198" s="191">
        <v>366</v>
      </c>
      <c r="M198" s="189">
        <v>803</v>
      </c>
      <c r="N198" s="194">
        <v>1285</v>
      </c>
      <c r="O198" s="195">
        <v>1542</v>
      </c>
      <c r="P198" s="189">
        <v>728</v>
      </c>
      <c r="Q198" s="193">
        <v>837</v>
      </c>
      <c r="R198" s="191">
        <v>802</v>
      </c>
      <c r="S198" s="192">
        <v>784</v>
      </c>
      <c r="T198" s="189">
        <v>131</v>
      </c>
      <c r="U198" s="193">
        <v>346</v>
      </c>
      <c r="V198" s="191">
        <v>389</v>
      </c>
      <c r="W198" s="192">
        <v>835</v>
      </c>
      <c r="X198" s="189">
        <v>661</v>
      </c>
      <c r="Y198" s="193">
        <v>475</v>
      </c>
      <c r="Z198" s="191">
        <v>1034</v>
      </c>
      <c r="AA198" s="189">
        <v>907</v>
      </c>
      <c r="AB198" s="170">
        <f t="shared" si="2313"/>
        <v>9819</v>
      </c>
      <c r="AC198" s="171">
        <f t="shared" si="2314"/>
        <v>8782</v>
      </c>
      <c r="AE198" s="267" t="s">
        <v>13</v>
      </c>
      <c r="AF198" s="20">
        <f t="shared" ref="AF198:BG198" si="2369">SUM(AF195:AF197)</f>
        <v>2175</v>
      </c>
      <c r="AG198" s="21">
        <f t="shared" si="2369"/>
        <v>960</v>
      </c>
      <c r="AH198" s="20">
        <f t="shared" si="2369"/>
        <v>951</v>
      </c>
      <c r="AI198" s="21">
        <f t="shared" si="2369"/>
        <v>717</v>
      </c>
      <c r="AJ198" s="20">
        <f t="shared" si="2369"/>
        <v>2577</v>
      </c>
      <c r="AK198" s="21">
        <f t="shared" si="2369"/>
        <v>1130</v>
      </c>
      <c r="AL198" s="20">
        <f t="shared" si="2369"/>
        <v>2843</v>
      </c>
      <c r="AM198" s="21">
        <f t="shared" si="2369"/>
        <v>1909</v>
      </c>
      <c r="AN198" s="20">
        <f t="shared" si="2369"/>
        <v>277</v>
      </c>
      <c r="AO198" s="21">
        <f t="shared" si="2369"/>
        <v>803</v>
      </c>
      <c r="AP198" s="20">
        <f t="shared" si="2369"/>
        <v>841</v>
      </c>
      <c r="AQ198" s="21">
        <f t="shared" si="2369"/>
        <v>2341</v>
      </c>
      <c r="AR198" s="20">
        <f t="shared" si="2369"/>
        <v>2461</v>
      </c>
      <c r="AS198" s="21">
        <f t="shared" si="2369"/>
        <v>3852</v>
      </c>
      <c r="AT198" s="20">
        <f t="shared" si="2369"/>
        <v>1735</v>
      </c>
      <c r="AU198" s="21">
        <f t="shared" si="2369"/>
        <v>1668</v>
      </c>
      <c r="AV198" s="20">
        <f t="shared" si="2369"/>
        <v>2127</v>
      </c>
      <c r="AW198" s="21">
        <f t="shared" si="2369"/>
        <v>1513</v>
      </c>
      <c r="AX198" s="20">
        <f t="shared" si="2369"/>
        <v>313</v>
      </c>
      <c r="AY198" s="21">
        <f t="shared" si="2369"/>
        <v>864</v>
      </c>
      <c r="AZ198" s="20">
        <f t="shared" si="2369"/>
        <v>761</v>
      </c>
      <c r="BA198" s="21">
        <f t="shared" si="2369"/>
        <v>1867</v>
      </c>
      <c r="BB198" s="20">
        <f t="shared" si="2369"/>
        <v>1403</v>
      </c>
      <c r="BC198" s="21">
        <f t="shared" si="2369"/>
        <v>1310</v>
      </c>
      <c r="BD198" s="20">
        <f t="shared" si="2369"/>
        <v>2610</v>
      </c>
      <c r="BE198" s="21">
        <f t="shared" si="2369"/>
        <v>2064</v>
      </c>
      <c r="BF198" s="174">
        <f t="shared" si="2369"/>
        <v>21074</v>
      </c>
      <c r="BG198" s="175">
        <f t="shared" si="2369"/>
        <v>20998</v>
      </c>
      <c r="BI198" s="137" t="s">
        <v>19</v>
      </c>
      <c r="BJ198" s="129">
        <f>B198/B219</f>
        <v>0.10755813953488372</v>
      </c>
      <c r="BK198" s="130">
        <f t="shared" ref="BK198" si="2370">C198/C219</f>
        <v>3.1272138447525556E-2</v>
      </c>
      <c r="BL198" s="131">
        <f t="shared" ref="BL198" si="2371">D198/D219</f>
        <v>0.10138630250362093</v>
      </c>
      <c r="BM198" s="132">
        <f t="shared" ref="BM198" si="2372">E198/E219</f>
        <v>5.7339449541284407E-2</v>
      </c>
      <c r="BN198" s="129">
        <f t="shared" ref="BN198" si="2373">F198/F219</f>
        <v>0.11470875366091766</v>
      </c>
      <c r="BO198" s="130">
        <f t="shared" ref="BO198" si="2374">G198/G219</f>
        <v>4.943640720688737E-2</v>
      </c>
      <c r="BP198" s="131">
        <f t="shared" ref="BP198" si="2375">H198/H219</f>
        <v>8.805070917534831E-2</v>
      </c>
      <c r="BQ198" s="132">
        <f t="shared" ref="BQ198" si="2376">I198/I219</f>
        <v>4.8887076098356838E-2</v>
      </c>
      <c r="BR198" s="129">
        <f t="shared" ref="BR198" si="2377">J198/J219</f>
        <v>2.9005524861878452E-2</v>
      </c>
      <c r="BS198" s="130">
        <f t="shared" ref="BS198" si="2378">K198/K219</f>
        <v>9.3653516295025732E-2</v>
      </c>
      <c r="BT198" s="131">
        <f t="shared" ref="BT198" si="2379">L198/L219</f>
        <v>4.1318582072702642E-2</v>
      </c>
      <c r="BU198" s="129">
        <f t="shared" ref="BU198" si="2380">M198/M219</f>
        <v>9.0898800090559201E-2</v>
      </c>
      <c r="BV198" s="133">
        <f t="shared" ref="BV198" si="2381">N198/N219</f>
        <v>7.252920923406897E-2</v>
      </c>
      <c r="BW198" s="134">
        <f t="shared" ref="BW198" si="2382">O198/O219</f>
        <v>8.4322196095587026E-2</v>
      </c>
      <c r="BX198" s="129">
        <f t="shared" ref="BX198" si="2383">P198/P219</f>
        <v>7.7860962566844924E-2</v>
      </c>
      <c r="BY198" s="130">
        <f t="shared" ref="BY198" si="2384">Q198/Q219</f>
        <v>9.0672733181670462E-2</v>
      </c>
      <c r="BZ198" s="131">
        <f t="shared" ref="BZ198" si="2385">R198/R219</f>
        <v>7.5824903091613882E-2</v>
      </c>
      <c r="CA198" s="132">
        <f t="shared" ref="CA198" si="2386">S198/S219</f>
        <v>7.1558963125228192E-2</v>
      </c>
      <c r="CB198" s="129">
        <f t="shared" ref="CB198" si="2387">T198/T219</f>
        <v>4.9904761904761903E-2</v>
      </c>
      <c r="CC198" s="130">
        <f t="shared" ref="CC198" si="2388">U198/U219</f>
        <v>0.12432626661875673</v>
      </c>
      <c r="CD198" s="131">
        <f t="shared" ref="CD198" si="2389">V198/V219</f>
        <v>4.440132404976601E-2</v>
      </c>
      <c r="CE198" s="132">
        <f t="shared" ref="CE198" si="2390">W198/W219</f>
        <v>8.5684966649563876E-2</v>
      </c>
      <c r="CF198" s="129">
        <f t="shared" ref="CF198" si="2391">X198/X219</f>
        <v>7.8934798184857893E-2</v>
      </c>
      <c r="CG198" s="130">
        <f t="shared" ref="CG198" si="2392">Y198/Y219</f>
        <v>9.2918622848200308E-2</v>
      </c>
      <c r="CH198" s="131">
        <f t="shared" ref="CH198" si="2393">Z198/Z219</f>
        <v>6.7617054669108029E-2</v>
      </c>
      <c r="CI198" s="129">
        <f t="shared" ref="CI198" si="2394">AA198/AA219</f>
        <v>5.6886603110888105E-2</v>
      </c>
      <c r="CJ198" s="135">
        <f t="shared" ref="CJ198" si="2395">AB198/AB219</f>
        <v>7.7229217954869006E-2</v>
      </c>
      <c r="CK198" s="136">
        <f t="shared" ref="CK198" si="2396">AC198/AC219</f>
        <v>6.9197008974651933E-2</v>
      </c>
    </row>
    <row r="199" spans="1:89" ht="13.5" thickTop="1" x14ac:dyDescent="0.2">
      <c r="A199" s="146" t="s">
        <v>20</v>
      </c>
      <c r="B199" s="196">
        <v>1220</v>
      </c>
      <c r="C199" s="197">
        <v>530</v>
      </c>
      <c r="D199" s="198">
        <v>572</v>
      </c>
      <c r="E199" s="199">
        <v>434</v>
      </c>
      <c r="F199" s="196">
        <v>1317</v>
      </c>
      <c r="G199" s="200">
        <v>651</v>
      </c>
      <c r="H199" s="198">
        <v>1482</v>
      </c>
      <c r="I199" s="199">
        <v>996</v>
      </c>
      <c r="J199" s="196">
        <v>149</v>
      </c>
      <c r="K199" s="200">
        <v>436</v>
      </c>
      <c r="L199" s="198">
        <v>457</v>
      </c>
      <c r="M199" s="196">
        <v>1307</v>
      </c>
      <c r="N199" s="201">
        <v>1369</v>
      </c>
      <c r="O199" s="202">
        <v>2098</v>
      </c>
      <c r="P199" s="196">
        <v>945</v>
      </c>
      <c r="Q199" s="200">
        <v>960</v>
      </c>
      <c r="R199" s="198">
        <v>1202</v>
      </c>
      <c r="S199" s="199">
        <v>790</v>
      </c>
      <c r="T199" s="196">
        <v>148</v>
      </c>
      <c r="U199" s="200">
        <v>529</v>
      </c>
      <c r="V199" s="198">
        <v>428</v>
      </c>
      <c r="W199" s="199">
        <v>1046</v>
      </c>
      <c r="X199" s="196">
        <v>741</v>
      </c>
      <c r="Y199" s="200">
        <v>676</v>
      </c>
      <c r="Z199" s="198">
        <v>1420</v>
      </c>
      <c r="AA199" s="196">
        <v>1021</v>
      </c>
      <c r="AB199" s="170">
        <f t="shared" si="2313"/>
        <v>11450</v>
      </c>
      <c r="AC199" s="171">
        <f t="shared" si="2314"/>
        <v>11474</v>
      </c>
      <c r="BI199" s="146" t="s">
        <v>20</v>
      </c>
      <c r="BJ199" s="129">
        <f>B199/B219</f>
        <v>0.12666112956810632</v>
      </c>
      <c r="BK199" s="130">
        <f t="shared" ref="BK199" si="2397">C199/C219</f>
        <v>5.3638295719056775E-2</v>
      </c>
      <c r="BL199" s="131">
        <f t="shared" ref="BL199" si="2398">D199/D219</f>
        <v>0.11835298986136975</v>
      </c>
      <c r="BM199" s="132">
        <f t="shared" ref="BM199" si="2399">E199/E219</f>
        <v>9.0492076730608842E-2</v>
      </c>
      <c r="BN199" s="129">
        <f t="shared" ref="BN199" si="2400">F199/F219</f>
        <v>0.10714285714285714</v>
      </c>
      <c r="BO199" s="130">
        <f t="shared" ref="BO199" si="2401">G199/G219</f>
        <v>5.7779355640365668E-2</v>
      </c>
      <c r="BP199" s="131">
        <f t="shared" ref="BP199" si="2402">H199/H219</f>
        <v>9.3008660725492659E-2</v>
      </c>
      <c r="BQ199" s="132">
        <f t="shared" ref="BQ199" si="2403">I199/I219</f>
        <v>5.8035194033329449E-2</v>
      </c>
      <c r="BR199" s="129">
        <f t="shared" ref="BR199" si="2404">J199/J219</f>
        <v>5.1450276243093923E-2</v>
      </c>
      <c r="BS199" s="130">
        <f t="shared" ref="BS199" si="2405">K199/K219</f>
        <v>0.14957118353344767</v>
      </c>
      <c r="BT199" s="131">
        <f t="shared" ref="BT199" si="2406">L199/L219</f>
        <v>5.159178144050576E-2</v>
      </c>
      <c r="BU199" s="129">
        <f t="shared" ref="BU199" si="2407">M199/M219</f>
        <v>0.14795109803033735</v>
      </c>
      <c r="BV199" s="133">
        <f t="shared" ref="BV199" si="2408">N199/N219</f>
        <v>7.7270418242366093E-2</v>
      </c>
      <c r="BW199" s="134">
        <f t="shared" ref="BW199" si="2409">O199/O219</f>
        <v>0.1147263083064472</v>
      </c>
      <c r="BX199" s="129">
        <f t="shared" ref="BX199" si="2410">P199/P219</f>
        <v>0.10106951871657754</v>
      </c>
      <c r="BY199" s="130">
        <f t="shared" ref="BY199" si="2411">Q199/Q219</f>
        <v>0.10399740006499837</v>
      </c>
      <c r="BZ199" s="131">
        <f t="shared" ref="BZ199" si="2412">R199/R219</f>
        <v>0.11364280987047366</v>
      </c>
      <c r="CA199" s="132">
        <f t="shared" ref="CA199" si="2413">S199/S219</f>
        <v>7.210660825118656E-2</v>
      </c>
      <c r="CB199" s="129">
        <f t="shared" ref="CB199" si="2414">T199/T219</f>
        <v>5.6380952380952379E-2</v>
      </c>
      <c r="CC199" s="130">
        <f t="shared" ref="CC199" si="2415">U199/U219</f>
        <v>0.19008264462809918</v>
      </c>
      <c r="CD199" s="131">
        <f t="shared" ref="CD199" si="2416">V199/V219</f>
        <v>4.8852870676863371E-2</v>
      </c>
      <c r="CE199" s="132">
        <f t="shared" ref="CE199" si="2417">W199/W219</f>
        <v>0.1073370959466393</v>
      </c>
      <c r="CF199" s="129">
        <f t="shared" ref="CF199" si="2418">X199/X219</f>
        <v>8.8488177692858855E-2</v>
      </c>
      <c r="CG199" s="130">
        <f t="shared" ref="CG199" si="2419">Y199/Y219</f>
        <v>0.13223787167449139</v>
      </c>
      <c r="CH199" s="131">
        <f t="shared" ref="CH199" si="2420">Z199/Z219</f>
        <v>9.2859011247711218E-2</v>
      </c>
      <c r="CI199" s="129">
        <f t="shared" ref="CI199" si="2421">AA199/AA219</f>
        <v>6.4036628198695433E-2</v>
      </c>
      <c r="CJ199" s="135">
        <f t="shared" ref="CJ199" si="2422">AB199/AB219</f>
        <v>9.0057495221840325E-2</v>
      </c>
      <c r="CK199" s="136">
        <f t="shared" ref="CK199" si="2423">AC199/AC219</f>
        <v>9.0408389999448446E-2</v>
      </c>
    </row>
    <row r="200" spans="1:89" ht="13.5" thickBot="1" x14ac:dyDescent="0.25">
      <c r="A200" s="137" t="s">
        <v>21</v>
      </c>
      <c r="B200" s="189">
        <v>955</v>
      </c>
      <c r="C200" s="190">
        <v>430</v>
      </c>
      <c r="D200" s="191">
        <v>379</v>
      </c>
      <c r="E200" s="192">
        <v>283</v>
      </c>
      <c r="F200" s="189">
        <v>1260</v>
      </c>
      <c r="G200" s="193">
        <v>479</v>
      </c>
      <c r="H200" s="191">
        <v>1361</v>
      </c>
      <c r="I200" s="192">
        <v>913</v>
      </c>
      <c r="J200" s="189">
        <v>128</v>
      </c>
      <c r="K200" s="193">
        <v>367</v>
      </c>
      <c r="L200" s="191">
        <v>384</v>
      </c>
      <c r="M200" s="189">
        <v>1034</v>
      </c>
      <c r="N200" s="194">
        <v>1092</v>
      </c>
      <c r="O200" s="195">
        <v>1754</v>
      </c>
      <c r="P200" s="189">
        <v>790</v>
      </c>
      <c r="Q200" s="193">
        <v>708</v>
      </c>
      <c r="R200" s="191">
        <v>925</v>
      </c>
      <c r="S200" s="192">
        <v>723</v>
      </c>
      <c r="T200" s="189">
        <v>165</v>
      </c>
      <c r="U200" s="193">
        <v>335</v>
      </c>
      <c r="V200" s="191">
        <v>333</v>
      </c>
      <c r="W200" s="192">
        <v>821</v>
      </c>
      <c r="X200" s="189">
        <v>662</v>
      </c>
      <c r="Y200" s="193">
        <v>634</v>
      </c>
      <c r="Z200" s="191">
        <v>1190</v>
      </c>
      <c r="AA200" s="189">
        <v>1043</v>
      </c>
      <c r="AB200" s="170">
        <f t="shared" si="2313"/>
        <v>9624</v>
      </c>
      <c r="AC200" s="171">
        <f t="shared" si="2314"/>
        <v>9524</v>
      </c>
      <c r="AE200" s="270" t="s">
        <v>85</v>
      </c>
      <c r="BI200" s="137" t="s">
        <v>21</v>
      </c>
      <c r="BJ200" s="129">
        <f>B200/B219</f>
        <v>9.9148671096345509E-2</v>
      </c>
      <c r="BK200" s="130">
        <f t="shared" ref="BK200" si="2424">C200/C219</f>
        <v>4.3517862564517763E-2</v>
      </c>
      <c r="BL200" s="131">
        <f t="shared" ref="BL200" si="2425">D200/D219</f>
        <v>7.8419201324229262E-2</v>
      </c>
      <c r="BM200" s="132">
        <f t="shared" ref="BM200" si="2426">E200/E219</f>
        <v>5.9007506255212679E-2</v>
      </c>
      <c r="BN200" s="129">
        <f t="shared" ref="BN200" si="2427">F200/F219</f>
        <v>0.10250569476082004</v>
      </c>
      <c r="BO200" s="130">
        <f t="shared" ref="BO200" si="2428">G200/G219</f>
        <v>4.2513535102511761E-2</v>
      </c>
      <c r="BP200" s="131">
        <f t="shared" ref="BP200" si="2429">H200/H219</f>
        <v>8.5414836199322206E-2</v>
      </c>
      <c r="BQ200" s="132">
        <f t="shared" ref="BQ200" si="2430">I200/I219</f>
        <v>5.3198927863885331E-2</v>
      </c>
      <c r="BR200" s="129">
        <f t="shared" ref="BR200" si="2431">J200/J219</f>
        <v>4.4198895027624308E-2</v>
      </c>
      <c r="BS200" s="130">
        <f t="shared" ref="BS200" si="2432">K200/K219</f>
        <v>0.12590051457975987</v>
      </c>
      <c r="BT200" s="131">
        <f t="shared" ref="BT200" si="2433">L200/L219</f>
        <v>4.3350643486114247E-2</v>
      </c>
      <c r="BU200" s="129">
        <f t="shared" ref="BU200" si="2434">M200/M219</f>
        <v>0.11704776997962418</v>
      </c>
      <c r="BV200" s="133">
        <f t="shared" ref="BV200" si="2435">N200/N219</f>
        <v>6.1635717107862503E-2</v>
      </c>
      <c r="BW200" s="134">
        <f t="shared" ref="BW200" si="2436">O200/O219</f>
        <v>9.5915130967353851E-2</v>
      </c>
      <c r="BX200" s="129">
        <f t="shared" ref="BX200" si="2437">P200/P219</f>
        <v>8.4491978609625665E-2</v>
      </c>
      <c r="BY200" s="130">
        <f t="shared" ref="BY200" si="2438">Q200/Q219</f>
        <v>7.6698082547936308E-2</v>
      </c>
      <c r="BZ200" s="131">
        <f t="shared" ref="BZ200" si="2439">R200/R219</f>
        <v>8.7453909426113266E-2</v>
      </c>
      <c r="CA200" s="132">
        <f t="shared" ref="CA200" si="2440">S200/S219</f>
        <v>6.5991237677984663E-2</v>
      </c>
      <c r="CB200" s="129">
        <f t="shared" ref="CB200" si="2441">T200/T219</f>
        <v>6.2857142857142861E-2</v>
      </c>
      <c r="CC200" s="130">
        <f t="shared" ref="CC200" si="2442">U200/U219</f>
        <v>0.12037369744879627</v>
      </c>
      <c r="CD200" s="131">
        <f t="shared" ref="CD200" si="2443">V200/V219</f>
        <v>3.8009359662139024E-2</v>
      </c>
      <c r="CE200" s="132">
        <f t="shared" ref="CE200" si="2444">W200/W219</f>
        <v>8.4248332478193952E-2</v>
      </c>
      <c r="CF200" s="129">
        <f t="shared" ref="CF200" si="2445">X200/X219</f>
        <v>7.90542154287079E-2</v>
      </c>
      <c r="CG200" s="130">
        <f t="shared" ref="CG200" si="2446">Y200/Y219</f>
        <v>0.12402190923317684</v>
      </c>
      <c r="CH200" s="131">
        <f t="shared" ref="CH200" si="2447">Z200/Z219</f>
        <v>7.7818467172377712E-2</v>
      </c>
      <c r="CI200" s="129">
        <f t="shared" ref="CI200" si="2448">AA200/AA219</f>
        <v>6.5416457601605624E-2</v>
      </c>
      <c r="CJ200" s="135">
        <f t="shared" ref="CJ200" si="2449">AB200/AB219</f>
        <v>7.5695487686898794E-2</v>
      </c>
      <c r="CK200" s="136">
        <f t="shared" ref="CK200" si="2450">AC200/AC219</f>
        <v>7.5043533759346956E-2</v>
      </c>
    </row>
    <row r="201" spans="1:89" ht="14.25" thickTop="1" thickBot="1" x14ac:dyDescent="0.25">
      <c r="A201" s="146" t="s">
        <v>22</v>
      </c>
      <c r="B201" s="196">
        <v>766</v>
      </c>
      <c r="C201" s="197">
        <v>570</v>
      </c>
      <c r="D201" s="198">
        <v>307</v>
      </c>
      <c r="E201" s="199">
        <v>282</v>
      </c>
      <c r="F201" s="196">
        <v>1136</v>
      </c>
      <c r="G201" s="200">
        <v>466</v>
      </c>
      <c r="H201" s="198">
        <v>1241</v>
      </c>
      <c r="I201" s="199">
        <v>901</v>
      </c>
      <c r="J201" s="196">
        <v>132</v>
      </c>
      <c r="K201" s="200">
        <v>403</v>
      </c>
      <c r="L201" s="198">
        <v>365</v>
      </c>
      <c r="M201" s="196">
        <v>1035</v>
      </c>
      <c r="N201" s="201">
        <v>1005</v>
      </c>
      <c r="O201" s="202">
        <v>1588</v>
      </c>
      <c r="P201" s="196">
        <v>553</v>
      </c>
      <c r="Q201" s="200">
        <v>585</v>
      </c>
      <c r="R201" s="198">
        <v>825</v>
      </c>
      <c r="S201" s="199">
        <v>675</v>
      </c>
      <c r="T201" s="196">
        <v>120</v>
      </c>
      <c r="U201" s="200">
        <v>283</v>
      </c>
      <c r="V201" s="198">
        <v>318</v>
      </c>
      <c r="W201" s="199">
        <v>902</v>
      </c>
      <c r="X201" s="196">
        <v>507</v>
      </c>
      <c r="Y201" s="200">
        <v>369</v>
      </c>
      <c r="Z201" s="198">
        <v>1030</v>
      </c>
      <c r="AA201" s="196">
        <v>1038</v>
      </c>
      <c r="AB201" s="170">
        <f t="shared" si="2313"/>
        <v>8305</v>
      </c>
      <c r="AC201" s="171">
        <f t="shared" si="2314"/>
        <v>9097</v>
      </c>
      <c r="AE201" s="298" t="s">
        <v>0</v>
      </c>
      <c r="AF201" s="292" t="s">
        <v>1</v>
      </c>
      <c r="AG201" s="293"/>
      <c r="AH201" s="292" t="s">
        <v>2</v>
      </c>
      <c r="AI201" s="293"/>
      <c r="AJ201" s="292" t="s">
        <v>3</v>
      </c>
      <c r="AK201" s="293"/>
      <c r="AL201" s="292" t="s">
        <v>4</v>
      </c>
      <c r="AM201" s="293"/>
      <c r="AN201" s="292" t="s">
        <v>5</v>
      </c>
      <c r="AO201" s="293"/>
      <c r="AP201" s="292" t="s">
        <v>6</v>
      </c>
      <c r="AQ201" s="293"/>
      <c r="AR201" s="292" t="s">
        <v>7</v>
      </c>
      <c r="AS201" s="293"/>
      <c r="AT201" s="292" t="s">
        <v>8</v>
      </c>
      <c r="AU201" s="293"/>
      <c r="AV201" s="292" t="s">
        <v>9</v>
      </c>
      <c r="AW201" s="293"/>
      <c r="AX201" s="292" t="s">
        <v>10</v>
      </c>
      <c r="AY201" s="293"/>
      <c r="AZ201" s="292" t="s">
        <v>11</v>
      </c>
      <c r="BA201" s="293"/>
      <c r="BB201" s="292" t="s">
        <v>12</v>
      </c>
      <c r="BC201" s="293"/>
      <c r="BD201" s="294" t="s">
        <v>40</v>
      </c>
      <c r="BE201" s="295"/>
      <c r="BF201" s="296" t="s">
        <v>41</v>
      </c>
      <c r="BG201" s="297"/>
      <c r="BI201" s="146" t="s">
        <v>22</v>
      </c>
      <c r="BJ201" s="129">
        <f>B201/B219</f>
        <v>7.9526578073089702E-2</v>
      </c>
      <c r="BK201" s="130">
        <f t="shared" ref="BK201" si="2451">C201/C219</f>
        <v>5.7686468980872381E-2</v>
      </c>
      <c r="BL201" s="131">
        <f t="shared" ref="BL201" si="2452">D201/D219</f>
        <v>6.3521622180840051E-2</v>
      </c>
      <c r="BM201" s="132">
        <f t="shared" ref="BM201" si="2453">E201/E219</f>
        <v>5.8798999165971644E-2</v>
      </c>
      <c r="BN201" s="129">
        <f t="shared" ref="BN201" si="2454">F201/F219</f>
        <v>9.2417832736739342E-2</v>
      </c>
      <c r="BO201" s="130">
        <f t="shared" ref="BO201" si="2455">G201/G219</f>
        <v>4.1359723085115825E-2</v>
      </c>
      <c r="BP201" s="131">
        <f t="shared" ref="BP201" si="2456">H201/H219</f>
        <v>7.7883770553533321E-2</v>
      </c>
      <c r="BQ201" s="132">
        <f t="shared" ref="BQ201" si="2457">I201/I219</f>
        <v>5.249970865866449E-2</v>
      </c>
      <c r="BR201" s="129">
        <f t="shared" ref="BR201" si="2458">J201/J219</f>
        <v>4.5580110497237571E-2</v>
      </c>
      <c r="BS201" s="130">
        <f t="shared" ref="BS201" si="2459">K201/K219</f>
        <v>0.13825042881646654</v>
      </c>
      <c r="BT201" s="131">
        <f t="shared" ref="BT201" si="2460">L201/L219</f>
        <v>4.120568977195755E-2</v>
      </c>
      <c r="BU201" s="129">
        <f t="shared" ref="BU201" si="2461">M201/M219</f>
        <v>0.11716096898347295</v>
      </c>
      <c r="BV201" s="133">
        <f t="shared" ref="BV201" si="2462">N201/N219</f>
        <v>5.6725179206411923E-2</v>
      </c>
      <c r="BW201" s="134">
        <f t="shared" ref="BW201" si="2463">O201/O219</f>
        <v>8.6837644228140207E-2</v>
      </c>
      <c r="BX201" s="129">
        <f t="shared" ref="BX201" si="2464">P201/P219</f>
        <v>5.9144385026737967E-2</v>
      </c>
      <c r="BY201" s="130">
        <f t="shared" ref="BY201" si="2465">Q201/Q219</f>
        <v>6.3373415664608385E-2</v>
      </c>
      <c r="BZ201" s="131">
        <f t="shared" ref="BZ201" si="2466">R201/R219</f>
        <v>7.799943273139831E-2</v>
      </c>
      <c r="CA201" s="132">
        <f t="shared" ref="CA201" si="2467">S201/S219</f>
        <v>6.1610076670317634E-2</v>
      </c>
      <c r="CB201" s="129">
        <f t="shared" ref="CB201" si="2468">T201/T219</f>
        <v>4.5714285714285714E-2</v>
      </c>
      <c r="CC201" s="130">
        <f t="shared" ref="CC201" si="2469">U201/U219</f>
        <v>0.10168882500898312</v>
      </c>
      <c r="CD201" s="131">
        <f t="shared" ref="CD201" si="2470">V201/V219</f>
        <v>3.6297226344024658E-2</v>
      </c>
      <c r="CE201" s="132">
        <f t="shared" ref="CE201" si="2471">W201/W219</f>
        <v>9.2560287326834273E-2</v>
      </c>
      <c r="CF201" s="129">
        <f t="shared" ref="CF201" si="2472">X201/X219</f>
        <v>6.0544542631956057E-2</v>
      </c>
      <c r="CG201" s="130">
        <f t="shared" ref="CG201" si="2473">Y201/Y219</f>
        <v>7.2183098591549297E-2</v>
      </c>
      <c r="CH201" s="131">
        <f t="shared" ref="CH201" si="2474">Z201/Z219</f>
        <v>6.7355479989537018E-2</v>
      </c>
      <c r="CI201" s="129">
        <f t="shared" ref="CI201" si="2475">AA201/AA219</f>
        <v>6.5102860010035124E-2</v>
      </c>
      <c r="CJ201" s="135">
        <f t="shared" ref="CJ201" si="2476">AB201/AB219</f>
        <v>6.5321178848679814E-2</v>
      </c>
      <c r="CK201" s="136">
        <f t="shared" ref="CK201" si="2477">AC201/AC219</f>
        <v>7.1679024213437553E-2</v>
      </c>
    </row>
    <row r="202" spans="1:89" ht="15" thickTop="1" thickBot="1" x14ac:dyDescent="0.3">
      <c r="A202" s="137" t="s">
        <v>23</v>
      </c>
      <c r="B202" s="189">
        <v>571</v>
      </c>
      <c r="C202" s="190">
        <v>486</v>
      </c>
      <c r="D202" s="191">
        <v>253</v>
      </c>
      <c r="E202" s="192">
        <v>241</v>
      </c>
      <c r="F202" s="189">
        <v>787</v>
      </c>
      <c r="G202" s="193">
        <v>338</v>
      </c>
      <c r="H202" s="191">
        <v>934</v>
      </c>
      <c r="I202" s="192">
        <v>792</v>
      </c>
      <c r="J202" s="189">
        <v>152</v>
      </c>
      <c r="K202" s="193">
        <v>286</v>
      </c>
      <c r="L202" s="191">
        <v>336</v>
      </c>
      <c r="M202" s="189">
        <v>670</v>
      </c>
      <c r="N202" s="194">
        <v>829</v>
      </c>
      <c r="O202" s="195">
        <v>1168</v>
      </c>
      <c r="P202" s="189">
        <v>432</v>
      </c>
      <c r="Q202" s="193">
        <v>348</v>
      </c>
      <c r="R202" s="191">
        <v>624</v>
      </c>
      <c r="S202" s="192">
        <v>526</v>
      </c>
      <c r="T202" s="189">
        <v>111</v>
      </c>
      <c r="U202" s="193">
        <v>134</v>
      </c>
      <c r="V202" s="191">
        <v>294</v>
      </c>
      <c r="W202" s="192">
        <v>724</v>
      </c>
      <c r="X202" s="189">
        <v>400</v>
      </c>
      <c r="Y202" s="193">
        <v>300</v>
      </c>
      <c r="Z202" s="191">
        <v>856</v>
      </c>
      <c r="AA202" s="189">
        <v>969</v>
      </c>
      <c r="AB202" s="170">
        <f t="shared" si="2313"/>
        <v>6579</v>
      </c>
      <c r="AC202" s="171">
        <f t="shared" si="2314"/>
        <v>6982</v>
      </c>
      <c r="AE202" s="299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5.9281561461794023E-2</v>
      </c>
      <c r="BK202" s="130">
        <f t="shared" ref="BK202" si="2478">C202/C219</f>
        <v>4.9185305131059606E-2</v>
      </c>
      <c r="BL202" s="131">
        <f t="shared" ref="BL202" si="2479">D202/D219</f>
        <v>5.2348437823298156E-2</v>
      </c>
      <c r="BM202" s="132">
        <f t="shared" ref="BM202" si="2480">E202/E219</f>
        <v>5.0250208507089243E-2</v>
      </c>
      <c r="BN202" s="129">
        <f t="shared" ref="BN202" si="2481">F202/F219</f>
        <v>6.4025382362512206E-2</v>
      </c>
      <c r="BO202" s="130">
        <f t="shared" ref="BO202" si="2482">G202/G219</f>
        <v>2.9999112452294311E-2</v>
      </c>
      <c r="BP202" s="131">
        <f t="shared" ref="BP202" si="2483">H202/H219</f>
        <v>5.8616794276390112E-2</v>
      </c>
      <c r="BQ202" s="132">
        <f t="shared" ref="BQ202" si="2484">I202/I219</f>
        <v>4.6148467544575224E-2</v>
      </c>
      <c r="BR202" s="129">
        <f t="shared" ref="BR202" si="2485">J202/J219</f>
        <v>5.2486187845303865E-2</v>
      </c>
      <c r="BS202" s="130">
        <f t="shared" ref="BS202" si="2486">K202/K219</f>
        <v>9.8113207547169817E-2</v>
      </c>
      <c r="BT202" s="131">
        <f t="shared" ref="BT202" si="2487">L202/L219</f>
        <v>3.7931813050349969E-2</v>
      </c>
      <c r="BU202" s="129">
        <f t="shared" ref="BU202" si="2488">M202/M219</f>
        <v>7.5843332578673303E-2</v>
      </c>
      <c r="BV202" s="133">
        <f t="shared" ref="BV202" si="2489">N202/N219</f>
        <v>4.6791217474741777E-2</v>
      </c>
      <c r="BW202" s="134">
        <f t="shared" ref="BW202" si="2490">O202/O219</f>
        <v>6.3870509104828568E-2</v>
      </c>
      <c r="BX202" s="129">
        <f t="shared" ref="BX202" si="2491">P202/P219</f>
        <v>4.6203208556149733E-2</v>
      </c>
      <c r="BY202" s="130">
        <f t="shared" ref="BY202" si="2492">Q202/Q219</f>
        <v>3.769905752356191E-2</v>
      </c>
      <c r="BZ202" s="131">
        <f t="shared" ref="BZ202" si="2493">R202/R219</f>
        <v>5.8995934575021274E-2</v>
      </c>
      <c r="CA202" s="132">
        <f t="shared" ref="CA202" si="2494">S202/S219</f>
        <v>4.8010222709017891E-2</v>
      </c>
      <c r="CB202" s="129">
        <f t="shared" ref="CB202" si="2495">T202/T219</f>
        <v>4.2285714285714288E-2</v>
      </c>
      <c r="CC202" s="130">
        <f t="shared" ref="CC202" si="2496">U202/U219</f>
        <v>4.8149478979518504E-2</v>
      </c>
      <c r="CD202" s="131">
        <f t="shared" ref="CD202" si="2497">V202/V219</f>
        <v>3.3557813035041663E-2</v>
      </c>
      <c r="CE202" s="132">
        <f t="shared" ref="CE202" si="2498">W202/W219</f>
        <v>7.4294510005130834E-2</v>
      </c>
      <c r="CF202" s="129">
        <f t="shared" ref="CF202" si="2499">X202/X219</f>
        <v>4.776689754000478E-2</v>
      </c>
      <c r="CG202" s="130">
        <f t="shared" ref="CG202" si="2500">Y202/Y219</f>
        <v>5.8685446009389672E-2</v>
      </c>
      <c r="CH202" s="131">
        <f t="shared" ref="CH202" si="2501">Z202/Z219</f>
        <v>5.597698142819775E-2</v>
      </c>
      <c r="CI202" s="129">
        <f t="shared" ref="CI202" si="2502">AA202/AA219</f>
        <v>6.0775213246362265E-2</v>
      </c>
      <c r="CJ202" s="135">
        <f t="shared" ref="CJ202" si="2503">AB202/AB219</f>
        <v>5.1745699656287114E-2</v>
      </c>
      <c r="CK202" s="136">
        <f t="shared" ref="CK202" si="2504">AC202/AC219</f>
        <v>5.5014064753019787E-2</v>
      </c>
    </row>
    <row r="203" spans="1:89" ht="13.5" thickTop="1" x14ac:dyDescent="0.2">
      <c r="A203" s="146" t="s">
        <v>24</v>
      </c>
      <c r="B203" s="203">
        <v>427</v>
      </c>
      <c r="C203" s="197">
        <v>467</v>
      </c>
      <c r="D203" s="198">
        <v>236</v>
      </c>
      <c r="E203" s="199">
        <v>239</v>
      </c>
      <c r="F203" s="196">
        <v>633</v>
      </c>
      <c r="G203" s="200">
        <v>397</v>
      </c>
      <c r="H203" s="198">
        <v>912</v>
      </c>
      <c r="I203" s="199">
        <v>750</v>
      </c>
      <c r="J203" s="196">
        <v>126</v>
      </c>
      <c r="K203" s="200">
        <v>146</v>
      </c>
      <c r="L203" s="198">
        <v>345</v>
      </c>
      <c r="M203" s="196">
        <v>591</v>
      </c>
      <c r="N203" s="201">
        <v>692</v>
      </c>
      <c r="O203" s="204">
        <v>833</v>
      </c>
      <c r="P203" s="196">
        <v>396</v>
      </c>
      <c r="Q203" s="200">
        <v>383</v>
      </c>
      <c r="R203" s="198">
        <v>478</v>
      </c>
      <c r="S203" s="199">
        <v>514</v>
      </c>
      <c r="T203" s="196">
        <v>106</v>
      </c>
      <c r="U203" s="200">
        <v>129</v>
      </c>
      <c r="V203" s="198">
        <v>317</v>
      </c>
      <c r="W203" s="205">
        <v>585</v>
      </c>
      <c r="X203" s="196">
        <v>373</v>
      </c>
      <c r="Y203" s="200">
        <v>199</v>
      </c>
      <c r="Z203" s="198">
        <v>839</v>
      </c>
      <c r="AA203" s="196">
        <v>888</v>
      </c>
      <c r="AB203" s="170">
        <f t="shared" si="2313"/>
        <v>5880</v>
      </c>
      <c r="AC203" s="171">
        <f t="shared" si="2314"/>
        <v>6121</v>
      </c>
      <c r="AE203" s="273" t="str">
        <f>$AE$17</f>
        <v>17:00 - 17:59</v>
      </c>
      <c r="AF203" s="126">
        <f t="shared" ref="AF203:AU204" si="2505">SUMIF($A$9:$A$32,$AE203,B$195:B$218)</f>
        <v>514</v>
      </c>
      <c r="AG203" s="186">
        <f t="shared" si="2505"/>
        <v>1339</v>
      </c>
      <c r="AH203" s="127">
        <f t="shared" si="2505"/>
        <v>398</v>
      </c>
      <c r="AI203" s="180">
        <f t="shared" si="2505"/>
        <v>432</v>
      </c>
      <c r="AJ203" s="126">
        <f t="shared" si="2505"/>
        <v>557</v>
      </c>
      <c r="AK203" s="128">
        <f t="shared" si="2505"/>
        <v>1436</v>
      </c>
      <c r="AL203" s="127">
        <f t="shared" si="2505"/>
        <v>1091</v>
      </c>
      <c r="AM203" s="180">
        <f t="shared" si="2505"/>
        <v>1954</v>
      </c>
      <c r="AN203" s="126">
        <f t="shared" si="2505"/>
        <v>491</v>
      </c>
      <c r="AO203" s="128">
        <f t="shared" si="2505"/>
        <v>104</v>
      </c>
      <c r="AP203" s="127">
        <f t="shared" si="2505"/>
        <v>1139</v>
      </c>
      <c r="AQ203" s="126">
        <f t="shared" si="2505"/>
        <v>302</v>
      </c>
      <c r="AR203" s="179">
        <f t="shared" si="2505"/>
        <v>1711</v>
      </c>
      <c r="AS203" s="181">
        <f t="shared" si="2505"/>
        <v>1065</v>
      </c>
      <c r="AT203" s="126">
        <f t="shared" si="2505"/>
        <v>951</v>
      </c>
      <c r="AU203" s="128">
        <f t="shared" si="2505"/>
        <v>711</v>
      </c>
      <c r="AV203" s="127">
        <f t="shared" ref="AP203:BE204" si="2506">SUMIF($A$9:$A$32,$AE203,R$195:R$218)</f>
        <v>740</v>
      </c>
      <c r="AW203" s="180">
        <f t="shared" si="2506"/>
        <v>1132</v>
      </c>
      <c r="AX203" s="126">
        <f t="shared" si="2506"/>
        <v>397</v>
      </c>
      <c r="AY203" s="128">
        <f t="shared" si="2506"/>
        <v>80</v>
      </c>
      <c r="AZ203" s="127">
        <f t="shared" si="2506"/>
        <v>1087</v>
      </c>
      <c r="BA203" s="180">
        <f t="shared" si="2506"/>
        <v>543</v>
      </c>
      <c r="BB203" s="126">
        <f t="shared" si="2506"/>
        <v>929</v>
      </c>
      <c r="BC203" s="128">
        <f t="shared" si="2506"/>
        <v>255</v>
      </c>
      <c r="BD203" s="184">
        <f t="shared" si="2506"/>
        <v>1316</v>
      </c>
      <c r="BE203" s="185">
        <f t="shared" si="2506"/>
        <v>1337</v>
      </c>
      <c r="BF203" s="170">
        <f>AF203+AH203+AJ203+AL203+AN203+AP203+AR203+AT203+AV203+AX203+AZ203+BB203+BD203</f>
        <v>11321</v>
      </c>
      <c r="BG203" s="171">
        <f>AG203+AI203+AK203+AM203+AO203+AQ203+AS203+AU203+AW203+AY203+BA203+BC203+BE203</f>
        <v>10690</v>
      </c>
      <c r="BI203" s="146" t="s">
        <v>24</v>
      </c>
      <c r="BJ203" s="129">
        <f>B203/B219</f>
        <v>4.4331395348837212E-2</v>
      </c>
      <c r="BK203" s="130">
        <f t="shared" ref="BK203" si="2507">C203/C219</f>
        <v>4.7262422831697196E-2</v>
      </c>
      <c r="BL203" s="131">
        <f t="shared" ref="BL203" si="2508">D203/D219</f>
        <v>4.8830953858886819E-2</v>
      </c>
      <c r="BM203" s="132">
        <f t="shared" ref="BM203" si="2509">E203/E219</f>
        <v>4.9833194328607174E-2</v>
      </c>
      <c r="BN203" s="129">
        <f t="shared" ref="BN203" si="2510">F203/F219</f>
        <v>5.1496908558411977E-2</v>
      </c>
      <c r="BO203" s="130">
        <f t="shared" ref="BO203" si="2511">G203/G219</f>
        <v>3.5235643915860475E-2</v>
      </c>
      <c r="BP203" s="131">
        <f t="shared" ref="BP203" si="2512">H203/H219</f>
        <v>5.7236098907995483E-2</v>
      </c>
      <c r="BQ203" s="132">
        <f t="shared" ref="BQ203" si="2513">I203/I219</f>
        <v>4.3701200326302293E-2</v>
      </c>
      <c r="BR203" s="129">
        <f t="shared" ref="BR203" si="2514">J203/J219</f>
        <v>4.3508287292817679E-2</v>
      </c>
      <c r="BS203" s="130">
        <f t="shared" ref="BS203" si="2515">K203/K219</f>
        <v>5.0085763293310465E-2</v>
      </c>
      <c r="BT203" s="131">
        <f t="shared" ref="BT203" si="2516">L203/L219</f>
        <v>3.8947843757055768E-2</v>
      </c>
      <c r="BU203" s="129">
        <f t="shared" ref="BU203" si="2517">M203/M219</f>
        <v>6.6900611274620783E-2</v>
      </c>
      <c r="BV203" s="133">
        <f t="shared" ref="BV203" si="2518">N203/N219</f>
        <v>3.9058531354066714E-2</v>
      </c>
      <c r="BW203" s="134">
        <f t="shared" ref="BW203" si="2519">O203/O219</f>
        <v>4.5551484661234758E-2</v>
      </c>
      <c r="BX203" s="129">
        <f t="shared" ref="BX203" si="2520">P203/P219</f>
        <v>4.2352941176470586E-2</v>
      </c>
      <c r="BY203" s="130">
        <f t="shared" ref="BY203" si="2521">Q203/Q219</f>
        <v>4.1490629400931643E-2</v>
      </c>
      <c r="BZ203" s="131">
        <f t="shared" ref="BZ203" si="2522">R203/R219</f>
        <v>4.5192398600737448E-2</v>
      </c>
      <c r="CA203" s="132">
        <f t="shared" ref="CA203" si="2523">S203/S219</f>
        <v>4.6914932457101134E-2</v>
      </c>
      <c r="CB203" s="129">
        <f t="shared" ref="CB203" si="2524">T203/T219</f>
        <v>4.0380952380952378E-2</v>
      </c>
      <c r="CC203" s="130">
        <f t="shared" ref="CC203" si="2525">U203/U219</f>
        <v>4.6352856629536469E-2</v>
      </c>
      <c r="CD203" s="131">
        <f t="shared" ref="CD203" si="2526">V203/V219</f>
        <v>3.6183084122817032E-2</v>
      </c>
      <c r="CE203" s="132">
        <f t="shared" ref="CE203" si="2527">W203/W219</f>
        <v>6.003078501795793E-2</v>
      </c>
      <c r="CF203" s="129">
        <f t="shared" ref="CF203" si="2528">X203/X219</f>
        <v>4.4542631956054457E-2</v>
      </c>
      <c r="CG203" s="130">
        <f t="shared" ref="CG203" si="2529">Y203/Y219</f>
        <v>3.8928012519561815E-2</v>
      </c>
      <c r="CH203" s="131">
        <f t="shared" ref="CH203" si="2530">Z203/Z219</f>
        <v>5.4865289040020929E-2</v>
      </c>
      <c r="CI203" s="129">
        <f t="shared" ref="CI203" si="2531">AA203/AA219</f>
        <v>5.5694932262920223E-2</v>
      </c>
      <c r="CJ203" s="135">
        <f t="shared" ref="CJ203" si="2532">AB203/AB219</f>
        <v>4.6247866541870838E-2</v>
      </c>
      <c r="CK203" s="136">
        <f t="shared" ref="CK203" si="2533">AC203/AC219</f>
        <v>4.8229889767005742E-2</v>
      </c>
    </row>
    <row r="204" spans="1:89" x14ac:dyDescent="0.2">
      <c r="A204" s="137" t="s">
        <v>25</v>
      </c>
      <c r="B204" s="206">
        <v>447</v>
      </c>
      <c r="C204" s="190">
        <v>428</v>
      </c>
      <c r="D204" s="191">
        <v>215</v>
      </c>
      <c r="E204" s="192">
        <v>237</v>
      </c>
      <c r="F204" s="189">
        <v>546</v>
      </c>
      <c r="G204" s="193">
        <v>351</v>
      </c>
      <c r="H204" s="191">
        <v>725</v>
      </c>
      <c r="I204" s="192">
        <v>824</v>
      </c>
      <c r="J204" s="189">
        <v>153</v>
      </c>
      <c r="K204" s="190">
        <v>134</v>
      </c>
      <c r="L204" s="191">
        <v>351</v>
      </c>
      <c r="M204" s="189">
        <v>429</v>
      </c>
      <c r="N204" s="194">
        <v>704</v>
      </c>
      <c r="O204" s="207">
        <v>798</v>
      </c>
      <c r="P204" s="189">
        <v>358</v>
      </c>
      <c r="Q204" s="190">
        <v>369</v>
      </c>
      <c r="R204" s="191">
        <v>580</v>
      </c>
      <c r="S204" s="192">
        <v>451</v>
      </c>
      <c r="T204" s="198">
        <v>110</v>
      </c>
      <c r="U204" s="189">
        <v>101</v>
      </c>
      <c r="V204" s="191">
        <v>343</v>
      </c>
      <c r="W204" s="208">
        <v>440</v>
      </c>
      <c r="X204" s="189">
        <v>298</v>
      </c>
      <c r="Y204" s="193">
        <v>199</v>
      </c>
      <c r="Z204" s="191">
        <v>803</v>
      </c>
      <c r="AA204" s="189">
        <v>940</v>
      </c>
      <c r="AB204" s="170">
        <f t="shared" si="2313"/>
        <v>5633</v>
      </c>
      <c r="AC204" s="171">
        <f t="shared" si="2314"/>
        <v>5701</v>
      </c>
      <c r="AE204" s="275" t="str">
        <f>$AE$18</f>
        <v>18:00 - 18:59</v>
      </c>
      <c r="AF204" s="126">
        <f t="shared" si="2505"/>
        <v>567</v>
      </c>
      <c r="AG204" s="190">
        <f t="shared" si="2505"/>
        <v>1245</v>
      </c>
      <c r="AH204" s="191">
        <f t="shared" si="2505"/>
        <v>313</v>
      </c>
      <c r="AI204" s="192">
        <f t="shared" si="2505"/>
        <v>438</v>
      </c>
      <c r="AJ204" s="276">
        <f t="shared" si="2505"/>
        <v>570</v>
      </c>
      <c r="AK204" s="193">
        <f t="shared" si="2505"/>
        <v>1457</v>
      </c>
      <c r="AL204" s="191">
        <f t="shared" si="2505"/>
        <v>984</v>
      </c>
      <c r="AM204" s="192">
        <f t="shared" si="2505"/>
        <v>1893</v>
      </c>
      <c r="AN204" s="276">
        <f t="shared" si="2505"/>
        <v>345</v>
      </c>
      <c r="AO204" s="193">
        <f t="shared" si="2505"/>
        <v>105</v>
      </c>
      <c r="AP204" s="191">
        <f t="shared" si="2506"/>
        <v>1122</v>
      </c>
      <c r="AQ204" s="276">
        <f t="shared" si="2506"/>
        <v>321</v>
      </c>
      <c r="AR204" s="194">
        <f t="shared" si="2506"/>
        <v>1669</v>
      </c>
      <c r="AS204" s="195">
        <f t="shared" si="2506"/>
        <v>1196</v>
      </c>
      <c r="AT204" s="276">
        <f t="shared" si="2506"/>
        <v>753</v>
      </c>
      <c r="AU204" s="193">
        <f t="shared" si="2506"/>
        <v>832</v>
      </c>
      <c r="AV204" s="191">
        <f t="shared" si="2506"/>
        <v>694</v>
      </c>
      <c r="AW204" s="192">
        <f t="shared" si="2506"/>
        <v>1030</v>
      </c>
      <c r="AX204" s="276">
        <f t="shared" si="2506"/>
        <v>227</v>
      </c>
      <c r="AY204" s="193">
        <f t="shared" si="2506"/>
        <v>66</v>
      </c>
      <c r="AZ204" s="191">
        <f t="shared" si="2506"/>
        <v>1084</v>
      </c>
      <c r="BA204" s="192">
        <f t="shared" si="2506"/>
        <v>561</v>
      </c>
      <c r="BB204" s="276">
        <f t="shared" si="2506"/>
        <v>736</v>
      </c>
      <c r="BC204" s="193">
        <f t="shared" si="2506"/>
        <v>285</v>
      </c>
      <c r="BD204" s="191">
        <f t="shared" si="2506"/>
        <v>1017</v>
      </c>
      <c r="BE204" s="276">
        <f t="shared" si="2506"/>
        <v>1527</v>
      </c>
      <c r="BF204" s="172">
        <f>SUM(AF204,AH204,AJ204,AL204,AN204,AP204,AR204,AT204,AV204,AX204,AZ204,BB204,BD204)</f>
        <v>10081</v>
      </c>
      <c r="BG204" s="173">
        <f>SUM(AG204,AI204,AK204,AM204,AO204,AQ204,AS204,AU204,AW204,AY204,BA204,BC204,BE204)</f>
        <v>10956</v>
      </c>
      <c r="BI204" s="137" t="s">
        <v>25</v>
      </c>
      <c r="BJ204" s="129">
        <f>B204/B219</f>
        <v>4.6407807308970102E-2</v>
      </c>
      <c r="BK204" s="130">
        <f t="shared" ref="BK204" si="2534">C204/C219</f>
        <v>4.3315453901426978E-2</v>
      </c>
      <c r="BL204" s="131">
        <f t="shared" ref="BL204" si="2535">D204/D219</f>
        <v>4.4485826608731634E-2</v>
      </c>
      <c r="BM204" s="132">
        <f t="shared" ref="BM204" si="2536">E204/E219</f>
        <v>4.9416180150125104E-2</v>
      </c>
      <c r="BN204" s="129">
        <f t="shared" ref="BN204" si="2537">F204/F219</f>
        <v>4.441913439635535E-2</v>
      </c>
      <c r="BO204" s="130">
        <f t="shared" ref="BO204" si="2538">G204/G219</f>
        <v>3.1152924469690247E-2</v>
      </c>
      <c r="BP204" s="131">
        <f t="shared" ref="BP204" si="2539">H204/H219</f>
        <v>4.5500188276641144E-2</v>
      </c>
      <c r="BQ204" s="132">
        <f t="shared" ref="BQ204" si="2540">I204/I219</f>
        <v>4.8013052091830787E-2</v>
      </c>
      <c r="BR204" s="129">
        <f t="shared" ref="BR204" si="2541">J204/J219</f>
        <v>5.2831491712707179E-2</v>
      </c>
      <c r="BS204" s="130">
        <f t="shared" ref="BS204" si="2542">K204/K219</f>
        <v>4.5969125214408234E-2</v>
      </c>
      <c r="BT204" s="131">
        <f t="shared" ref="BT204" si="2543">L204/L219</f>
        <v>3.9625197561526306E-2</v>
      </c>
      <c r="BU204" s="129">
        <f t="shared" ref="BU204" si="2544">M204/M219</f>
        <v>4.8562372651120671E-2</v>
      </c>
      <c r="BV204" s="133">
        <f t="shared" ref="BV204" si="2545">N204/N219</f>
        <v>3.9735846926680592E-2</v>
      </c>
      <c r="BW204" s="134">
        <f t="shared" ref="BW204" si="2546">O204/O219</f>
        <v>4.3637556734292121E-2</v>
      </c>
      <c r="BX204" s="129">
        <f t="shared" ref="BX204" si="2547">P204/P219</f>
        <v>3.8288770053475939E-2</v>
      </c>
      <c r="BY204" s="130">
        <f t="shared" ref="BY204" si="2548">Q204/Q219</f>
        <v>3.997400064998375E-2</v>
      </c>
      <c r="BZ204" s="131">
        <f t="shared" ref="BZ204" si="2549">R204/R219</f>
        <v>5.4835964829346696E-2</v>
      </c>
      <c r="CA204" s="132">
        <f t="shared" ref="CA204" si="2550">S204/S219</f>
        <v>4.1164658634538151E-2</v>
      </c>
      <c r="CB204" s="129">
        <f t="shared" ref="CB204" si="2551">T204/T219</f>
        <v>4.1904761904761903E-2</v>
      </c>
      <c r="CC204" s="130">
        <f t="shared" ref="CC204" si="2552">U204/U219</f>
        <v>3.629177146963708E-2</v>
      </c>
      <c r="CD204" s="131">
        <f t="shared" ref="CD204" si="2553">V204/V219</f>
        <v>3.9150781874215272E-2</v>
      </c>
      <c r="CE204" s="132">
        <f t="shared" ref="CE204" si="2554">W204/W219</f>
        <v>4.5151359671626472E-2</v>
      </c>
      <c r="CF204" s="129">
        <f t="shared" ref="CF204" si="2555">X204/X219</f>
        <v>3.5586338667303562E-2</v>
      </c>
      <c r="CG204" s="130">
        <f t="shared" ref="CG204" si="2556">Y204/Y219</f>
        <v>3.8928012519561815E-2</v>
      </c>
      <c r="CH204" s="131">
        <f t="shared" ref="CH204" si="2557">Z204/Z219</f>
        <v>5.2511116923881766E-2</v>
      </c>
      <c r="CI204" s="129">
        <f t="shared" ref="CI204" si="2558">AA204/AA219</f>
        <v>5.8956347215253384E-2</v>
      </c>
      <c r="CJ204" s="135">
        <f t="shared" ref="CJ204" si="2559">AB204/AB219</f>
        <v>4.4305141535775243E-2</v>
      </c>
      <c r="CK204" s="136">
        <f t="shared" ref="CK204" si="2560">AC204/AC219</f>
        <v>4.4920536115291579E-2</v>
      </c>
    </row>
    <row r="205" spans="1:89" ht="13.5" thickBot="1" x14ac:dyDescent="0.25">
      <c r="A205" s="146" t="s">
        <v>26</v>
      </c>
      <c r="B205" s="203">
        <v>374</v>
      </c>
      <c r="C205" s="197">
        <v>442</v>
      </c>
      <c r="D205" s="198">
        <v>166</v>
      </c>
      <c r="E205" s="199">
        <v>229</v>
      </c>
      <c r="F205" s="196">
        <v>460</v>
      </c>
      <c r="G205" s="200">
        <v>393</v>
      </c>
      <c r="H205" s="198">
        <v>676</v>
      </c>
      <c r="I205" s="199">
        <v>690</v>
      </c>
      <c r="J205" s="196">
        <v>88</v>
      </c>
      <c r="K205" s="197">
        <v>105</v>
      </c>
      <c r="L205" s="198">
        <v>360</v>
      </c>
      <c r="M205" s="196">
        <v>322</v>
      </c>
      <c r="N205" s="201">
        <v>656</v>
      </c>
      <c r="O205" s="204">
        <v>704</v>
      </c>
      <c r="P205" s="196">
        <v>341</v>
      </c>
      <c r="Q205" s="197">
        <v>359</v>
      </c>
      <c r="R205" s="198">
        <v>486</v>
      </c>
      <c r="S205" s="199">
        <v>392</v>
      </c>
      <c r="T205" s="196">
        <v>90</v>
      </c>
      <c r="U205" s="200">
        <v>89</v>
      </c>
      <c r="V205" s="198">
        <v>352</v>
      </c>
      <c r="W205" s="205">
        <v>416</v>
      </c>
      <c r="X205" s="196">
        <v>303</v>
      </c>
      <c r="Y205" s="200">
        <v>184</v>
      </c>
      <c r="Z205" s="198">
        <v>823</v>
      </c>
      <c r="AA205" s="196">
        <v>743</v>
      </c>
      <c r="AB205" s="170">
        <f t="shared" si="2313"/>
        <v>5175</v>
      </c>
      <c r="AC205" s="171">
        <f t="shared" si="2314"/>
        <v>5068</v>
      </c>
      <c r="AE205" s="273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3.8828903654485047E-2</v>
      </c>
      <c r="BK205" s="130">
        <f t="shared" ref="BK205" si="2561">C205/C219</f>
        <v>4.4732314543062444E-2</v>
      </c>
      <c r="BL205" s="131">
        <f t="shared" ref="BL205" si="2562">D205/D219</f>
        <v>3.4347196358369546E-2</v>
      </c>
      <c r="BM205" s="132">
        <f t="shared" ref="BM205" si="2563">E205/E219</f>
        <v>4.7748123436196832E-2</v>
      </c>
      <c r="BN205" s="129">
        <f t="shared" ref="BN205" si="2564">F205/F219</f>
        <v>3.7422713960299385E-2</v>
      </c>
      <c r="BO205" s="130">
        <f t="shared" ref="BO205" si="2565">G205/G219</f>
        <v>3.4880624833584804E-2</v>
      </c>
      <c r="BP205" s="131">
        <f t="shared" ref="BP205" si="2566">H205/H219</f>
        <v>4.242500313794402E-2</v>
      </c>
      <c r="BQ205" s="132">
        <f t="shared" ref="BQ205" si="2567">I205/I219</f>
        <v>4.0205104300198115E-2</v>
      </c>
      <c r="BR205" s="129">
        <f t="shared" ref="BR205" si="2568">J205/J219</f>
        <v>3.0386740331491711E-2</v>
      </c>
      <c r="BS205" s="130">
        <f t="shared" ref="BS205" si="2569">K205/K219</f>
        <v>3.6020583190394515E-2</v>
      </c>
      <c r="BT205" s="131">
        <f t="shared" ref="BT205" si="2570">L205/L219</f>
        <v>4.0641228268232105E-2</v>
      </c>
      <c r="BU205" s="129">
        <f t="shared" ref="BU205" si="2571">M205/M219</f>
        <v>3.6450079239302692E-2</v>
      </c>
      <c r="BV205" s="133">
        <f t="shared" ref="BV205" si="2572">N205/N219</f>
        <v>3.7026584636225095E-2</v>
      </c>
      <c r="BW205" s="134">
        <f t="shared" ref="BW205" si="2573">O205/O219</f>
        <v>3.8497293159074755E-2</v>
      </c>
      <c r="BX205" s="129">
        <f t="shared" ref="BX205" si="2574">P205/P219</f>
        <v>3.6470588235294116E-2</v>
      </c>
      <c r="BY205" s="130">
        <f t="shared" ref="BY205" si="2575">Q205/Q219</f>
        <v>3.8890694399306681E-2</v>
      </c>
      <c r="BZ205" s="131">
        <f t="shared" ref="BZ205" si="2576">R205/R219</f>
        <v>4.5948756736314642E-2</v>
      </c>
      <c r="CA205" s="132">
        <f t="shared" ref="CA205" si="2577">S205/S219</f>
        <v>3.5779481562614096E-2</v>
      </c>
      <c r="CB205" s="129">
        <f t="shared" ref="CB205" si="2578">T205/T219</f>
        <v>3.4285714285714287E-2</v>
      </c>
      <c r="CC205" s="130">
        <f t="shared" ref="CC205" si="2579">U205/U219</f>
        <v>3.1979877829680203E-2</v>
      </c>
      <c r="CD205" s="131">
        <f t="shared" ref="CD205" si="2580">V205/V219</f>
        <v>4.0178061865083894E-2</v>
      </c>
      <c r="CE205" s="132">
        <f t="shared" ref="CE205" si="2581">W205/W219</f>
        <v>4.2688558234992305E-2</v>
      </c>
      <c r="CF205" s="129">
        <f t="shared" ref="CF205" si="2582">X205/X219</f>
        <v>3.6183424886553621E-2</v>
      </c>
      <c r="CG205" s="130">
        <f t="shared" ref="CG205" si="2583">Y205/Y219</f>
        <v>3.5993740219092331E-2</v>
      </c>
      <c r="CH205" s="131">
        <f t="shared" ref="CH205" si="2584">Z205/Z219</f>
        <v>5.3818990321736856E-2</v>
      </c>
      <c r="CI205" s="129">
        <f t="shared" ref="CI205" si="2585">AA205/AA219</f>
        <v>4.6600602107375814E-2</v>
      </c>
      <c r="CJ205" s="135">
        <f t="shared" ref="CJ205" si="2586">AB205/AB219</f>
        <v>4.0702841726901626E-2</v>
      </c>
      <c r="CK205" s="136">
        <f t="shared" ref="CK205" si="2587">AC205/AC219</f>
        <v>3.9932867397350941E-2</v>
      </c>
    </row>
    <row r="206" spans="1:89" ht="14.25" thickTop="1" thickBot="1" x14ac:dyDescent="0.25">
      <c r="A206" s="137" t="s">
        <v>27</v>
      </c>
      <c r="B206" s="206">
        <v>345</v>
      </c>
      <c r="C206" s="190">
        <v>473</v>
      </c>
      <c r="D206" s="191">
        <v>212</v>
      </c>
      <c r="E206" s="192">
        <v>220</v>
      </c>
      <c r="F206" s="189">
        <v>411</v>
      </c>
      <c r="G206" s="193">
        <v>400</v>
      </c>
      <c r="H206" s="191">
        <v>677</v>
      </c>
      <c r="I206" s="192">
        <v>791</v>
      </c>
      <c r="J206" s="189">
        <v>146</v>
      </c>
      <c r="K206" s="190">
        <v>108</v>
      </c>
      <c r="L206" s="191">
        <v>342</v>
      </c>
      <c r="M206" s="189">
        <v>350</v>
      </c>
      <c r="N206" s="194">
        <v>782</v>
      </c>
      <c r="O206" s="207">
        <v>705</v>
      </c>
      <c r="P206" s="189">
        <v>478</v>
      </c>
      <c r="Q206" s="190">
        <v>311</v>
      </c>
      <c r="R206" s="191">
        <v>453</v>
      </c>
      <c r="S206" s="192">
        <v>438</v>
      </c>
      <c r="T206" s="189">
        <v>113</v>
      </c>
      <c r="U206" s="193">
        <v>116</v>
      </c>
      <c r="V206" s="191">
        <v>404</v>
      </c>
      <c r="W206" s="208">
        <v>429</v>
      </c>
      <c r="X206" s="189">
        <v>363</v>
      </c>
      <c r="Y206" s="193">
        <v>170</v>
      </c>
      <c r="Z206" s="191">
        <v>763</v>
      </c>
      <c r="AA206" s="189">
        <v>985</v>
      </c>
      <c r="AB206" s="170">
        <f t="shared" si="2313"/>
        <v>5489</v>
      </c>
      <c r="AC206" s="171">
        <f t="shared" si="2314"/>
        <v>5496</v>
      </c>
      <c r="AE206" s="267" t="s">
        <v>13</v>
      </c>
      <c r="AF206" s="20">
        <f t="shared" ref="AF206:BG206" si="2588">SUM(AF203:AF205)</f>
        <v>1081</v>
      </c>
      <c r="AG206" s="21">
        <f t="shared" si="2588"/>
        <v>2584</v>
      </c>
      <c r="AH206" s="20">
        <f t="shared" si="2588"/>
        <v>711</v>
      </c>
      <c r="AI206" s="21">
        <f t="shared" si="2588"/>
        <v>870</v>
      </c>
      <c r="AJ206" s="20">
        <f t="shared" si="2588"/>
        <v>1127</v>
      </c>
      <c r="AK206" s="21">
        <f t="shared" si="2588"/>
        <v>2893</v>
      </c>
      <c r="AL206" s="20">
        <f t="shared" si="2588"/>
        <v>2075</v>
      </c>
      <c r="AM206" s="21">
        <f t="shared" si="2588"/>
        <v>3847</v>
      </c>
      <c r="AN206" s="20">
        <f t="shared" si="2588"/>
        <v>836</v>
      </c>
      <c r="AO206" s="21">
        <f t="shared" si="2588"/>
        <v>209</v>
      </c>
      <c r="AP206" s="20">
        <f t="shared" si="2588"/>
        <v>2261</v>
      </c>
      <c r="AQ206" s="21">
        <f t="shared" si="2588"/>
        <v>623</v>
      </c>
      <c r="AR206" s="20">
        <f t="shared" si="2588"/>
        <v>3380</v>
      </c>
      <c r="AS206" s="21">
        <f t="shared" si="2588"/>
        <v>2261</v>
      </c>
      <c r="AT206" s="20">
        <f t="shared" si="2588"/>
        <v>1704</v>
      </c>
      <c r="AU206" s="21">
        <f t="shared" si="2588"/>
        <v>1543</v>
      </c>
      <c r="AV206" s="20">
        <f t="shared" si="2588"/>
        <v>1434</v>
      </c>
      <c r="AW206" s="21">
        <f t="shared" si="2588"/>
        <v>2162</v>
      </c>
      <c r="AX206" s="20">
        <f t="shared" si="2588"/>
        <v>624</v>
      </c>
      <c r="AY206" s="21">
        <f t="shared" si="2588"/>
        <v>146</v>
      </c>
      <c r="AZ206" s="20">
        <f t="shared" si="2588"/>
        <v>2171</v>
      </c>
      <c r="BA206" s="21">
        <f t="shared" si="2588"/>
        <v>1104</v>
      </c>
      <c r="BB206" s="20">
        <f t="shared" si="2588"/>
        <v>1665</v>
      </c>
      <c r="BC206" s="21">
        <f t="shared" si="2588"/>
        <v>540</v>
      </c>
      <c r="BD206" s="20">
        <f t="shared" si="2588"/>
        <v>2333</v>
      </c>
      <c r="BE206" s="21">
        <f t="shared" si="2588"/>
        <v>2864</v>
      </c>
      <c r="BF206" s="174">
        <f t="shared" si="2588"/>
        <v>21402</v>
      </c>
      <c r="BG206" s="175">
        <f t="shared" si="2588"/>
        <v>21646</v>
      </c>
      <c r="BI206" s="137" t="s">
        <v>27</v>
      </c>
      <c r="BJ206" s="129">
        <f>B206/B219</f>
        <v>3.5818106312292361E-2</v>
      </c>
      <c r="BK206" s="130">
        <f t="shared" ref="BK206" si="2589">C206/C219</f>
        <v>4.7869648820969536E-2</v>
      </c>
      <c r="BL206" s="131">
        <f t="shared" ref="BL206" si="2590">D206/D219</f>
        <v>4.3865094144423751E-2</v>
      </c>
      <c r="BM206" s="132">
        <f t="shared" ref="BM206" si="2591">E206/E219</f>
        <v>4.5871559633027525E-2</v>
      </c>
      <c r="BN206" s="129">
        <f t="shared" ref="BN206" si="2592">F206/F219</f>
        <v>3.3436381386267491E-2</v>
      </c>
      <c r="BO206" s="130">
        <f t="shared" ref="BO206" si="2593">G206/G219</f>
        <v>3.5501908227567235E-2</v>
      </c>
      <c r="BP206" s="131">
        <f t="shared" ref="BP206" si="2594">H206/H219</f>
        <v>4.2487762018325596E-2</v>
      </c>
      <c r="BQ206" s="132">
        <f t="shared" ref="BQ206" si="2595">I206/I219</f>
        <v>4.6090199277473487E-2</v>
      </c>
      <c r="BR206" s="129">
        <f t="shared" ref="BR206" si="2596">J206/J219</f>
        <v>5.0414364640883981E-2</v>
      </c>
      <c r="BS206" s="130">
        <f t="shared" ref="BS206" si="2597">K206/K219</f>
        <v>3.704974271012007E-2</v>
      </c>
      <c r="BT206" s="131">
        <f t="shared" ref="BT206" si="2598">L206/L219</f>
        <v>3.8609166854820499E-2</v>
      </c>
      <c r="BU206" s="129">
        <f t="shared" ref="BU206" si="2599">M206/M219</f>
        <v>3.9619651347068144E-2</v>
      </c>
      <c r="BV206" s="133">
        <f t="shared" ref="BV206" si="2600">N206/N219</f>
        <v>4.4138398148670765E-2</v>
      </c>
      <c r="BW206" s="134">
        <f t="shared" ref="BW206" si="2601">O206/O219</f>
        <v>3.8551976814130258E-2</v>
      </c>
      <c r="BX206" s="129">
        <f t="shared" ref="BX206" si="2602">P206/P219</f>
        <v>5.1122994652406419E-2</v>
      </c>
      <c r="BY206" s="130">
        <f t="shared" ref="BY206" si="2603">Q206/Q219</f>
        <v>3.3690824396056765E-2</v>
      </c>
      <c r="BZ206" s="131">
        <f t="shared" ref="BZ206" si="2604">R206/R219</f>
        <v>4.2828779427058712E-2</v>
      </c>
      <c r="CA206" s="132">
        <f t="shared" ref="CA206" si="2605">S206/S219</f>
        <v>3.9978094194961664E-2</v>
      </c>
      <c r="CB206" s="129">
        <f t="shared" ref="CB206" si="2606">T206/T219</f>
        <v>4.304761904761905E-2</v>
      </c>
      <c r="CC206" s="130">
        <f t="shared" ref="CC206" si="2607">U206/U219</f>
        <v>4.1681638519583182E-2</v>
      </c>
      <c r="CD206" s="131">
        <f t="shared" ref="CD206" si="2608">V206/V219</f>
        <v>4.6113457367880376E-2</v>
      </c>
      <c r="CE206" s="132">
        <f t="shared" ref="CE206" si="2609">W206/W219</f>
        <v>4.4022575679835814E-2</v>
      </c>
      <c r="CF206" s="129">
        <f t="shared" ref="CF206" si="2610">X206/X219</f>
        <v>4.3348459517554332E-2</v>
      </c>
      <c r="CG206" s="130">
        <f t="shared" ref="CG206" si="2611">Y206/Y219</f>
        <v>3.3255086071987482E-2</v>
      </c>
      <c r="CH206" s="131">
        <f t="shared" ref="CH206" si="2612">Z206/Z219</f>
        <v>4.9895370128171593E-2</v>
      </c>
      <c r="CI206" s="129">
        <f t="shared" ref="CI206" si="2613">AA206/AA219</f>
        <v>6.177872553938786E-2</v>
      </c>
      <c r="CJ206" s="135">
        <f t="shared" ref="CJ206" si="2614">AB206/AB219</f>
        <v>4.3172540722504933E-2</v>
      </c>
      <c r="CK206" s="136">
        <f t="shared" ref="CK206" si="2615">AC206/AC219</f>
        <v>4.3305256356716809E-2</v>
      </c>
    </row>
    <row r="207" spans="1:89" ht="13.5" thickTop="1" x14ac:dyDescent="0.2">
      <c r="A207" s="146" t="s">
        <v>28</v>
      </c>
      <c r="B207" s="203">
        <v>339</v>
      </c>
      <c r="C207" s="197">
        <v>556</v>
      </c>
      <c r="D207" s="198">
        <v>225</v>
      </c>
      <c r="E207" s="199">
        <v>235</v>
      </c>
      <c r="F207" s="196">
        <v>398</v>
      </c>
      <c r="G207" s="200">
        <v>657</v>
      </c>
      <c r="H207" s="198">
        <v>685</v>
      </c>
      <c r="I207" s="199">
        <v>994</v>
      </c>
      <c r="J207" s="196">
        <v>165</v>
      </c>
      <c r="K207" s="197">
        <v>99</v>
      </c>
      <c r="L207" s="198">
        <v>463</v>
      </c>
      <c r="M207" s="196">
        <v>282</v>
      </c>
      <c r="N207" s="201">
        <v>1055</v>
      </c>
      <c r="O207" s="204">
        <v>658</v>
      </c>
      <c r="P207" s="196">
        <v>484</v>
      </c>
      <c r="Q207" s="197">
        <v>362</v>
      </c>
      <c r="R207" s="198">
        <v>534</v>
      </c>
      <c r="S207" s="199">
        <v>545</v>
      </c>
      <c r="T207" s="196">
        <v>193</v>
      </c>
      <c r="U207" s="200">
        <v>74</v>
      </c>
      <c r="V207" s="198">
        <v>586</v>
      </c>
      <c r="W207" s="205">
        <v>403</v>
      </c>
      <c r="X207" s="196">
        <v>421</v>
      </c>
      <c r="Y207" s="200">
        <v>164</v>
      </c>
      <c r="Z207" s="198">
        <v>759</v>
      </c>
      <c r="AA207" s="196">
        <v>932</v>
      </c>
      <c r="AB207" s="170">
        <f t="shared" si="2313"/>
        <v>6307</v>
      </c>
      <c r="AC207" s="171">
        <f t="shared" si="2314"/>
        <v>5961</v>
      </c>
      <c r="BI207" s="146" t="s">
        <v>28</v>
      </c>
      <c r="BJ207" s="129">
        <f>B207/B219</f>
        <v>3.519518272425249E-2</v>
      </c>
      <c r="BK207" s="130">
        <f t="shared" ref="BK207" si="2616">C207/C219</f>
        <v>5.6269608339236922E-2</v>
      </c>
      <c r="BL207" s="131">
        <f t="shared" ref="BL207" si="2617">D207/D219</f>
        <v>4.6554934823091247E-2</v>
      </c>
      <c r="BM207" s="132">
        <f t="shared" ref="BM207" si="2618">E207/E219</f>
        <v>4.8999165971643034E-2</v>
      </c>
      <c r="BN207" s="129">
        <f t="shared" ref="BN207" si="2619">F207/F219</f>
        <v>3.2378782948259029E-2</v>
      </c>
      <c r="BO207" s="130">
        <f t="shared" ref="BO207" si="2620">G207/G219</f>
        <v>5.831188426377918E-2</v>
      </c>
      <c r="BP207" s="131">
        <f t="shared" ref="BP207" si="2621">H207/H219</f>
        <v>4.2989833061378185E-2</v>
      </c>
      <c r="BQ207" s="132">
        <f t="shared" ref="BQ207" si="2622">I207/I219</f>
        <v>5.7918657499125975E-2</v>
      </c>
      <c r="BR207" s="129">
        <f t="shared" ref="BR207" si="2623">J207/J219</f>
        <v>5.6975138121546962E-2</v>
      </c>
      <c r="BS207" s="130">
        <f t="shared" ref="BS207" si="2624">K207/K219</f>
        <v>3.3962264150943396E-2</v>
      </c>
      <c r="BT207" s="131">
        <f t="shared" ref="BT207" si="2625">L207/L219</f>
        <v>5.2269135244976291E-2</v>
      </c>
      <c r="BU207" s="129">
        <f t="shared" ref="BU207" si="2626">M207/M219</f>
        <v>3.1922119085352051E-2</v>
      </c>
      <c r="BV207" s="133">
        <f t="shared" ref="BV207" si="2627">N207/N219</f>
        <v>5.9547327425636391E-2</v>
      </c>
      <c r="BW207" s="134">
        <f t="shared" ref="BW207" si="2628">O207/O219</f>
        <v>3.5981845026521575E-2</v>
      </c>
      <c r="BX207" s="129">
        <f t="shared" ref="BX207" si="2629">P207/P219</f>
        <v>5.1764705882352942E-2</v>
      </c>
      <c r="BY207" s="130">
        <f t="shared" ref="BY207" si="2630">Q207/Q219</f>
        <v>3.9215686274509803E-2</v>
      </c>
      <c r="BZ207" s="131">
        <f t="shared" ref="BZ207" si="2631">R207/R219</f>
        <v>5.0486905549777819E-2</v>
      </c>
      <c r="CA207" s="132">
        <f t="shared" ref="CA207" si="2632">S207/S219</f>
        <v>4.9744432274552754E-2</v>
      </c>
      <c r="CB207" s="129">
        <f t="shared" ref="CB207" si="2633">T207/T219</f>
        <v>7.3523809523809519E-2</v>
      </c>
      <c r="CC207" s="130">
        <f t="shared" ref="CC207" si="2634">U207/U219</f>
        <v>2.6590010779734101E-2</v>
      </c>
      <c r="CD207" s="131">
        <f t="shared" ref="CD207" si="2635">V207/V219</f>
        <v>6.6887341627668073E-2</v>
      </c>
      <c r="CE207" s="132">
        <f t="shared" ref="CE207" si="2636">W207/W219</f>
        <v>4.1354540790148796E-2</v>
      </c>
      <c r="CF207" s="129">
        <f t="shared" ref="CF207" si="2637">X207/X219</f>
        <v>5.027465966085503E-2</v>
      </c>
      <c r="CG207" s="130">
        <f t="shared" ref="CG207" si="2638">Y207/Y219</f>
        <v>3.2081377151799685E-2</v>
      </c>
      <c r="CH207" s="131">
        <f t="shared" ref="CH207" si="2639">Z207/Z219</f>
        <v>4.9633795448600575E-2</v>
      </c>
      <c r="CI207" s="129">
        <f t="shared" ref="CI207" si="2640">AA207/AA219</f>
        <v>5.845459106874059E-2</v>
      </c>
      <c r="CJ207" s="135">
        <f t="shared" ref="CJ207" si="2641">AB207/AB219</f>
        <v>4.9606342564554311E-2</v>
      </c>
      <c r="CK207" s="136">
        <f t="shared" ref="CK207" si="2642">AC207/AC219</f>
        <v>4.6969183613971774E-2</v>
      </c>
    </row>
    <row r="208" spans="1:89" x14ac:dyDescent="0.2">
      <c r="A208" s="137" t="s">
        <v>29</v>
      </c>
      <c r="B208" s="206">
        <v>407</v>
      </c>
      <c r="C208" s="190">
        <v>881</v>
      </c>
      <c r="D208" s="191">
        <v>390</v>
      </c>
      <c r="E208" s="192">
        <v>331</v>
      </c>
      <c r="F208" s="189">
        <v>526</v>
      </c>
      <c r="G208" s="193">
        <v>1061</v>
      </c>
      <c r="H208" s="191">
        <v>889</v>
      </c>
      <c r="I208" s="192">
        <v>1328</v>
      </c>
      <c r="J208" s="189">
        <v>309</v>
      </c>
      <c r="K208" s="190">
        <v>87</v>
      </c>
      <c r="L208" s="191">
        <v>946</v>
      </c>
      <c r="M208" s="189">
        <v>287</v>
      </c>
      <c r="N208" s="194">
        <v>1365</v>
      </c>
      <c r="O208" s="207">
        <v>847</v>
      </c>
      <c r="P208" s="189">
        <v>718</v>
      </c>
      <c r="Q208" s="190">
        <v>511</v>
      </c>
      <c r="R208" s="191">
        <v>697</v>
      </c>
      <c r="S208" s="192">
        <v>765</v>
      </c>
      <c r="T208" s="189">
        <v>360</v>
      </c>
      <c r="U208" s="193">
        <v>55</v>
      </c>
      <c r="V208" s="191">
        <v>855</v>
      </c>
      <c r="W208" s="208">
        <v>522</v>
      </c>
      <c r="X208" s="189">
        <v>722</v>
      </c>
      <c r="Y208" s="193">
        <v>181</v>
      </c>
      <c r="Z208" s="191">
        <v>1073</v>
      </c>
      <c r="AA208" s="189">
        <v>1208</v>
      </c>
      <c r="AB208" s="170">
        <f t="shared" si="2313"/>
        <v>9257</v>
      </c>
      <c r="AC208" s="171">
        <f t="shared" si="2314"/>
        <v>8064</v>
      </c>
      <c r="BI208" s="137" t="s">
        <v>29</v>
      </c>
      <c r="BJ208" s="129">
        <f>B208/B219</f>
        <v>4.2254983388704322E-2</v>
      </c>
      <c r="BK208" s="130">
        <f t="shared" ref="BK208" si="2643">C208/C219</f>
        <v>8.9161016091488715E-2</v>
      </c>
      <c r="BL208" s="131">
        <f t="shared" ref="BL208" si="2644">D208/D219</f>
        <v>8.0695220360024827E-2</v>
      </c>
      <c r="BM208" s="132">
        <f t="shared" ref="BM208" si="2645">E208/E219</f>
        <v>6.9015846538782316E-2</v>
      </c>
      <c r="BN208" s="129">
        <f t="shared" ref="BN208" si="2646">F208/F219</f>
        <v>4.2792059876342339E-2</v>
      </c>
      <c r="BO208" s="130">
        <f t="shared" ref="BO208" si="2647">G208/G219</f>
        <v>9.4168811573622085E-2</v>
      </c>
      <c r="BP208" s="131">
        <f t="shared" ref="BP208" si="2648">H208/H219</f>
        <v>5.5792644659219279E-2</v>
      </c>
      <c r="BQ208" s="132">
        <f t="shared" ref="BQ208" si="2649">I208/I219</f>
        <v>7.7380258711105931E-2</v>
      </c>
      <c r="BR208" s="129">
        <f t="shared" ref="BR208" si="2650">J208/J219</f>
        <v>0.10669889502762431</v>
      </c>
      <c r="BS208" s="130">
        <f t="shared" ref="BS208" si="2651">K208/K219</f>
        <v>2.9845626072041165E-2</v>
      </c>
      <c r="BT208" s="131">
        <f t="shared" ref="BT208" si="2652">L208/L219</f>
        <v>0.10679611650485436</v>
      </c>
      <c r="BU208" s="129">
        <f t="shared" ref="BU208" si="2653">M208/M219</f>
        <v>3.2488114104595879E-2</v>
      </c>
      <c r="BV208" s="133">
        <f t="shared" ref="BV208" si="2654">N208/N219</f>
        <v>7.7044646384828136E-2</v>
      </c>
      <c r="BW208" s="134">
        <f t="shared" ref="BW208" si="2655">O208/O219</f>
        <v>4.6317055832011809E-2</v>
      </c>
      <c r="BX208" s="129">
        <f t="shared" ref="BX208" si="2656">P208/P219</f>
        <v>7.6791443850267385E-2</v>
      </c>
      <c r="BY208" s="130">
        <f t="shared" ref="BY208" si="2657">Q208/Q219</f>
        <v>5.5356949409598094E-2</v>
      </c>
      <c r="BZ208" s="131">
        <f t="shared" ref="BZ208" si="2658">R208/R219</f>
        <v>6.589770256216318E-2</v>
      </c>
      <c r="CA208" s="132">
        <f t="shared" ref="CA208" si="2659">S208/S219</f>
        <v>6.9824753559693323E-2</v>
      </c>
      <c r="CB208" s="129">
        <f t="shared" ref="CB208" si="2660">T208/T219</f>
        <v>0.13714285714285715</v>
      </c>
      <c r="CC208" s="130">
        <f t="shared" ref="CC208" si="2661">U208/U219</f>
        <v>1.9762845849802372E-2</v>
      </c>
      <c r="CD208" s="131">
        <f t="shared" ref="CD208" si="2662">V208/V219</f>
        <v>9.7591599132519122E-2</v>
      </c>
      <c r="CE208" s="132">
        <f t="shared" ref="CE208" si="2663">W208/W219</f>
        <v>5.3565931246793229E-2</v>
      </c>
      <c r="CF208" s="129">
        <f t="shared" ref="CF208" si="2664">X208/X219</f>
        <v>8.6219250059708624E-2</v>
      </c>
      <c r="CG208" s="130">
        <f t="shared" ref="CG208" si="2665">Y208/Y219</f>
        <v>3.5406885758998433E-2</v>
      </c>
      <c r="CH208" s="131">
        <f t="shared" ref="CH208" si="2666">Z208/Z219</f>
        <v>7.0167407794925446E-2</v>
      </c>
      <c r="CI208" s="129">
        <f t="shared" ref="CI208" si="2667">AA208/AA219</f>
        <v>7.5765178123432017E-2</v>
      </c>
      <c r="CJ208" s="135">
        <f t="shared" ref="CJ208" si="2668">AB208/AB219</f>
        <v>7.2808928669744616E-2</v>
      </c>
      <c r="CK208" s="136">
        <f t="shared" ref="CK208" si="2669">AC208/AC219</f>
        <v>6.3539590112911992E-2</v>
      </c>
    </row>
    <row r="209" spans="1:89" x14ac:dyDescent="0.2">
      <c r="A209" s="146" t="s">
        <v>30</v>
      </c>
      <c r="B209" s="203">
        <v>514</v>
      </c>
      <c r="C209" s="197">
        <v>1339</v>
      </c>
      <c r="D209" s="198">
        <v>398</v>
      </c>
      <c r="E209" s="199">
        <v>432</v>
      </c>
      <c r="F209" s="196">
        <v>557</v>
      </c>
      <c r="G209" s="200">
        <v>1436</v>
      </c>
      <c r="H209" s="198">
        <v>1091</v>
      </c>
      <c r="I209" s="199">
        <v>1954</v>
      </c>
      <c r="J209" s="196">
        <v>491</v>
      </c>
      <c r="K209" s="197">
        <v>104</v>
      </c>
      <c r="L209" s="198">
        <v>1139</v>
      </c>
      <c r="M209" s="196">
        <v>302</v>
      </c>
      <c r="N209" s="201">
        <v>1711</v>
      </c>
      <c r="O209" s="204">
        <v>1065</v>
      </c>
      <c r="P209" s="196">
        <v>951</v>
      </c>
      <c r="Q209" s="197">
        <v>711</v>
      </c>
      <c r="R209" s="198">
        <v>740</v>
      </c>
      <c r="S209" s="199">
        <v>1132</v>
      </c>
      <c r="T209" s="196">
        <v>397</v>
      </c>
      <c r="U209" s="200">
        <v>80</v>
      </c>
      <c r="V209" s="198">
        <v>1087</v>
      </c>
      <c r="W209" s="205">
        <v>543</v>
      </c>
      <c r="X209" s="196">
        <v>929</v>
      </c>
      <c r="Y209" s="200">
        <v>255</v>
      </c>
      <c r="Z209" s="198">
        <v>1316</v>
      </c>
      <c r="AA209" s="196">
        <v>1337</v>
      </c>
      <c r="AB209" s="170">
        <f t="shared" si="2313"/>
        <v>11321</v>
      </c>
      <c r="AC209" s="171">
        <f t="shared" si="2314"/>
        <v>10690</v>
      </c>
      <c r="BI209" s="146" t="s">
        <v>30</v>
      </c>
      <c r="BJ209" s="129">
        <f>B209/B219</f>
        <v>5.3363787375415285E-2</v>
      </c>
      <c r="BK209" s="130">
        <f t="shared" ref="BK209" si="2670">C209/C219</f>
        <v>0.13551259993927739</v>
      </c>
      <c r="BL209" s="131">
        <f t="shared" ref="BL209" si="2671">D209/D219</f>
        <v>8.2350506931512524E-2</v>
      </c>
      <c r="BM209" s="132">
        <f t="shared" ref="BM209" si="2672">E209/E219</f>
        <v>9.0075062552126772E-2</v>
      </c>
      <c r="BN209" s="129">
        <f t="shared" ref="BN209" si="2673">F209/F219</f>
        <v>4.5314025382362511E-2</v>
      </c>
      <c r="BO209" s="130">
        <f t="shared" ref="BO209" si="2674">G209/G219</f>
        <v>0.12745185053696637</v>
      </c>
      <c r="BP209" s="131">
        <f t="shared" ref="BP209" si="2675">H209/H219</f>
        <v>6.846993849629722E-2</v>
      </c>
      <c r="BQ209" s="132">
        <f t="shared" ref="BQ209" si="2676">I209/I219</f>
        <v>0.11385619391679291</v>
      </c>
      <c r="BR209" s="129">
        <f t="shared" ref="BR209" si="2677">J209/J219</f>
        <v>0.16954419889502761</v>
      </c>
      <c r="BS209" s="130">
        <f t="shared" ref="BS209" si="2678">K209/K219</f>
        <v>3.567753001715266E-2</v>
      </c>
      <c r="BT209" s="131">
        <f t="shared" ref="BT209" si="2679">L209/L219</f>
        <v>0.12858433054865659</v>
      </c>
      <c r="BU209" s="129">
        <f t="shared" ref="BU209" si="2680">M209/M219</f>
        <v>3.4186099162327371E-2</v>
      </c>
      <c r="BV209" s="133">
        <f t="shared" ref="BV209" si="2681">N209/N219</f>
        <v>9.6573912061861486E-2</v>
      </c>
      <c r="BW209" s="134">
        <f t="shared" ref="BW209" si="2682">O209/O219</f>
        <v>5.8238092634111664E-2</v>
      </c>
      <c r="BX209" s="129">
        <f t="shared" ref="BX209" si="2683">P209/P219</f>
        <v>0.10171122994652407</v>
      </c>
      <c r="BY209" s="130">
        <f t="shared" ref="BY209" si="2684">Q209/Q219</f>
        <v>7.7023074423139423E-2</v>
      </c>
      <c r="BZ209" s="131">
        <f t="shared" ref="BZ209" si="2685">R209/R219</f>
        <v>6.996312754089061E-2</v>
      </c>
      <c r="CA209" s="132">
        <f t="shared" ref="CA209" si="2686">S209/S219</f>
        <v>0.10332238043081417</v>
      </c>
      <c r="CB209" s="129">
        <f t="shared" ref="CB209" si="2687">T209/T219</f>
        <v>0.15123809523809523</v>
      </c>
      <c r="CC209" s="130">
        <f t="shared" ref="CC209" si="2688">U209/U219</f>
        <v>2.8745957599712539E-2</v>
      </c>
      <c r="CD209" s="131">
        <f t="shared" ref="CD209" si="2689">V209/V219</f>
        <v>0.12407259445268805</v>
      </c>
      <c r="CE209" s="132">
        <f t="shared" ref="CE209" si="2690">W209/W219</f>
        <v>5.5720882503848129E-2</v>
      </c>
      <c r="CF209" s="129">
        <f t="shared" ref="CF209" si="2691">X209/X219</f>
        <v>0.11093861953666109</v>
      </c>
      <c r="CG209" s="130">
        <f t="shared" ref="CG209" si="2692">Y209/Y219</f>
        <v>4.9882629107981219E-2</v>
      </c>
      <c r="CH209" s="131">
        <f t="shared" ref="CH209" si="2693">Z209/Z219</f>
        <v>8.6058069578864763E-2</v>
      </c>
      <c r="CI209" s="129">
        <f t="shared" ref="CI209" si="2694">AA209/AA219</f>
        <v>8.3855995985950824E-2</v>
      </c>
      <c r="CJ209" s="135">
        <f t="shared" ref="CJ209" si="2695">AB209/AB219</f>
        <v>8.9042873659952337E-2</v>
      </c>
      <c r="CK209" s="136">
        <f t="shared" ref="CK209" si="2696">AC209/AC219</f>
        <v>8.4230929849581998E-2</v>
      </c>
    </row>
    <row r="210" spans="1:89" x14ac:dyDescent="0.2">
      <c r="A210" s="137" t="s">
        <v>31</v>
      </c>
      <c r="B210" s="206">
        <v>567</v>
      </c>
      <c r="C210" s="190">
        <v>1245</v>
      </c>
      <c r="D210" s="191">
        <v>313</v>
      </c>
      <c r="E210" s="192">
        <v>438</v>
      </c>
      <c r="F210" s="189">
        <v>570</v>
      </c>
      <c r="G210" s="193">
        <v>1457</v>
      </c>
      <c r="H210" s="191">
        <v>984</v>
      </c>
      <c r="I210" s="192">
        <v>1893</v>
      </c>
      <c r="J210" s="189">
        <v>345</v>
      </c>
      <c r="K210" s="190">
        <v>105</v>
      </c>
      <c r="L210" s="191">
        <v>1122</v>
      </c>
      <c r="M210" s="189">
        <v>321</v>
      </c>
      <c r="N210" s="194">
        <v>1669</v>
      </c>
      <c r="O210" s="207">
        <v>1196</v>
      </c>
      <c r="P210" s="189">
        <v>753</v>
      </c>
      <c r="Q210" s="190">
        <v>832</v>
      </c>
      <c r="R210" s="191">
        <v>694</v>
      </c>
      <c r="S210" s="192">
        <v>1030</v>
      </c>
      <c r="T210" s="189">
        <v>227</v>
      </c>
      <c r="U210" s="193">
        <v>66</v>
      </c>
      <c r="V210" s="191">
        <v>1084</v>
      </c>
      <c r="W210" s="208">
        <v>561</v>
      </c>
      <c r="X210" s="189">
        <v>736</v>
      </c>
      <c r="Y210" s="193">
        <v>285</v>
      </c>
      <c r="Z210" s="191">
        <v>1017</v>
      </c>
      <c r="AA210" s="189">
        <v>1527</v>
      </c>
      <c r="AB210" s="170">
        <f t="shared" si="2313"/>
        <v>10081</v>
      </c>
      <c r="AC210" s="171">
        <f t="shared" si="2314"/>
        <v>10956</v>
      </c>
      <c r="BI210" s="137" t="s">
        <v>31</v>
      </c>
      <c r="BJ210" s="129">
        <f>B210/B219</f>
        <v>5.8866279069767442E-2</v>
      </c>
      <c r="BK210" s="130">
        <f t="shared" ref="BK210" si="2697">C210/C219</f>
        <v>0.12599939277401073</v>
      </c>
      <c r="BL210" s="131">
        <f t="shared" ref="BL210" si="2698">D210/D219</f>
        <v>6.476308710945583E-2</v>
      </c>
      <c r="BM210" s="132">
        <f t="shared" ref="BM210" si="2699">E210/E219</f>
        <v>9.1326105087572981E-2</v>
      </c>
      <c r="BN210" s="129">
        <f t="shared" ref="BN210" si="2700">F210/F219</f>
        <v>4.6371623820370973E-2</v>
      </c>
      <c r="BO210" s="130">
        <f t="shared" ref="BO210" si="2701">G210/G219</f>
        <v>0.12931570071891363</v>
      </c>
      <c r="BP210" s="131">
        <f t="shared" ref="BP210" si="2702">H210/H219</f>
        <v>6.1754738295468806E-2</v>
      </c>
      <c r="BQ210" s="132">
        <f t="shared" ref="BQ210" si="2703">I210/I219</f>
        <v>0.11030182962358699</v>
      </c>
      <c r="BR210" s="129">
        <f t="shared" ref="BR210" si="2704">J210/J219</f>
        <v>0.11912983425414364</v>
      </c>
      <c r="BS210" s="130">
        <f t="shared" ref="BS210" si="2705">K210/K219</f>
        <v>3.6020583190394515E-2</v>
      </c>
      <c r="BT210" s="131">
        <f t="shared" ref="BT210" si="2706">L210/L219</f>
        <v>0.12666516143599008</v>
      </c>
      <c r="BU210" s="129">
        <f t="shared" ref="BU210" si="2707">M210/M219</f>
        <v>3.6336880235453929E-2</v>
      </c>
      <c r="BV210" s="133">
        <f t="shared" ref="BV210" si="2708">N210/N219</f>
        <v>9.4203307557712931E-2</v>
      </c>
      <c r="BW210" s="134">
        <f t="shared" ref="BW210" si="2709">O210/O219</f>
        <v>6.5401651446382672E-2</v>
      </c>
      <c r="BX210" s="129">
        <f t="shared" ref="BX210" si="2710">P210/P219</f>
        <v>8.0534759358288771E-2</v>
      </c>
      <c r="BY210" s="130">
        <f t="shared" ref="BY210" si="2711">Q210/Q219</f>
        <v>9.0131080056331928E-2</v>
      </c>
      <c r="BZ210" s="131">
        <f t="shared" ref="BZ210" si="2712">R210/R219</f>
        <v>6.561406826132174E-2</v>
      </c>
      <c r="CA210" s="132">
        <f t="shared" ref="CA210" si="2713">S210/S219</f>
        <v>9.4012413289521729E-2</v>
      </c>
      <c r="CB210" s="129">
        <f t="shared" ref="CB210" si="2714">T210/T219</f>
        <v>8.647619047619047E-2</v>
      </c>
      <c r="CC210" s="130">
        <f t="shared" ref="CC210" si="2715">U210/U219</f>
        <v>2.3715415019762844E-2</v>
      </c>
      <c r="CD210" s="131">
        <f t="shared" ref="CD210" si="2716">V210/V219</f>
        <v>0.12373016778906518</v>
      </c>
      <c r="CE210" s="132">
        <f t="shared" ref="CE210" si="2717">W210/W219</f>
        <v>5.7567983581323756E-2</v>
      </c>
      <c r="CF210" s="129">
        <f t="shared" ref="CF210" si="2718">X210/X219</f>
        <v>8.7891091473608796E-2</v>
      </c>
      <c r="CG210" s="130">
        <f t="shared" ref="CG210" si="2719">Y210/Y219</f>
        <v>5.5751173708920188E-2</v>
      </c>
      <c r="CH210" s="131">
        <f t="shared" ref="CH210" si="2720">Z210/Z219</f>
        <v>6.6505362280931207E-2</v>
      </c>
      <c r="CI210" s="129">
        <f t="shared" ref="CI210" si="2721">AA210/AA219</f>
        <v>9.5772704465629702E-2</v>
      </c>
      <c r="CJ210" s="135">
        <f t="shared" ref="CJ210" si="2722">AB210/AB219</f>
        <v>7.9289922212346917E-2</v>
      </c>
      <c r="CK210" s="136">
        <f t="shared" ref="CK210" si="2723">AC210/AC219</f>
        <v>8.6326853829000974E-2</v>
      </c>
    </row>
    <row r="211" spans="1:89" x14ac:dyDescent="0.2">
      <c r="A211" s="146" t="s">
        <v>32</v>
      </c>
      <c r="B211" s="203">
        <v>574</v>
      </c>
      <c r="C211" s="197">
        <v>807</v>
      </c>
      <c r="D211" s="198">
        <v>176</v>
      </c>
      <c r="E211" s="199">
        <v>391</v>
      </c>
      <c r="F211" s="196">
        <v>489</v>
      </c>
      <c r="G211" s="200">
        <v>1044</v>
      </c>
      <c r="H211" s="198">
        <v>881</v>
      </c>
      <c r="I211" s="199">
        <v>1424</v>
      </c>
      <c r="J211" s="196">
        <v>269</v>
      </c>
      <c r="K211" s="197">
        <v>67</v>
      </c>
      <c r="L211" s="198">
        <v>731</v>
      </c>
      <c r="M211" s="196">
        <v>318</v>
      </c>
      <c r="N211" s="201">
        <v>1255</v>
      </c>
      <c r="O211" s="204">
        <v>1008</v>
      </c>
      <c r="P211" s="196">
        <v>469</v>
      </c>
      <c r="Q211" s="197">
        <v>703</v>
      </c>
      <c r="R211" s="198">
        <v>488</v>
      </c>
      <c r="S211" s="199">
        <v>898</v>
      </c>
      <c r="T211" s="196">
        <v>187</v>
      </c>
      <c r="U211" s="200">
        <v>122</v>
      </c>
      <c r="V211" s="198">
        <v>776</v>
      </c>
      <c r="W211" s="205">
        <v>511</v>
      </c>
      <c r="X211" s="196">
        <v>516</v>
      </c>
      <c r="Y211" s="200">
        <v>255</v>
      </c>
      <c r="Z211" s="198">
        <v>792</v>
      </c>
      <c r="AA211" s="196">
        <v>1025</v>
      </c>
      <c r="AB211" s="170">
        <f t="shared" si="2313"/>
        <v>7603</v>
      </c>
      <c r="AC211" s="171">
        <f t="shared" si="2314"/>
        <v>8573</v>
      </c>
      <c r="BI211" s="146" t="s">
        <v>32</v>
      </c>
      <c r="BJ211" s="129">
        <f>B211/B219</f>
        <v>5.9593023255813955E-2</v>
      </c>
      <c r="BK211" s="130">
        <f t="shared" ref="BK211" si="2724">C211/C219</f>
        <v>8.167189555712985E-2</v>
      </c>
      <c r="BL211" s="131">
        <f t="shared" ref="BL211" si="2725">D211/D219</f>
        <v>3.6416304572729152E-2</v>
      </c>
      <c r="BM211" s="132">
        <f t="shared" ref="BM211" si="2726">E211/E219</f>
        <v>8.1526271893244365E-2</v>
      </c>
      <c r="BN211" s="129">
        <f t="shared" ref="BN211" si="2727">F211/F219</f>
        <v>3.9781972014318254E-2</v>
      </c>
      <c r="BO211" s="130">
        <f t="shared" ref="BO211" si="2728">G211/G219</f>
        <v>9.2659980473950479E-2</v>
      </c>
      <c r="BP211" s="131">
        <f t="shared" ref="BP211" si="2729">H211/H219</f>
        <v>5.529057361616669E-2</v>
      </c>
      <c r="BQ211" s="132">
        <f t="shared" ref="BQ211" si="2730">I211/I219</f>
        <v>8.297401235287262E-2</v>
      </c>
      <c r="BR211" s="129">
        <f t="shared" ref="BR211" si="2731">J211/J219</f>
        <v>9.2886740331491718E-2</v>
      </c>
      <c r="BS211" s="130">
        <f t="shared" ref="BS211" si="2732">K211/K219</f>
        <v>2.2984562607204117E-2</v>
      </c>
      <c r="BT211" s="131">
        <f t="shared" ref="BT211" si="2733">L211/L219</f>
        <v>8.2524271844660199E-2</v>
      </c>
      <c r="BU211" s="129">
        <f t="shared" ref="BU211" si="2734">M211/M219</f>
        <v>3.5997283223907627E-2</v>
      </c>
      <c r="BV211" s="133">
        <f t="shared" ref="BV211" si="2735">N211/N219</f>
        <v>7.0835920302534286E-2</v>
      </c>
      <c r="BW211" s="134">
        <f t="shared" ref="BW211" si="2736">O211/O219</f>
        <v>5.512112429594794E-2</v>
      </c>
      <c r="BX211" s="129">
        <f t="shared" ref="BX211" si="2737">P211/P219</f>
        <v>5.0160427807486634E-2</v>
      </c>
      <c r="BY211" s="130">
        <f t="shared" ref="BY211" si="2738">Q211/Q219</f>
        <v>7.6156429422597774E-2</v>
      </c>
      <c r="BZ211" s="131">
        <f t="shared" ref="BZ211" si="2739">R211/R219</f>
        <v>4.6137846270208942E-2</v>
      </c>
      <c r="CA211" s="132">
        <f t="shared" ref="CA211" si="2740">S211/S219</f>
        <v>8.1964220518437381E-2</v>
      </c>
      <c r="CB211" s="129">
        <f t="shared" ref="CB211" si="2741">T211/T219</f>
        <v>7.1238095238095239E-2</v>
      </c>
      <c r="CC211" s="130">
        <f t="shared" ref="CC211" si="2742">U211/U219</f>
        <v>4.3837585339561627E-2</v>
      </c>
      <c r="CD211" s="131">
        <f t="shared" ref="CD211" si="2743">V211/V219</f>
        <v>8.8574363657116767E-2</v>
      </c>
      <c r="CE211" s="132">
        <f t="shared" ref="CE211" si="2744">W211/W219</f>
        <v>5.2437147255002564E-2</v>
      </c>
      <c r="CF211" s="129">
        <f t="shared" ref="CF211" si="2745">X211/X219</f>
        <v>6.1619297826606162E-2</v>
      </c>
      <c r="CG211" s="130">
        <f t="shared" ref="CG211" si="2746">Y211/Y219</f>
        <v>4.9882629107981219E-2</v>
      </c>
      <c r="CH211" s="131">
        <f t="shared" ref="CH211" si="2747">Z211/Z219</f>
        <v>5.1791786555061468E-2</v>
      </c>
      <c r="CI211" s="129">
        <f t="shared" ref="CI211" si="2748">AA211/AA219</f>
        <v>6.428750627195183E-2</v>
      </c>
      <c r="CJ211" s="135">
        <f t="shared" ref="CJ211" si="2749">AB211/AB219</f>
        <v>5.979974988398707E-2</v>
      </c>
      <c r="CK211" s="136">
        <f t="shared" ref="CK211" si="2750">AC211/AC219</f>
        <v>6.75502115622513E-2</v>
      </c>
    </row>
    <row r="212" spans="1:89" x14ac:dyDescent="0.2">
      <c r="A212" s="137" t="s">
        <v>33</v>
      </c>
      <c r="B212" s="206">
        <v>362</v>
      </c>
      <c r="C212" s="190">
        <v>534</v>
      </c>
      <c r="D212" s="191">
        <v>121</v>
      </c>
      <c r="E212" s="192">
        <v>246</v>
      </c>
      <c r="F212" s="189">
        <v>410</v>
      </c>
      <c r="G212" s="193">
        <v>735</v>
      </c>
      <c r="H212" s="191">
        <v>655</v>
      </c>
      <c r="I212" s="192">
        <v>993</v>
      </c>
      <c r="J212" s="189">
        <v>67</v>
      </c>
      <c r="K212" s="190">
        <v>53</v>
      </c>
      <c r="L212" s="191">
        <v>464</v>
      </c>
      <c r="M212" s="189">
        <v>325</v>
      </c>
      <c r="N212" s="194">
        <v>962</v>
      </c>
      <c r="O212" s="207">
        <v>932</v>
      </c>
      <c r="P212" s="189">
        <v>309</v>
      </c>
      <c r="Q212" s="190">
        <v>480</v>
      </c>
      <c r="R212" s="191">
        <v>400</v>
      </c>
      <c r="S212" s="192">
        <v>550</v>
      </c>
      <c r="T212" s="189">
        <v>58</v>
      </c>
      <c r="U212" s="193">
        <v>116</v>
      </c>
      <c r="V212" s="191">
        <v>659</v>
      </c>
      <c r="W212" s="208">
        <v>390</v>
      </c>
      <c r="X212" s="189">
        <v>246</v>
      </c>
      <c r="Y212" s="193">
        <v>299</v>
      </c>
      <c r="Z212" s="191">
        <v>570</v>
      </c>
      <c r="AA212" s="189">
        <v>662</v>
      </c>
      <c r="AB212" s="170">
        <f t="shared" si="2313"/>
        <v>5283</v>
      </c>
      <c r="AC212" s="171">
        <f t="shared" si="2314"/>
        <v>6315</v>
      </c>
      <c r="BI212" s="137" t="s">
        <v>33</v>
      </c>
      <c r="BJ212" s="129">
        <f>B212/B219</f>
        <v>3.7583056478405319E-2</v>
      </c>
      <c r="BK212" s="130">
        <f t="shared" ref="BK212" si="2751">C212/C219</f>
        <v>5.4043113045238338E-2</v>
      </c>
      <c r="BL212" s="131">
        <f t="shared" ref="BL212" si="2752">D212/D219</f>
        <v>2.5036209393751292E-2</v>
      </c>
      <c r="BM212" s="132">
        <f t="shared" ref="BM212" si="2753">E212/E219</f>
        <v>5.129274395329441E-2</v>
      </c>
      <c r="BN212" s="129">
        <f t="shared" ref="BN212" si="2754">F212/F219</f>
        <v>3.3355027660266844E-2</v>
      </c>
      <c r="BO212" s="130">
        <f t="shared" ref="BO212" si="2755">G212/G219</f>
        <v>6.5234756368154789E-2</v>
      </c>
      <c r="BP212" s="131">
        <f t="shared" ref="BP212" si="2756">H212/H219</f>
        <v>4.1107066649930968E-2</v>
      </c>
      <c r="BQ212" s="132">
        <f t="shared" ref="BQ212" si="2757">I212/I219</f>
        <v>5.7860389232024238E-2</v>
      </c>
      <c r="BR212" s="129">
        <f t="shared" ref="BR212" si="2758">J212/J219</f>
        <v>2.3135359116022099E-2</v>
      </c>
      <c r="BS212" s="130">
        <f t="shared" ref="BS212" si="2759">K212/K219</f>
        <v>1.8181818181818181E-2</v>
      </c>
      <c r="BT212" s="131">
        <f t="shared" ref="BT212" si="2760">L212/L219</f>
        <v>5.2382027545721382E-2</v>
      </c>
      <c r="BU212" s="129">
        <f t="shared" ref="BU212" si="2761">M212/M219</f>
        <v>3.6789676250848995E-2</v>
      </c>
      <c r="BV212" s="133">
        <f t="shared" ref="BV212" si="2762">N212/N219</f>
        <v>5.4298131737878876E-2</v>
      </c>
      <c r="BW212" s="134">
        <f t="shared" ref="BW212" si="2763">O212/O219</f>
        <v>5.0965166511729644E-2</v>
      </c>
      <c r="BX212" s="129">
        <f t="shared" ref="BX212" si="2764">P212/P219</f>
        <v>3.3048128342245991E-2</v>
      </c>
      <c r="BY212" s="130">
        <f t="shared" ref="BY212" si="2765">Q212/Q219</f>
        <v>5.1998700032499186E-2</v>
      </c>
      <c r="BZ212" s="131">
        <f t="shared" ref="BZ212" si="2766">R212/R219</f>
        <v>3.7817906778859788E-2</v>
      </c>
      <c r="CA212" s="132">
        <f t="shared" ref="CA212" si="2767">S212/S219</f>
        <v>5.0200803212851405E-2</v>
      </c>
      <c r="CB212" s="129">
        <f t="shared" ref="CB212" si="2768">T212/T219</f>
        <v>2.2095238095238095E-2</v>
      </c>
      <c r="CC212" s="130">
        <f t="shared" ref="CC212" si="2769">U212/U219</f>
        <v>4.1681638519583182E-2</v>
      </c>
      <c r="CD212" s="131">
        <f t="shared" ref="CD212" si="2770">V212/V219</f>
        <v>7.5219723775824671E-2</v>
      </c>
      <c r="CE212" s="132">
        <f t="shared" ref="CE212" si="2771">W212/W219</f>
        <v>4.0020523345305287E-2</v>
      </c>
      <c r="CF212" s="129">
        <f t="shared" ref="CF212" si="2772">X212/X219</f>
        <v>2.9376641987102936E-2</v>
      </c>
      <c r="CG212" s="130">
        <f t="shared" ref="CG212" si="2773">Y212/Y219</f>
        <v>5.8489827856025037E-2</v>
      </c>
      <c r="CH212" s="131">
        <f t="shared" ref="CH212" si="2774">Z212/Z219</f>
        <v>3.7274391838869998E-2</v>
      </c>
      <c r="CI212" s="129">
        <f t="shared" ref="CI212" si="2775">AA212/AA219</f>
        <v>4.1520321123933765E-2</v>
      </c>
      <c r="CJ212" s="135">
        <f t="shared" ref="CJ212" si="2776">AB212/AB219</f>
        <v>4.1552292336854361E-2</v>
      </c>
      <c r="CK212" s="136">
        <f t="shared" ref="CK212" si="2777">AC212/AC219</f>
        <v>4.9758495977559429E-2</v>
      </c>
    </row>
    <row r="213" spans="1:89" x14ac:dyDescent="0.2">
      <c r="A213" s="146" t="s">
        <v>34</v>
      </c>
      <c r="B213" s="203">
        <v>104</v>
      </c>
      <c r="C213" s="197">
        <v>240</v>
      </c>
      <c r="D213" s="198">
        <v>66</v>
      </c>
      <c r="E213" s="199">
        <v>151</v>
      </c>
      <c r="F213" s="196">
        <v>164</v>
      </c>
      <c r="G213" s="200">
        <v>510</v>
      </c>
      <c r="H213" s="198">
        <v>315</v>
      </c>
      <c r="I213" s="199">
        <v>651</v>
      </c>
      <c r="J213" s="196">
        <v>29</v>
      </c>
      <c r="K213" s="197">
        <v>39</v>
      </c>
      <c r="L213" s="198">
        <v>427</v>
      </c>
      <c r="M213" s="196">
        <v>145</v>
      </c>
      <c r="N213" s="201">
        <v>500</v>
      </c>
      <c r="O213" s="204">
        <v>573</v>
      </c>
      <c r="P213" s="196">
        <v>226</v>
      </c>
      <c r="Q213" s="197">
        <v>285</v>
      </c>
      <c r="R213" s="198">
        <v>280</v>
      </c>
      <c r="S213" s="199">
        <v>348</v>
      </c>
      <c r="T213" s="196">
        <v>57</v>
      </c>
      <c r="U213" s="200">
        <v>52</v>
      </c>
      <c r="V213" s="198">
        <v>315</v>
      </c>
      <c r="W213" s="205">
        <v>201</v>
      </c>
      <c r="X213" s="196">
        <v>150</v>
      </c>
      <c r="Y213" s="200">
        <v>208</v>
      </c>
      <c r="Z213" s="198">
        <v>354</v>
      </c>
      <c r="AA213" s="196">
        <v>317</v>
      </c>
      <c r="AB213" s="170">
        <f t="shared" si="2313"/>
        <v>2987</v>
      </c>
      <c r="AC213" s="171">
        <f t="shared" si="2314"/>
        <v>3720</v>
      </c>
      <c r="BI213" s="146" t="s">
        <v>34</v>
      </c>
      <c r="BJ213" s="129">
        <f>B213/B219</f>
        <v>1.079734219269103E-2</v>
      </c>
      <c r="BK213" s="130">
        <f t="shared" ref="BK213" si="2778">C213/C219</f>
        <v>2.4289039570893633E-2</v>
      </c>
      <c r="BL213" s="131">
        <f t="shared" ref="BL213" si="2779">D213/D219</f>
        <v>1.3656114214773432E-2</v>
      </c>
      <c r="BM213" s="132">
        <f t="shared" ref="BM213" si="2780">E213/E219</f>
        <v>3.1484570475396163E-2</v>
      </c>
      <c r="BN213" s="129">
        <f t="shared" ref="BN213" si="2781">F213/F219</f>
        <v>1.3342011064106736E-2</v>
      </c>
      <c r="BO213" s="130">
        <f t="shared" ref="BO213" si="2782">G213/G219</f>
        <v>4.5264932990148221E-2</v>
      </c>
      <c r="BP213" s="131">
        <f t="shared" ref="BP213" si="2783">H213/H219</f>
        <v>1.9769047320195809E-2</v>
      </c>
      <c r="BQ213" s="132">
        <f t="shared" ref="BQ213" si="2784">I213/I219</f>
        <v>3.7932641883230395E-2</v>
      </c>
      <c r="BR213" s="129">
        <f t="shared" ref="BR213" si="2785">J213/J219</f>
        <v>1.0013812154696133E-2</v>
      </c>
      <c r="BS213" s="130">
        <f t="shared" ref="BS213" si="2786">K213/K219</f>
        <v>1.3379073756432247E-2</v>
      </c>
      <c r="BT213" s="131">
        <f t="shared" ref="BT213" si="2787">L213/L219</f>
        <v>4.820501241815308E-2</v>
      </c>
      <c r="BU213" s="129">
        <f t="shared" ref="BU213" si="2788">M213/M219</f>
        <v>1.6413855558071087E-2</v>
      </c>
      <c r="BV213" s="133">
        <f t="shared" ref="BV213" si="2789">N213/N219</f>
        <v>2.8221482192244737E-2</v>
      </c>
      <c r="BW213" s="134">
        <f t="shared" ref="BW213" si="2790">O213/O219</f>
        <v>3.133373434680374E-2</v>
      </c>
      <c r="BX213" s="129">
        <f t="shared" ref="BX213" si="2791">P213/P219</f>
        <v>2.4171122994652405E-2</v>
      </c>
      <c r="BY213" s="130">
        <f t="shared" ref="BY213" si="2792">Q213/Q219</f>
        <v>3.0874228144296391E-2</v>
      </c>
      <c r="BZ213" s="131">
        <f t="shared" ref="BZ213" si="2793">R213/R219</f>
        <v>2.6472534745201854E-2</v>
      </c>
      <c r="CA213" s="132">
        <f t="shared" ref="CA213" si="2794">S213/S219</f>
        <v>3.1763417305585982E-2</v>
      </c>
      <c r="CB213" s="129">
        <f t="shared" ref="CB213" si="2795">T213/T219</f>
        <v>2.1714285714285714E-2</v>
      </c>
      <c r="CC213" s="130">
        <f t="shared" ref="CC213" si="2796">U213/U219</f>
        <v>1.8684872439813153E-2</v>
      </c>
      <c r="CD213" s="131">
        <f t="shared" ref="CD213" si="2797">V213/V219</f>
        <v>3.5954799680401779E-2</v>
      </c>
      <c r="CE213" s="132">
        <f t="shared" ref="CE213" si="2798">W213/W219</f>
        <v>2.0625962031811187E-2</v>
      </c>
      <c r="CF213" s="129">
        <f t="shared" ref="CF213" si="2799">X213/X219</f>
        <v>1.7912586577501791E-2</v>
      </c>
      <c r="CG213" s="130">
        <f t="shared" ref="CG213" si="2800">Y213/Y219</f>
        <v>4.0688575899843503E-2</v>
      </c>
      <c r="CH213" s="131">
        <f t="shared" ref="CH213" si="2801">Z213/Z219</f>
        <v>2.3149359142035052E-2</v>
      </c>
      <c r="CI213" s="129">
        <f t="shared" ref="CI213" si="2802">AA213/AA219</f>
        <v>1.9882087305569493E-2</v>
      </c>
      <c r="CJ213" s="135">
        <f t="shared" ref="CJ213" si="2803">AB213/AB219</f>
        <v>2.3493601591933366E-2</v>
      </c>
      <c r="CK213" s="136">
        <f t="shared" ref="CK213" si="2804">AC213/AC219</f>
        <v>2.9311418058039759E-2</v>
      </c>
    </row>
    <row r="214" spans="1:89" x14ac:dyDescent="0.2">
      <c r="A214" s="137" t="s">
        <v>35</v>
      </c>
      <c r="B214" s="206">
        <v>0</v>
      </c>
      <c r="C214" s="190">
        <v>80</v>
      </c>
      <c r="D214" s="191">
        <v>0</v>
      </c>
      <c r="E214" s="192">
        <v>63</v>
      </c>
      <c r="F214" s="189">
        <v>2</v>
      </c>
      <c r="G214" s="193">
        <v>154</v>
      </c>
      <c r="H214" s="191">
        <v>33</v>
      </c>
      <c r="I214" s="192">
        <v>145</v>
      </c>
      <c r="J214" s="189">
        <v>9</v>
      </c>
      <c r="K214" s="190">
        <v>7</v>
      </c>
      <c r="L214" s="191">
        <v>85</v>
      </c>
      <c r="M214" s="189">
        <v>11</v>
      </c>
      <c r="N214" s="194">
        <v>62</v>
      </c>
      <c r="O214" s="207">
        <v>56</v>
      </c>
      <c r="P214" s="189">
        <v>38</v>
      </c>
      <c r="Q214" s="190">
        <v>37</v>
      </c>
      <c r="R214" s="191">
        <v>38</v>
      </c>
      <c r="S214" s="192">
        <v>16</v>
      </c>
      <c r="T214" s="189">
        <v>4</v>
      </c>
      <c r="U214" s="193">
        <v>4</v>
      </c>
      <c r="V214" s="191">
        <v>36</v>
      </c>
      <c r="W214" s="208">
        <v>9</v>
      </c>
      <c r="X214" s="189">
        <v>21</v>
      </c>
      <c r="Y214" s="193">
        <v>10</v>
      </c>
      <c r="Z214" s="191">
        <v>16</v>
      </c>
      <c r="AA214" s="189">
        <v>33</v>
      </c>
      <c r="AB214" s="170">
        <f t="shared" si="2313"/>
        <v>344</v>
      </c>
      <c r="AC214" s="171">
        <f t="shared" si="2314"/>
        <v>625</v>
      </c>
      <c r="BI214" s="137" t="s">
        <v>35</v>
      </c>
      <c r="BJ214" s="129">
        <f>B214/B219</f>
        <v>0</v>
      </c>
      <c r="BK214" s="130">
        <f t="shared" ref="BK214" si="2805">C214/C219</f>
        <v>8.0963465236312121E-3</v>
      </c>
      <c r="BL214" s="131">
        <f t="shared" ref="BL214" si="2806">D214/D219</f>
        <v>0</v>
      </c>
      <c r="BM214" s="132">
        <f t="shared" ref="BM214" si="2807">E214/E219</f>
        <v>1.3135946622185155E-2</v>
      </c>
      <c r="BN214" s="129">
        <f t="shared" ref="BN214" si="2808">F214/F219</f>
        <v>1.6270745200130165E-4</v>
      </c>
      <c r="BO214" s="130">
        <f t="shared" ref="BO214" si="2809">G214/G219</f>
        <v>1.3668234667613384E-2</v>
      </c>
      <c r="BP214" s="131">
        <f t="shared" ref="BP214" si="2810">H214/H219</f>
        <v>2.0710430525919419E-3</v>
      </c>
      <c r="BQ214" s="132">
        <f t="shared" ref="BQ214" si="2811">I214/I219</f>
        <v>8.4488987297517779E-3</v>
      </c>
      <c r="BR214" s="129">
        <f t="shared" ref="BR214" si="2812">J214/J219</f>
        <v>3.1077348066298341E-3</v>
      </c>
      <c r="BS214" s="130">
        <f t="shared" ref="BS214" si="2813">K214/K219</f>
        <v>2.4013722126929675E-3</v>
      </c>
      <c r="BT214" s="131">
        <f t="shared" ref="BT214" si="2814">L214/L219</f>
        <v>9.5958455633325807E-3</v>
      </c>
      <c r="BU214" s="129">
        <f t="shared" ref="BU214" si="2815">M214/M219</f>
        <v>1.2451890423364274E-3</v>
      </c>
      <c r="BV214" s="133">
        <f t="shared" ref="BV214" si="2816">N214/N219</f>
        <v>3.4994637918383475E-3</v>
      </c>
      <c r="BW214" s="134">
        <f t="shared" ref="BW214" si="2817">O214/O219</f>
        <v>3.062284683108219E-3</v>
      </c>
      <c r="BX214" s="129">
        <f t="shared" ref="BX214" si="2818">P214/P219</f>
        <v>4.0641711229946528E-3</v>
      </c>
      <c r="BY214" s="130">
        <f t="shared" ref="BY214" si="2819">Q214/Q219</f>
        <v>4.0082331275051461E-3</v>
      </c>
      <c r="BZ214" s="131">
        <f t="shared" ref="BZ214" si="2820">R214/R219</f>
        <v>3.5927011439916799E-3</v>
      </c>
      <c r="CA214" s="132">
        <f t="shared" ref="CA214" si="2821">S214/S219</f>
        <v>1.4603870025556773E-3</v>
      </c>
      <c r="CB214" s="129">
        <f t="shared" ref="CB214" si="2822">T214/T219</f>
        <v>1.5238095238095239E-3</v>
      </c>
      <c r="CC214" s="130">
        <f t="shared" ref="CC214" si="2823">U214/U219</f>
        <v>1.437297879985627E-3</v>
      </c>
      <c r="CD214" s="131">
        <f t="shared" ref="CD214" si="2824">V214/V219</f>
        <v>4.109119963474489E-3</v>
      </c>
      <c r="CE214" s="132">
        <f t="shared" ref="CE214" si="2825">W214/W219</f>
        <v>9.2355053873781421E-4</v>
      </c>
      <c r="CF214" s="129">
        <f t="shared" ref="CF214" si="2826">X214/X219</f>
        <v>2.5077621208502506E-3</v>
      </c>
      <c r="CG214" s="130">
        <f t="shared" ref="CG214" si="2827">Y214/Y219</f>
        <v>1.9561815336463224E-3</v>
      </c>
      <c r="CH214" s="131">
        <f t="shared" ref="CH214" si="2828">Z214/Z219</f>
        <v>1.04629871828407E-3</v>
      </c>
      <c r="CI214" s="129">
        <f t="shared" ref="CI214" si="2829">AA214/AA219</f>
        <v>2.0697441043652787E-3</v>
      </c>
      <c r="CJ214" s="135">
        <f t="shared" ref="CJ214" si="2830">AB214/AB219</f>
        <v>2.7056574983679539E-3</v>
      </c>
      <c r="CK214" s="136">
        <f t="shared" ref="CK214" si="2831">AC214/AC219</f>
        <v>4.9246334102889377E-3</v>
      </c>
    </row>
    <row r="215" spans="1:89" x14ac:dyDescent="0.2">
      <c r="A215" s="146" t="s">
        <v>36</v>
      </c>
      <c r="B215" s="203">
        <v>0</v>
      </c>
      <c r="C215" s="197">
        <v>0</v>
      </c>
      <c r="D215" s="198">
        <v>0</v>
      </c>
      <c r="E215" s="199">
        <v>0</v>
      </c>
      <c r="F215" s="196">
        <v>0</v>
      </c>
      <c r="G215" s="200">
        <v>0</v>
      </c>
      <c r="H215" s="198">
        <v>0</v>
      </c>
      <c r="I215" s="199">
        <v>0</v>
      </c>
      <c r="J215" s="196">
        <v>0</v>
      </c>
      <c r="K215" s="200">
        <v>0</v>
      </c>
      <c r="L215" s="198">
        <v>0</v>
      </c>
      <c r="M215" s="196">
        <v>0</v>
      </c>
      <c r="N215" s="201">
        <v>0</v>
      </c>
      <c r="O215" s="204">
        <v>0</v>
      </c>
      <c r="P215" s="196">
        <v>0</v>
      </c>
      <c r="Q215" s="200">
        <v>0</v>
      </c>
      <c r="R215" s="198">
        <v>0</v>
      </c>
      <c r="S215" s="199">
        <v>0</v>
      </c>
      <c r="T215" s="196">
        <v>0</v>
      </c>
      <c r="U215" s="200">
        <v>0</v>
      </c>
      <c r="V215" s="198">
        <v>0</v>
      </c>
      <c r="W215" s="199">
        <v>0</v>
      </c>
      <c r="X215" s="196">
        <v>0</v>
      </c>
      <c r="Y215" s="200">
        <v>0</v>
      </c>
      <c r="Z215" s="198">
        <v>0</v>
      </c>
      <c r="AA215" s="196">
        <v>0</v>
      </c>
      <c r="AB215" s="170">
        <f t="shared" si="2313"/>
        <v>0</v>
      </c>
      <c r="AC215" s="171">
        <f t="shared" si="2314"/>
        <v>0</v>
      </c>
      <c r="BI215" s="146" t="s">
        <v>36</v>
      </c>
      <c r="BJ215" s="129">
        <f>B215/B219</f>
        <v>0</v>
      </c>
      <c r="BK215" s="130">
        <f t="shared" ref="BK215" si="2832">C215/C219</f>
        <v>0</v>
      </c>
      <c r="BL215" s="131">
        <f t="shared" ref="BL215" si="2833">D215/D219</f>
        <v>0</v>
      </c>
      <c r="BM215" s="132">
        <f t="shared" ref="BM215" si="2834">E215/E219</f>
        <v>0</v>
      </c>
      <c r="BN215" s="129">
        <f t="shared" ref="BN215" si="2835">F215/F219</f>
        <v>0</v>
      </c>
      <c r="BO215" s="130">
        <f t="shared" ref="BO215" si="2836">G215/G219</f>
        <v>0</v>
      </c>
      <c r="BP215" s="131">
        <f t="shared" ref="BP215" si="2837">H215/H219</f>
        <v>0</v>
      </c>
      <c r="BQ215" s="132">
        <f t="shared" ref="BQ215" si="2838">I215/I219</f>
        <v>0</v>
      </c>
      <c r="BR215" s="129">
        <f t="shared" ref="BR215" si="2839">J215/J219</f>
        <v>0</v>
      </c>
      <c r="BS215" s="130">
        <f t="shared" ref="BS215" si="2840">K215/K219</f>
        <v>0</v>
      </c>
      <c r="BT215" s="131">
        <f t="shared" ref="BT215" si="2841">L215/L219</f>
        <v>0</v>
      </c>
      <c r="BU215" s="129">
        <f t="shared" ref="BU215" si="2842">M215/M219</f>
        <v>0</v>
      </c>
      <c r="BV215" s="133">
        <f t="shared" ref="BV215" si="2843">N215/N219</f>
        <v>0</v>
      </c>
      <c r="BW215" s="134">
        <f t="shared" ref="BW215" si="2844">O215/O219</f>
        <v>0</v>
      </c>
      <c r="BX215" s="129">
        <f t="shared" ref="BX215" si="2845">P215/P219</f>
        <v>0</v>
      </c>
      <c r="BY215" s="130">
        <f t="shared" ref="BY215" si="2846">Q215/Q219</f>
        <v>0</v>
      </c>
      <c r="BZ215" s="131">
        <f t="shared" ref="BZ215" si="2847">R215/R219</f>
        <v>0</v>
      </c>
      <c r="CA215" s="132">
        <f t="shared" ref="CA215" si="2848">S215/S219</f>
        <v>0</v>
      </c>
      <c r="CB215" s="129">
        <f t="shared" ref="CB215" si="2849">T215/T219</f>
        <v>0</v>
      </c>
      <c r="CC215" s="130">
        <f t="shared" ref="CC215" si="2850">U215/U219</f>
        <v>0</v>
      </c>
      <c r="CD215" s="131">
        <f t="shared" ref="CD215" si="2851">V215/V219</f>
        <v>0</v>
      </c>
      <c r="CE215" s="132">
        <f t="shared" ref="CE215" si="2852">W215/W219</f>
        <v>0</v>
      </c>
      <c r="CF215" s="129">
        <f t="shared" ref="CF215" si="2853">X215/X219</f>
        <v>0</v>
      </c>
      <c r="CG215" s="130">
        <f t="shared" ref="CG215" si="2854">Y215/Y219</f>
        <v>0</v>
      </c>
      <c r="CH215" s="131">
        <f t="shared" ref="CH215" si="2855">Z215/Z219</f>
        <v>0</v>
      </c>
      <c r="CI215" s="129">
        <f t="shared" ref="CI215" si="2856">AA215/AA219</f>
        <v>0</v>
      </c>
      <c r="CJ215" s="135">
        <f t="shared" ref="CJ215" si="2857">AB215/AB219</f>
        <v>0</v>
      </c>
      <c r="CK215" s="136">
        <f t="shared" ref="CK215" si="2858">AC215/AC219</f>
        <v>0</v>
      </c>
    </row>
    <row r="216" spans="1:89" x14ac:dyDescent="0.2">
      <c r="A216" s="137" t="s">
        <v>37</v>
      </c>
      <c r="B216" s="59"/>
      <c r="C216" s="60"/>
      <c r="D216" s="139"/>
      <c r="E216" s="140"/>
      <c r="F216" s="138"/>
      <c r="G216" s="141"/>
      <c r="H216" s="139"/>
      <c r="I216" s="140"/>
      <c r="J216" s="138"/>
      <c r="K216" s="141"/>
      <c r="L216" s="139"/>
      <c r="M216" s="138"/>
      <c r="N216" s="142"/>
      <c r="O216" s="143"/>
      <c r="P216" s="138"/>
      <c r="Q216" s="141"/>
      <c r="R216" s="139"/>
      <c r="S216" s="140"/>
      <c r="T216" s="138"/>
      <c r="U216" s="141"/>
      <c r="V216" s="139"/>
      <c r="W216" s="140"/>
      <c r="X216" s="138"/>
      <c r="Y216" s="141"/>
      <c r="Z216" s="144"/>
      <c r="AA216" s="145"/>
      <c r="AB216" s="172">
        <f t="shared" ref="AB216:AB218" si="2859">SUM(B216,D216,F216,H216,J216,L216,N216,P216,R216,T216,V216,X216,Z216)</f>
        <v>0</v>
      </c>
      <c r="AC216" s="173">
        <f t="shared" ref="AC216:AC218" si="2860">SUM(C216,E216,G216,I216,K216,M216,O216,Q216,S216,U216,W216,Y216,AA216)</f>
        <v>0</v>
      </c>
      <c r="BI216" s="137" t="s">
        <v>37</v>
      </c>
      <c r="BJ216" s="129">
        <f>B216/B219</f>
        <v>0</v>
      </c>
      <c r="BK216" s="130">
        <f t="shared" ref="BK216" si="2861">C216/C219</f>
        <v>0</v>
      </c>
      <c r="BL216" s="131">
        <f t="shared" ref="BL216" si="2862">D216/D219</f>
        <v>0</v>
      </c>
      <c r="BM216" s="132">
        <f t="shared" ref="BM216" si="2863">E216/E219</f>
        <v>0</v>
      </c>
      <c r="BN216" s="129">
        <f t="shared" ref="BN216" si="2864">F216/F219</f>
        <v>0</v>
      </c>
      <c r="BO216" s="130">
        <f t="shared" ref="BO216" si="2865">G216/G219</f>
        <v>0</v>
      </c>
      <c r="BP216" s="131">
        <f t="shared" ref="BP216" si="2866">H216/H219</f>
        <v>0</v>
      </c>
      <c r="BQ216" s="132">
        <f t="shared" ref="BQ216" si="2867">I216/I219</f>
        <v>0</v>
      </c>
      <c r="BR216" s="129">
        <f t="shared" ref="BR216" si="2868">J216/J219</f>
        <v>0</v>
      </c>
      <c r="BS216" s="130">
        <f t="shared" ref="BS216" si="2869">K216/K219</f>
        <v>0</v>
      </c>
      <c r="BT216" s="131">
        <f t="shared" ref="BT216" si="2870">L216/L219</f>
        <v>0</v>
      </c>
      <c r="BU216" s="129">
        <f t="shared" ref="BU216" si="2871">M216/M219</f>
        <v>0</v>
      </c>
      <c r="BV216" s="133">
        <f t="shared" ref="BV216" si="2872">N216/N219</f>
        <v>0</v>
      </c>
      <c r="BW216" s="134">
        <f t="shared" ref="BW216" si="2873">O216/O219</f>
        <v>0</v>
      </c>
      <c r="BX216" s="129">
        <f t="shared" ref="BX216" si="2874">P216/P219</f>
        <v>0</v>
      </c>
      <c r="BY216" s="130">
        <f t="shared" ref="BY216" si="2875">Q216/Q219</f>
        <v>0</v>
      </c>
      <c r="BZ216" s="131">
        <f t="shared" ref="BZ216" si="2876">R216/R219</f>
        <v>0</v>
      </c>
      <c r="CA216" s="132">
        <f t="shared" ref="CA216" si="2877">S216/S219</f>
        <v>0</v>
      </c>
      <c r="CB216" s="129">
        <f t="shared" ref="CB216" si="2878">T216/T219</f>
        <v>0</v>
      </c>
      <c r="CC216" s="130">
        <f t="shared" ref="CC216" si="2879">U216/U219</f>
        <v>0</v>
      </c>
      <c r="CD216" s="131">
        <f t="shared" ref="CD216" si="2880">V216/V219</f>
        <v>0</v>
      </c>
      <c r="CE216" s="132">
        <f t="shared" ref="CE216" si="2881">W216/W219</f>
        <v>0</v>
      </c>
      <c r="CF216" s="129">
        <f t="shared" ref="CF216" si="2882">X216/X219</f>
        <v>0</v>
      </c>
      <c r="CG216" s="130">
        <f t="shared" ref="CG216" si="2883">Y216/Y219</f>
        <v>0</v>
      </c>
      <c r="CH216" s="131">
        <f t="shared" ref="CH216" si="2884">Z216/Z219</f>
        <v>0</v>
      </c>
      <c r="CI216" s="129">
        <f t="shared" ref="CI216" si="2885">AA216/AA219</f>
        <v>0</v>
      </c>
      <c r="CJ216" s="135">
        <f t="shared" ref="CJ216" si="2886">AB216/AB219</f>
        <v>0</v>
      </c>
      <c r="CK216" s="136">
        <f t="shared" ref="CK216" si="2887">AC216/AC219</f>
        <v>0</v>
      </c>
    </row>
    <row r="217" spans="1:89" x14ac:dyDescent="0.2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>
        <f t="shared" si="2859"/>
        <v>0</v>
      </c>
      <c r="AC217" s="173">
        <f t="shared" si="2860"/>
        <v>0</v>
      </c>
      <c r="BI217" s="146" t="s">
        <v>38</v>
      </c>
      <c r="BJ217" s="129">
        <f>B217/B219</f>
        <v>0</v>
      </c>
      <c r="BK217" s="130">
        <f t="shared" ref="BK217" si="2888">C217/C219</f>
        <v>0</v>
      </c>
      <c r="BL217" s="131">
        <f t="shared" ref="BL217" si="2889">D217/D219</f>
        <v>0</v>
      </c>
      <c r="BM217" s="132">
        <f t="shared" ref="BM217" si="2890">E217/E219</f>
        <v>0</v>
      </c>
      <c r="BN217" s="129">
        <f t="shared" ref="BN217" si="2891">F217/F219</f>
        <v>0</v>
      </c>
      <c r="BO217" s="130">
        <f t="shared" ref="BO217" si="2892">G217/G219</f>
        <v>0</v>
      </c>
      <c r="BP217" s="131">
        <f t="shared" ref="BP217" si="2893">H217/H219</f>
        <v>0</v>
      </c>
      <c r="BQ217" s="132">
        <f t="shared" ref="BQ217" si="2894">I217/I219</f>
        <v>0</v>
      </c>
      <c r="BR217" s="129">
        <f t="shared" ref="BR217" si="2895">J217/J219</f>
        <v>0</v>
      </c>
      <c r="BS217" s="130">
        <f t="shared" ref="BS217" si="2896">K217/K219</f>
        <v>0</v>
      </c>
      <c r="BT217" s="131">
        <f t="shared" ref="BT217" si="2897">L217/L219</f>
        <v>0</v>
      </c>
      <c r="BU217" s="129">
        <f t="shared" ref="BU217" si="2898">M217/M219</f>
        <v>0</v>
      </c>
      <c r="BV217" s="133">
        <f t="shared" ref="BV217" si="2899">N217/N219</f>
        <v>0</v>
      </c>
      <c r="BW217" s="134">
        <f t="shared" ref="BW217" si="2900">O217/O219</f>
        <v>0</v>
      </c>
      <c r="BX217" s="129">
        <f t="shared" ref="BX217" si="2901">P217/P219</f>
        <v>0</v>
      </c>
      <c r="BY217" s="130">
        <f t="shared" ref="BY217" si="2902">Q217/Q219</f>
        <v>0</v>
      </c>
      <c r="BZ217" s="131">
        <f t="shared" ref="BZ217" si="2903">R217/R219</f>
        <v>0</v>
      </c>
      <c r="CA217" s="132">
        <f t="shared" ref="CA217" si="2904">S217/S219</f>
        <v>0</v>
      </c>
      <c r="CB217" s="129">
        <f t="shared" ref="CB217" si="2905">T217/T219</f>
        <v>0</v>
      </c>
      <c r="CC217" s="130">
        <f t="shared" ref="CC217" si="2906">U217/U219</f>
        <v>0</v>
      </c>
      <c r="CD217" s="131">
        <f t="shared" ref="CD217" si="2907">V217/V219</f>
        <v>0</v>
      </c>
      <c r="CE217" s="132">
        <f t="shared" ref="CE217" si="2908">W217/W219</f>
        <v>0</v>
      </c>
      <c r="CF217" s="129">
        <f t="shared" ref="CF217" si="2909">X217/X219</f>
        <v>0</v>
      </c>
      <c r="CG217" s="130">
        <f t="shared" ref="CG217" si="2910">Y217/Y219</f>
        <v>0</v>
      </c>
      <c r="CH217" s="131">
        <f t="shared" ref="CH217" si="2911">Z217/Z219</f>
        <v>0</v>
      </c>
      <c r="CI217" s="129">
        <f t="shared" ref="CI217" si="2912">AA217/AA219</f>
        <v>0</v>
      </c>
      <c r="CJ217" s="135">
        <f t="shared" ref="CJ217" si="2913">AB217/AB219</f>
        <v>0</v>
      </c>
      <c r="CK217" s="136">
        <f t="shared" ref="CK217" si="2914">AC217/AC219</f>
        <v>0</v>
      </c>
    </row>
    <row r="218" spans="1:89" ht="13.5" thickBot="1" x14ac:dyDescent="0.25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>
        <f t="shared" si="2859"/>
        <v>0</v>
      </c>
      <c r="AC218" s="173">
        <f t="shared" si="2860"/>
        <v>0</v>
      </c>
      <c r="BI218" s="137" t="s">
        <v>39</v>
      </c>
      <c r="BJ218" s="129">
        <f>B218/B219</f>
        <v>0</v>
      </c>
      <c r="BK218" s="130">
        <f t="shared" ref="BK218" si="2915">C218/C219</f>
        <v>0</v>
      </c>
      <c r="BL218" s="131">
        <f t="shared" ref="BL218" si="2916">D218/D219</f>
        <v>0</v>
      </c>
      <c r="BM218" s="132">
        <f t="shared" ref="BM218" si="2917">E218/E219</f>
        <v>0</v>
      </c>
      <c r="BN218" s="129">
        <f t="shared" ref="BN218" si="2918">F218/F219</f>
        <v>0</v>
      </c>
      <c r="BO218" s="130">
        <f t="shared" ref="BO218" si="2919">G218/G219</f>
        <v>0</v>
      </c>
      <c r="BP218" s="131">
        <f t="shared" ref="BP218" si="2920">H218/H219</f>
        <v>0</v>
      </c>
      <c r="BQ218" s="132">
        <f t="shared" ref="BQ218" si="2921">I218/I219</f>
        <v>0</v>
      </c>
      <c r="BR218" s="129">
        <f t="shared" ref="BR218" si="2922">J218/J219</f>
        <v>0</v>
      </c>
      <c r="BS218" s="130">
        <f t="shared" ref="BS218" si="2923">K218/K219</f>
        <v>0</v>
      </c>
      <c r="BT218" s="131">
        <f t="shared" ref="BT218" si="2924">L218/L219</f>
        <v>0</v>
      </c>
      <c r="BU218" s="129">
        <f t="shared" ref="BU218" si="2925">M218/M219</f>
        <v>0</v>
      </c>
      <c r="BV218" s="133">
        <f t="shared" ref="BV218" si="2926">N218/N219</f>
        <v>0</v>
      </c>
      <c r="BW218" s="134">
        <f t="shared" ref="BW218" si="2927">O218/O219</f>
        <v>0</v>
      </c>
      <c r="BX218" s="129">
        <f t="shared" ref="BX218" si="2928">P218/P219</f>
        <v>0</v>
      </c>
      <c r="BY218" s="130">
        <f t="shared" ref="BY218" si="2929">Q218/Q219</f>
        <v>0</v>
      </c>
      <c r="BZ218" s="131">
        <f t="shared" ref="BZ218" si="2930">R218/R219</f>
        <v>0</v>
      </c>
      <c r="CA218" s="132">
        <f t="shared" ref="CA218" si="2931">S218/S219</f>
        <v>0</v>
      </c>
      <c r="CB218" s="129">
        <f t="shared" ref="CB218" si="2932">T218/T219</f>
        <v>0</v>
      </c>
      <c r="CC218" s="130">
        <f t="shared" ref="CC218" si="2933">U218/U219</f>
        <v>0</v>
      </c>
      <c r="CD218" s="131">
        <f t="shared" ref="CD218" si="2934">V218/V219</f>
        <v>0</v>
      </c>
      <c r="CE218" s="132">
        <f t="shared" ref="CE218" si="2935">W218/W219</f>
        <v>0</v>
      </c>
      <c r="CF218" s="129">
        <f t="shared" ref="CF218" si="2936">X218/X219</f>
        <v>0</v>
      </c>
      <c r="CG218" s="130">
        <f t="shared" ref="CG218" si="2937">Y218/Y219</f>
        <v>0</v>
      </c>
      <c r="CH218" s="131">
        <f t="shared" ref="CH218" si="2938">Z218/Z219</f>
        <v>0</v>
      </c>
      <c r="CI218" s="129">
        <f t="shared" ref="CI218" si="2939">AA218/AA219</f>
        <v>0</v>
      </c>
      <c r="CJ218" s="135">
        <f t="shared" ref="CJ218" si="2940">AB218/AB219</f>
        <v>0</v>
      </c>
      <c r="CK218" s="136">
        <f t="shared" ref="CK218" si="2941">AC218/AC219</f>
        <v>0</v>
      </c>
    </row>
    <row r="219" spans="1:89" ht="14.25" customHeight="1" thickTop="1" thickBot="1" x14ac:dyDescent="0.25">
      <c r="A219" s="267" t="s">
        <v>13</v>
      </c>
      <c r="B219" s="20">
        <f t="shared" ref="B219" si="2942">SUM(B196:B218)</f>
        <v>9632</v>
      </c>
      <c r="C219" s="21">
        <f t="shared" ref="C219" si="2943">SUM(C196:C218)</f>
        <v>9881</v>
      </c>
      <c r="D219" s="20">
        <f t="shared" ref="D219" si="2944">SUM(D196:D218)</f>
        <v>4833</v>
      </c>
      <c r="E219" s="21">
        <f t="shared" ref="E219" si="2945">SUM(E196:E218)</f>
        <v>4796</v>
      </c>
      <c r="F219" s="20">
        <f t="shared" ref="F219" si="2946">SUM(F196:F218)</f>
        <v>12292</v>
      </c>
      <c r="G219" s="21">
        <f t="shared" ref="G219" si="2947">SUM(G196:G218)</f>
        <v>11267</v>
      </c>
      <c r="H219" s="20">
        <f t="shared" ref="H219" si="2948">SUM(H196:H218)</f>
        <v>15934</v>
      </c>
      <c r="I219" s="21">
        <f t="shared" ref="I219" si="2949">SUM(I196:I218)</f>
        <v>17162</v>
      </c>
      <c r="J219" s="20">
        <f t="shared" ref="J219" si="2950">SUM(J196:J218)</f>
        <v>2896</v>
      </c>
      <c r="K219" s="21">
        <f t="shared" ref="K219" si="2951">SUM(K196:K218)</f>
        <v>2915</v>
      </c>
      <c r="L219" s="20">
        <f t="shared" ref="L219" si="2952">SUM(L196:L218)</f>
        <v>8858</v>
      </c>
      <c r="M219" s="21">
        <f t="shared" ref="M219" si="2953">SUM(M196:M218)</f>
        <v>8834</v>
      </c>
      <c r="N219" s="20">
        <f t="shared" ref="N219" si="2954">SUM(N196:N218)</f>
        <v>17717</v>
      </c>
      <c r="O219" s="21">
        <f t="shared" ref="O219" si="2955">SUM(O196:O218)</f>
        <v>18287</v>
      </c>
      <c r="P219" s="20">
        <f t="shared" ref="P219" si="2956">SUM(P196:P218)</f>
        <v>9350</v>
      </c>
      <c r="Q219" s="21">
        <f t="shared" ref="Q219" si="2957">SUM(Q196:Q218)</f>
        <v>9231</v>
      </c>
      <c r="R219" s="20">
        <f t="shared" ref="R219" si="2958">SUM(R196:R218)</f>
        <v>10577</v>
      </c>
      <c r="S219" s="21">
        <f t="shared" ref="S219" si="2959">SUM(S196:S218)</f>
        <v>10956</v>
      </c>
      <c r="T219" s="20">
        <f t="shared" ref="T219" si="2960">SUM(T196:T218)</f>
        <v>2625</v>
      </c>
      <c r="U219" s="21">
        <f t="shared" ref="U219" si="2961">SUM(U196:U218)</f>
        <v>2783</v>
      </c>
      <c r="V219" s="20">
        <f t="shared" ref="V219" si="2962">SUM(V196:V218)</f>
        <v>8761</v>
      </c>
      <c r="W219" s="21">
        <f t="shared" ref="W219" si="2963">SUM(W196:W218)</f>
        <v>9745</v>
      </c>
      <c r="X219" s="20">
        <f t="shared" ref="X219" si="2964">SUM(X196:X218)</f>
        <v>8374</v>
      </c>
      <c r="Y219" s="21">
        <f t="shared" ref="Y219" si="2965">SUM(Y196:Y218)</f>
        <v>5112</v>
      </c>
      <c r="Z219" s="20">
        <f t="shared" ref="Z219" si="2966">SUM(Z196:Z218)</f>
        <v>15292</v>
      </c>
      <c r="AA219" s="21">
        <f t="shared" ref="AA219" si="2967">SUM(AA196:AA218)</f>
        <v>15944</v>
      </c>
      <c r="AB219" s="174">
        <f t="shared" ref="AB219:AC219" si="2968">SUM(AB195:AB218)</f>
        <v>127141</v>
      </c>
      <c r="AC219" s="175">
        <f t="shared" si="2968"/>
        <v>126913</v>
      </c>
      <c r="BI219" s="267" t="s">
        <v>13</v>
      </c>
      <c r="BJ219" s="155">
        <f>SUM(BJ195:BJ218)</f>
        <v>1.0000000000000002</v>
      </c>
      <c r="BK219" s="156">
        <f t="shared" ref="BK219:CK219" si="2969">SUM(BK195:BK218)</f>
        <v>1</v>
      </c>
      <c r="BL219" s="155">
        <f t="shared" si="2969"/>
        <v>1</v>
      </c>
      <c r="BM219" s="156">
        <f t="shared" si="2969"/>
        <v>1</v>
      </c>
      <c r="BN219" s="155">
        <f t="shared" si="2969"/>
        <v>1</v>
      </c>
      <c r="BO219" s="156">
        <f t="shared" si="2969"/>
        <v>1</v>
      </c>
      <c r="BP219" s="155">
        <f t="shared" si="2969"/>
        <v>1.0000000000000002</v>
      </c>
      <c r="BQ219" s="156">
        <f t="shared" si="2969"/>
        <v>1</v>
      </c>
      <c r="BR219" s="155">
        <f t="shared" si="2969"/>
        <v>0.99999999999999989</v>
      </c>
      <c r="BS219" s="156">
        <f t="shared" si="2969"/>
        <v>0.99999999999999989</v>
      </c>
      <c r="BT219" s="155">
        <f t="shared" si="2969"/>
        <v>1</v>
      </c>
      <c r="BU219" s="156">
        <f t="shared" si="2969"/>
        <v>0.99999999999999967</v>
      </c>
      <c r="BV219" s="155">
        <f t="shared" si="2969"/>
        <v>0.99999999999999989</v>
      </c>
      <c r="BW219" s="156">
        <f t="shared" si="2969"/>
        <v>1.0000000000000002</v>
      </c>
      <c r="BX219" s="155">
        <f t="shared" si="2969"/>
        <v>1</v>
      </c>
      <c r="BY219" s="156">
        <f t="shared" si="2969"/>
        <v>1</v>
      </c>
      <c r="BZ219" s="155">
        <f t="shared" si="2969"/>
        <v>1</v>
      </c>
      <c r="CA219" s="156">
        <f t="shared" si="2969"/>
        <v>1</v>
      </c>
      <c r="CB219" s="155">
        <f t="shared" si="2969"/>
        <v>1</v>
      </c>
      <c r="CC219" s="156">
        <f t="shared" si="2969"/>
        <v>1</v>
      </c>
      <c r="CD219" s="155">
        <f t="shared" si="2969"/>
        <v>1</v>
      </c>
      <c r="CE219" s="156">
        <f t="shared" si="2969"/>
        <v>0.99999999999999989</v>
      </c>
      <c r="CF219" s="155">
        <f t="shared" si="2969"/>
        <v>0.99999999999999978</v>
      </c>
      <c r="CG219" s="156">
        <f t="shared" si="2969"/>
        <v>1</v>
      </c>
      <c r="CH219" s="155">
        <f t="shared" si="2969"/>
        <v>1</v>
      </c>
      <c r="CI219" s="156">
        <f t="shared" si="2969"/>
        <v>1</v>
      </c>
      <c r="CJ219" s="155">
        <f t="shared" si="2969"/>
        <v>1</v>
      </c>
      <c r="CK219" s="156">
        <f t="shared" si="2969"/>
        <v>0.99999999999999989</v>
      </c>
    </row>
    <row r="220" spans="1:89" ht="13.5" thickTop="1" x14ac:dyDescent="0.2">
      <c r="A220" s="187"/>
    </row>
    <row r="222" spans="1:89" x14ac:dyDescent="0.2">
      <c r="A222" s="301">
        <f>+A191+1</f>
        <v>44477</v>
      </c>
      <c r="B222" s="301"/>
      <c r="C222" s="301"/>
      <c r="D222" s="301"/>
      <c r="BI222" s="300">
        <f>+BI191+1</f>
        <v>44477</v>
      </c>
      <c r="BJ222" s="300"/>
      <c r="BK222" s="300"/>
      <c r="BL222" s="300"/>
    </row>
    <row r="223" spans="1:89" ht="13.5" thickBot="1" x14ac:dyDescent="0.25">
      <c r="AE223" s="270" t="s">
        <v>84</v>
      </c>
    </row>
    <row r="224" spans="1:89" ht="14.25" thickTop="1" thickBot="1" x14ac:dyDescent="0.25">
      <c r="A224" s="298" t="s">
        <v>0</v>
      </c>
      <c r="B224" s="292" t="s">
        <v>1</v>
      </c>
      <c r="C224" s="293"/>
      <c r="D224" s="292" t="s">
        <v>2</v>
      </c>
      <c r="E224" s="293"/>
      <c r="F224" s="292" t="s">
        <v>3</v>
      </c>
      <c r="G224" s="293"/>
      <c r="H224" s="292" t="s">
        <v>4</v>
      </c>
      <c r="I224" s="293"/>
      <c r="J224" s="292" t="s">
        <v>5</v>
      </c>
      <c r="K224" s="293"/>
      <c r="L224" s="292" t="s">
        <v>6</v>
      </c>
      <c r="M224" s="293"/>
      <c r="N224" s="292" t="s">
        <v>7</v>
      </c>
      <c r="O224" s="293"/>
      <c r="P224" s="292" t="s">
        <v>8</v>
      </c>
      <c r="Q224" s="293"/>
      <c r="R224" s="292" t="s">
        <v>9</v>
      </c>
      <c r="S224" s="293"/>
      <c r="T224" s="292" t="s">
        <v>10</v>
      </c>
      <c r="U224" s="293"/>
      <c r="V224" s="292" t="s">
        <v>11</v>
      </c>
      <c r="W224" s="293"/>
      <c r="X224" s="292" t="s">
        <v>12</v>
      </c>
      <c r="Y224" s="293"/>
      <c r="Z224" s="294" t="s">
        <v>40</v>
      </c>
      <c r="AA224" s="295"/>
      <c r="AB224" s="296" t="s">
        <v>41</v>
      </c>
      <c r="AC224" s="297"/>
      <c r="AE224" s="298" t="s">
        <v>0</v>
      </c>
      <c r="AF224" s="292" t="s">
        <v>1</v>
      </c>
      <c r="AG224" s="293"/>
      <c r="AH224" s="292" t="s">
        <v>2</v>
      </c>
      <c r="AI224" s="293"/>
      <c r="AJ224" s="292" t="s">
        <v>3</v>
      </c>
      <c r="AK224" s="293"/>
      <c r="AL224" s="292" t="s">
        <v>4</v>
      </c>
      <c r="AM224" s="293"/>
      <c r="AN224" s="292" t="s">
        <v>5</v>
      </c>
      <c r="AO224" s="293"/>
      <c r="AP224" s="292" t="s">
        <v>6</v>
      </c>
      <c r="AQ224" s="293"/>
      <c r="AR224" s="292" t="s">
        <v>7</v>
      </c>
      <c r="AS224" s="293"/>
      <c r="AT224" s="292" t="s">
        <v>8</v>
      </c>
      <c r="AU224" s="293"/>
      <c r="AV224" s="292" t="s">
        <v>9</v>
      </c>
      <c r="AW224" s="293"/>
      <c r="AX224" s="292" t="s">
        <v>10</v>
      </c>
      <c r="AY224" s="293"/>
      <c r="AZ224" s="292" t="s">
        <v>11</v>
      </c>
      <c r="BA224" s="293"/>
      <c r="BB224" s="292" t="s">
        <v>12</v>
      </c>
      <c r="BC224" s="293"/>
      <c r="BD224" s="294" t="s">
        <v>40</v>
      </c>
      <c r="BE224" s="295"/>
      <c r="BF224" s="296" t="s">
        <v>41</v>
      </c>
      <c r="BG224" s="297"/>
      <c r="BI224" s="298" t="s">
        <v>0</v>
      </c>
      <c r="BJ224" s="292" t="s">
        <v>1</v>
      </c>
      <c r="BK224" s="293"/>
      <c r="BL224" s="292" t="s">
        <v>2</v>
      </c>
      <c r="BM224" s="293"/>
      <c r="BN224" s="292" t="s">
        <v>3</v>
      </c>
      <c r="BO224" s="293"/>
      <c r="BP224" s="292" t="s">
        <v>4</v>
      </c>
      <c r="BQ224" s="293"/>
      <c r="BR224" s="292" t="s">
        <v>5</v>
      </c>
      <c r="BS224" s="293"/>
      <c r="BT224" s="292" t="s">
        <v>6</v>
      </c>
      <c r="BU224" s="293"/>
      <c r="BV224" s="292" t="s">
        <v>7</v>
      </c>
      <c r="BW224" s="293"/>
      <c r="BX224" s="292" t="s">
        <v>8</v>
      </c>
      <c r="BY224" s="293"/>
      <c r="BZ224" s="292" t="s">
        <v>9</v>
      </c>
      <c r="CA224" s="293"/>
      <c r="CB224" s="292" t="s">
        <v>10</v>
      </c>
      <c r="CC224" s="293"/>
      <c r="CD224" s="292" t="s">
        <v>11</v>
      </c>
      <c r="CE224" s="293"/>
      <c r="CF224" s="292" t="s">
        <v>12</v>
      </c>
      <c r="CG224" s="293"/>
      <c r="CH224" s="294" t="s">
        <v>40</v>
      </c>
      <c r="CI224" s="295"/>
      <c r="CJ224" s="292" t="s">
        <v>41</v>
      </c>
      <c r="CK224" s="293"/>
    </row>
    <row r="225" spans="1:89" ht="15" thickTop="1" thickBot="1" x14ac:dyDescent="0.3">
      <c r="A225" s="299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9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9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3.5" thickTop="1" x14ac:dyDescent="0.2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3" t="str">
        <f>$AE$9</f>
        <v>07:00 - 07:59</v>
      </c>
      <c r="AF226" s="126">
        <f>SUMIF($A$9:$A$32,$AE226,B$226:B$249)</f>
        <v>1159</v>
      </c>
      <c r="AG226" s="186">
        <f t="shared" ref="AG226:AV227" si="2970">SUMIF($A$9:$A$32,$AE226,C$226:C$249)</f>
        <v>474</v>
      </c>
      <c r="AH226" s="127">
        <f t="shared" si="2970"/>
        <v>565</v>
      </c>
      <c r="AI226" s="180">
        <f t="shared" si="2970"/>
        <v>347</v>
      </c>
      <c r="AJ226" s="126">
        <f t="shared" si="2970"/>
        <v>1407</v>
      </c>
      <c r="AK226" s="128">
        <f t="shared" si="2970"/>
        <v>618</v>
      </c>
      <c r="AL226" s="127">
        <f t="shared" si="2970"/>
        <v>1523</v>
      </c>
      <c r="AM226" s="180">
        <f t="shared" si="2970"/>
        <v>1003</v>
      </c>
      <c r="AN226" s="126">
        <f t="shared" si="2970"/>
        <v>150</v>
      </c>
      <c r="AO226" s="128">
        <f t="shared" si="2970"/>
        <v>439</v>
      </c>
      <c r="AP226" s="127">
        <f t="shared" si="2970"/>
        <v>436</v>
      </c>
      <c r="AQ226" s="126">
        <f t="shared" si="2970"/>
        <v>1224</v>
      </c>
      <c r="AR226" s="179">
        <f t="shared" si="2970"/>
        <v>1338</v>
      </c>
      <c r="AS226" s="181">
        <f t="shared" si="2970"/>
        <v>1927</v>
      </c>
      <c r="AT226" s="126">
        <f t="shared" si="2970"/>
        <v>883</v>
      </c>
      <c r="AU226" s="128">
        <f t="shared" si="2970"/>
        <v>957</v>
      </c>
      <c r="AV226" s="127">
        <f t="shared" si="2970"/>
        <v>1140</v>
      </c>
      <c r="AW226" s="180">
        <f t="shared" ref="AW226:BE227" si="2971">SUMIF($A$9:$A$32,$AE226,S$226:S$249)</f>
        <v>764</v>
      </c>
      <c r="AX226" s="126">
        <f t="shared" si="2971"/>
        <v>140</v>
      </c>
      <c r="AY226" s="128">
        <f t="shared" si="2971"/>
        <v>487</v>
      </c>
      <c r="AZ226" s="127">
        <f t="shared" si="2971"/>
        <v>391</v>
      </c>
      <c r="BA226" s="180">
        <f t="shared" si="2971"/>
        <v>1006</v>
      </c>
      <c r="BB226" s="126">
        <f t="shared" si="2971"/>
        <v>726</v>
      </c>
      <c r="BC226" s="128">
        <f t="shared" si="2971"/>
        <v>696</v>
      </c>
      <c r="BD226" s="184">
        <f t="shared" si="2971"/>
        <v>1312</v>
      </c>
      <c r="BE226" s="185">
        <f t="shared" si="2971"/>
        <v>1076</v>
      </c>
      <c r="BF226" s="170">
        <f>AF226+AH226+AJ226+AL226+AN226+AP226+AR226+AT226+AV226+AX226+AZ226+BB226+BD226</f>
        <v>11170</v>
      </c>
      <c r="BG226" s="171">
        <f>AG226+AI226+AK226+AM226+AO226+AQ226+AS226+AU226+AW226+AY226+BA226+BC226+BE226</f>
        <v>11018</v>
      </c>
      <c r="BI226" s="125" t="s">
        <v>16</v>
      </c>
      <c r="BJ226" s="129">
        <f>B226/B250</f>
        <v>0</v>
      </c>
      <c r="BK226" s="130">
        <f t="shared" ref="BK226" si="2972">C226/C250</f>
        <v>0</v>
      </c>
      <c r="BL226" s="131">
        <f t="shared" ref="BL226" si="2973">D226/D250</f>
        <v>0</v>
      </c>
      <c r="BM226" s="132">
        <f t="shared" ref="BM226" si="2974">E226/E250</f>
        <v>0</v>
      </c>
      <c r="BN226" s="129">
        <f t="shared" ref="BN226" si="2975">F226/F250</f>
        <v>0</v>
      </c>
      <c r="BO226" s="130">
        <f t="shared" ref="BO226" si="2976">G226/G250</f>
        <v>0</v>
      </c>
      <c r="BP226" s="131">
        <f t="shared" ref="BP226" si="2977">H226/H250</f>
        <v>0</v>
      </c>
      <c r="BQ226" s="132">
        <f t="shared" ref="BQ226" si="2978">I226/I250</f>
        <v>0</v>
      </c>
      <c r="BR226" s="129">
        <f t="shared" ref="BR226" si="2979">J226/J250</f>
        <v>0</v>
      </c>
      <c r="BS226" s="130">
        <f t="shared" ref="BS226" si="2980">K226/K250</f>
        <v>0</v>
      </c>
      <c r="BT226" s="131">
        <f t="shared" ref="BT226" si="2981">L226/L250</f>
        <v>0</v>
      </c>
      <c r="BU226" s="129">
        <f t="shared" ref="BU226" si="2982">M226/M250</f>
        <v>0</v>
      </c>
      <c r="BV226" s="133">
        <f t="shared" ref="BV226" si="2983">N226/N250</f>
        <v>0</v>
      </c>
      <c r="BW226" s="134">
        <f t="shared" ref="BW226" si="2984">O226/O250</f>
        <v>0</v>
      </c>
      <c r="BX226" s="129">
        <f t="shared" ref="BX226" si="2985">P226/P250</f>
        <v>0</v>
      </c>
      <c r="BY226" s="130">
        <f t="shared" ref="BY226" si="2986">Q226/Q250</f>
        <v>0</v>
      </c>
      <c r="BZ226" s="131">
        <f t="shared" ref="BZ226" si="2987">R226/R250</f>
        <v>0</v>
      </c>
      <c r="CA226" s="132">
        <f t="shared" ref="CA226" si="2988">S226/S250</f>
        <v>0</v>
      </c>
      <c r="CB226" s="129">
        <f t="shared" ref="CB226" si="2989">T226/T250</f>
        <v>0</v>
      </c>
      <c r="CC226" s="130">
        <f t="shared" ref="CC226" si="2990">U226/U250</f>
        <v>0</v>
      </c>
      <c r="CD226" s="131">
        <f t="shared" ref="CD226" si="2991">V226/V250</f>
        <v>0</v>
      </c>
      <c r="CE226" s="132">
        <f t="shared" ref="CE226" si="2992">W226/W250</f>
        <v>0</v>
      </c>
      <c r="CF226" s="129">
        <f t="shared" ref="CF226" si="2993">X226/X250</f>
        <v>0</v>
      </c>
      <c r="CG226" s="130">
        <f t="shared" ref="CG226" si="2994">Y226/Y250</f>
        <v>0</v>
      </c>
      <c r="CH226" s="131">
        <f t="shared" ref="CH226" si="2995">Z226/Z250</f>
        <v>0</v>
      </c>
      <c r="CI226" s="129">
        <f t="shared" ref="CI226" si="2996">AA226/AA250</f>
        <v>0</v>
      </c>
      <c r="CJ226" s="135">
        <f t="shared" ref="CJ226" si="2997">AB226/AB250</f>
        <v>0</v>
      </c>
      <c r="CK226" s="136">
        <f t="shared" ref="CK226" si="2998">AC226/AC250</f>
        <v>0</v>
      </c>
    </row>
    <row r="227" spans="1:89" x14ac:dyDescent="0.2">
      <c r="A227" s="137" t="s">
        <v>17</v>
      </c>
      <c r="B227" s="189">
        <v>97</v>
      </c>
      <c r="C227" s="190">
        <v>0</v>
      </c>
      <c r="D227" s="191">
        <v>73</v>
      </c>
      <c r="E227" s="192">
        <v>0</v>
      </c>
      <c r="F227" s="189">
        <v>210</v>
      </c>
      <c r="G227" s="193">
        <v>2</v>
      </c>
      <c r="H227" s="191">
        <v>173</v>
      </c>
      <c r="I227" s="192">
        <v>16</v>
      </c>
      <c r="J227" s="189">
        <v>11</v>
      </c>
      <c r="K227" s="193">
        <v>7</v>
      </c>
      <c r="L227" s="191">
        <v>13</v>
      </c>
      <c r="M227" s="189">
        <v>27</v>
      </c>
      <c r="N227" s="194">
        <v>69</v>
      </c>
      <c r="O227" s="195">
        <v>74</v>
      </c>
      <c r="P227" s="189">
        <v>29</v>
      </c>
      <c r="Q227" s="193">
        <v>32</v>
      </c>
      <c r="R227" s="191">
        <v>11</v>
      </c>
      <c r="S227" s="192">
        <v>34</v>
      </c>
      <c r="T227" s="189">
        <v>0</v>
      </c>
      <c r="U227" s="193">
        <v>14</v>
      </c>
      <c r="V227" s="191">
        <v>0</v>
      </c>
      <c r="W227" s="192">
        <v>4</v>
      </c>
      <c r="X227" s="189">
        <v>1</v>
      </c>
      <c r="Y227" s="193">
        <v>0</v>
      </c>
      <c r="Z227" s="191">
        <v>0</v>
      </c>
      <c r="AA227" s="189">
        <v>0</v>
      </c>
      <c r="AB227" s="170">
        <f t="shared" ref="AB227:AB246" si="2999">B227+D227+F227+H227+J227+L227+N227+P227+R227+T227+V227+X227+Z227</f>
        <v>687</v>
      </c>
      <c r="AC227" s="171">
        <f t="shared" ref="AC227:AC246" si="3000">C227+E227+G227+I227+K227+M227+O227+Q227+S227+U227+W227+Y227+AA227</f>
        <v>210</v>
      </c>
      <c r="AE227" s="275" t="str">
        <f>$AE$10</f>
        <v>08:00 - 08:59</v>
      </c>
      <c r="AF227" s="126">
        <f>SUMIF($A$9:$A$32,$AE227,B$226:B$249)</f>
        <v>964</v>
      </c>
      <c r="AG227" s="190">
        <f t="shared" si="2970"/>
        <v>521</v>
      </c>
      <c r="AH227" s="191">
        <f t="shared" si="2970"/>
        <v>392</v>
      </c>
      <c r="AI227" s="192">
        <f t="shared" si="2970"/>
        <v>350</v>
      </c>
      <c r="AJ227" s="276">
        <f t="shared" si="2970"/>
        <v>1318</v>
      </c>
      <c r="AK227" s="193">
        <f t="shared" si="2970"/>
        <v>580</v>
      </c>
      <c r="AL227" s="191">
        <f t="shared" si="2970"/>
        <v>1315</v>
      </c>
      <c r="AM227" s="192">
        <f t="shared" si="2970"/>
        <v>975</v>
      </c>
      <c r="AN227" s="276">
        <f t="shared" si="2970"/>
        <v>144</v>
      </c>
      <c r="AO227" s="193">
        <f t="shared" si="2970"/>
        <v>398</v>
      </c>
      <c r="AP227" s="191">
        <f t="shared" si="2970"/>
        <v>375</v>
      </c>
      <c r="AQ227" s="276">
        <f t="shared" si="2970"/>
        <v>1139</v>
      </c>
      <c r="AR227" s="194">
        <f t="shared" si="2970"/>
        <v>1164</v>
      </c>
      <c r="AS227" s="195">
        <f t="shared" si="2970"/>
        <v>1813</v>
      </c>
      <c r="AT227" s="276">
        <f t="shared" si="2970"/>
        <v>806</v>
      </c>
      <c r="AU227" s="193">
        <f t="shared" si="2970"/>
        <v>687</v>
      </c>
      <c r="AV227" s="191">
        <f t="shared" si="2970"/>
        <v>968</v>
      </c>
      <c r="AW227" s="192">
        <f t="shared" si="2971"/>
        <v>691</v>
      </c>
      <c r="AX227" s="276">
        <f t="shared" si="2971"/>
        <v>126</v>
      </c>
      <c r="AY227" s="193">
        <f t="shared" si="2971"/>
        <v>378</v>
      </c>
      <c r="AZ227" s="191">
        <f t="shared" si="2971"/>
        <v>397</v>
      </c>
      <c r="BA227" s="192">
        <f t="shared" si="2971"/>
        <v>849</v>
      </c>
      <c r="BB227" s="276">
        <f t="shared" si="2971"/>
        <v>609</v>
      </c>
      <c r="BC227" s="193">
        <f t="shared" si="2971"/>
        <v>538</v>
      </c>
      <c r="BD227" s="191">
        <f t="shared" si="2971"/>
        <v>1218</v>
      </c>
      <c r="BE227" s="276">
        <f t="shared" si="2971"/>
        <v>976</v>
      </c>
      <c r="BF227" s="172">
        <f>SUM(AF227,AH227,AJ227,AL227,AN227,AP227,AR227,AT227,AV227,AX227,AZ227,BB227,BD227)</f>
        <v>9796</v>
      </c>
      <c r="BG227" s="173">
        <f>SUM(AG227,AI227,AK227,AM227,AO227,AQ227,AS227,AU227,AW227,AY227,BA227,BC227,BE227)</f>
        <v>9895</v>
      </c>
      <c r="BI227" s="137" t="s">
        <v>17</v>
      </c>
      <c r="BJ227" s="129">
        <f>B227/B250</f>
        <v>9.4578783151326052E-3</v>
      </c>
      <c r="BK227" s="130">
        <f t="shared" ref="BK227" si="3001">C227/C250</f>
        <v>0</v>
      </c>
      <c r="BL227" s="131">
        <f t="shared" ref="BL227" si="3002">D227/D250</f>
        <v>1.4591245252848292E-2</v>
      </c>
      <c r="BM227" s="132">
        <f t="shared" ref="BM227" si="3003">E227/E250</f>
        <v>0</v>
      </c>
      <c r="BN227" s="129">
        <f t="shared" ref="BN227" si="3004">F227/F250</f>
        <v>1.6260162601626018E-2</v>
      </c>
      <c r="BO227" s="130">
        <f t="shared" ref="BO227" si="3005">G227/G250</f>
        <v>1.6161616161616162E-4</v>
      </c>
      <c r="BP227" s="131">
        <f t="shared" ref="BP227" si="3006">H227/H250</f>
        <v>1.0181860985227473E-2</v>
      </c>
      <c r="BQ227" s="132">
        <f t="shared" ref="BQ227" si="3007">I227/I250</f>
        <v>8.5648519886515713E-4</v>
      </c>
      <c r="BR227" s="129">
        <f t="shared" ref="BR227" si="3008">J227/J250</f>
        <v>3.4887408816999684E-3</v>
      </c>
      <c r="BS227" s="130">
        <f t="shared" ref="BS227" si="3009">K227/K250</f>
        <v>2.3163467902051621E-3</v>
      </c>
      <c r="BT227" s="131">
        <f t="shared" ref="BT227" si="3010">L227/L250</f>
        <v>1.4401240722277612E-3</v>
      </c>
      <c r="BU227" s="129">
        <f t="shared" ref="BU227" si="3011">M227/M250</f>
        <v>2.9239766081871343E-3</v>
      </c>
      <c r="BV227" s="133">
        <f t="shared" ref="BV227" si="3012">N227/N250</f>
        <v>3.615973168430982E-3</v>
      </c>
      <c r="BW227" s="134">
        <f t="shared" ref="BW227" si="3013">O227/O250</f>
        <v>3.8694833716795651E-3</v>
      </c>
      <c r="BX227" s="129">
        <f t="shared" ref="BX227" si="3014">P227/P250</f>
        <v>2.8695824262814171E-3</v>
      </c>
      <c r="BY227" s="130">
        <f t="shared" ref="BY227" si="3015">Q227/Q250</f>
        <v>3.3392465824898256E-3</v>
      </c>
      <c r="BZ227" s="131">
        <f t="shared" ref="BZ227" si="3016">R227/R250</f>
        <v>9.7716976103757666E-4</v>
      </c>
      <c r="CA227" s="132">
        <f t="shared" ref="CA227" si="3017">S227/S250</f>
        <v>2.9908515130190006E-3</v>
      </c>
      <c r="CB227" s="129">
        <f t="shared" ref="CB227" si="3018">T227/T250</f>
        <v>0</v>
      </c>
      <c r="CC227" s="130">
        <f t="shared" ref="CC227" si="3019">U227/U250</f>
        <v>4.8093438680865686E-3</v>
      </c>
      <c r="CD227" s="131">
        <f t="shared" ref="CD227" si="3020">V227/V250</f>
        <v>0</v>
      </c>
      <c r="CE227" s="132">
        <f t="shared" ref="CE227" si="3021">W227/W250</f>
        <v>3.8476337052712584E-4</v>
      </c>
      <c r="CF227" s="129">
        <f t="shared" ref="CF227" si="3022">X227/X250</f>
        <v>1.1314777098891151E-4</v>
      </c>
      <c r="CG227" s="130">
        <f t="shared" ref="CG227" si="3023">Y227/Y250</f>
        <v>0</v>
      </c>
      <c r="CH227" s="131">
        <f t="shared" ref="CH227" si="3024">Z227/Z250</f>
        <v>0</v>
      </c>
      <c r="CI227" s="129">
        <f t="shared" ref="CI227" si="3025">AA227/AA250</f>
        <v>0</v>
      </c>
      <c r="CJ227" s="135">
        <f t="shared" ref="CJ227" si="3026">AB227/AB250</f>
        <v>5.0684274595152899E-3</v>
      </c>
      <c r="CK227" s="136">
        <f t="shared" ref="CK227" si="3027">AC227/AC250</f>
        <v>1.552324421019951E-3</v>
      </c>
    </row>
    <row r="228" spans="1:89" ht="13.5" thickBot="1" x14ac:dyDescent="0.25">
      <c r="A228" s="146" t="s">
        <v>18</v>
      </c>
      <c r="B228" s="196">
        <v>515</v>
      </c>
      <c r="C228" s="197">
        <v>85</v>
      </c>
      <c r="D228" s="198">
        <v>269</v>
      </c>
      <c r="E228" s="199">
        <v>71</v>
      </c>
      <c r="F228" s="196">
        <v>1053</v>
      </c>
      <c r="G228" s="200">
        <v>202</v>
      </c>
      <c r="H228" s="198">
        <v>853</v>
      </c>
      <c r="I228" s="199">
        <v>324</v>
      </c>
      <c r="J228" s="196">
        <v>36</v>
      </c>
      <c r="K228" s="200">
        <v>77</v>
      </c>
      <c r="L228" s="198">
        <v>155</v>
      </c>
      <c r="M228" s="196">
        <v>354</v>
      </c>
      <c r="N228" s="201">
        <v>713</v>
      </c>
      <c r="O228" s="202">
        <v>775</v>
      </c>
      <c r="P228" s="196">
        <v>360</v>
      </c>
      <c r="Q228" s="200">
        <v>482</v>
      </c>
      <c r="R228" s="198">
        <v>352</v>
      </c>
      <c r="S228" s="199">
        <v>415</v>
      </c>
      <c r="T228" s="196">
        <v>59</v>
      </c>
      <c r="U228" s="200">
        <v>173</v>
      </c>
      <c r="V228" s="198">
        <v>178</v>
      </c>
      <c r="W228" s="199">
        <v>416</v>
      </c>
      <c r="X228" s="196">
        <v>327</v>
      </c>
      <c r="Y228" s="200">
        <v>254</v>
      </c>
      <c r="Z228" s="198">
        <v>623</v>
      </c>
      <c r="AA228" s="196">
        <v>393</v>
      </c>
      <c r="AB228" s="170">
        <f t="shared" si="2999"/>
        <v>5493</v>
      </c>
      <c r="AC228" s="171">
        <f t="shared" si="3000"/>
        <v>4021</v>
      </c>
      <c r="AE228" s="273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5.0214508580343216E-2</v>
      </c>
      <c r="BK228" s="130">
        <f t="shared" ref="BK228" si="3028">C228/C250</f>
        <v>7.465963987703118E-3</v>
      </c>
      <c r="BL228" s="131">
        <f t="shared" ref="BL228" si="3029">D228/D250</f>
        <v>5.3767739356386166E-2</v>
      </c>
      <c r="BM228" s="132">
        <f t="shared" ref="BM228" si="3030">E228/E250</f>
        <v>1.3948919449901767E-2</v>
      </c>
      <c r="BN228" s="129">
        <f t="shared" ref="BN228" si="3031">F228/F250</f>
        <v>8.1533101045296166E-2</v>
      </c>
      <c r="BO228" s="130">
        <f t="shared" ref="BO228" si="3032">G228/G250</f>
        <v>1.6323232323232323E-2</v>
      </c>
      <c r="BP228" s="131">
        <f t="shared" ref="BP228" si="3033">H228/H250</f>
        <v>5.0203048672826787E-2</v>
      </c>
      <c r="BQ228" s="132">
        <f t="shared" ref="BQ228" si="3034">I228/I250</f>
        <v>1.7343825277019432E-2</v>
      </c>
      <c r="BR228" s="129">
        <f t="shared" ref="BR228" si="3035">J228/J250</f>
        <v>1.1417697431018078E-2</v>
      </c>
      <c r="BS228" s="130">
        <f t="shared" ref="BS228" si="3036">K228/K250</f>
        <v>2.5479814692256783E-2</v>
      </c>
      <c r="BT228" s="131">
        <f t="shared" ref="BT228" si="3037">L228/L250</f>
        <v>1.7170710091946383E-2</v>
      </c>
      <c r="BU228" s="129">
        <f t="shared" ref="BU228" si="3038">M228/M250</f>
        <v>3.8336582196231317E-2</v>
      </c>
      <c r="BV228" s="133">
        <f t="shared" ref="BV228" si="3039">N228/N250</f>
        <v>3.7365056073786818E-2</v>
      </c>
      <c r="BW228" s="134">
        <f t="shared" ref="BW228" si="3040">O228/O250</f>
        <v>4.0524994770968416E-2</v>
      </c>
      <c r="BX228" s="129">
        <f t="shared" ref="BX228" si="3041">P228/P250</f>
        <v>3.5622402533148627E-2</v>
      </c>
      <c r="BY228" s="130">
        <f t="shared" ref="BY228" si="3042">Q228/Q250</f>
        <v>5.0297401648753001E-2</v>
      </c>
      <c r="BZ228" s="131">
        <f t="shared" ref="BZ228" si="3043">R228/R250</f>
        <v>3.1269432353202453E-2</v>
      </c>
      <c r="CA228" s="132">
        <f t="shared" ref="CA228" si="3044">S228/S250</f>
        <v>3.650598170302604E-2</v>
      </c>
      <c r="CB228" s="129">
        <f t="shared" ref="CB228" si="3045">T228/T250</f>
        <v>2.0436439210252857E-2</v>
      </c>
      <c r="CC228" s="130">
        <f t="shared" ref="CC228" si="3046">U228/U250</f>
        <v>5.9429749227069735E-2</v>
      </c>
      <c r="CD228" s="131">
        <f t="shared" ref="CD228" si="3047">V228/V250</f>
        <v>1.8555196497446056E-2</v>
      </c>
      <c r="CE228" s="132">
        <f t="shared" ref="CE228" si="3048">W228/W250</f>
        <v>4.0015390534821088E-2</v>
      </c>
      <c r="CF228" s="129">
        <f t="shared" ref="CF228" si="3049">X228/X250</f>
        <v>3.6999321113374069E-2</v>
      </c>
      <c r="CG228" s="130">
        <f t="shared" ref="CG228" si="3050">Y228/Y250</f>
        <v>4.9110595514307812E-2</v>
      </c>
      <c r="CH228" s="131">
        <f t="shared" ref="CH228" si="3051">Z228/Z250</f>
        <v>3.7902293605889155E-2</v>
      </c>
      <c r="CI228" s="129">
        <f t="shared" ref="CI228" si="3052">AA228/AA250</f>
        <v>2.3199527744982292E-2</v>
      </c>
      <c r="CJ228" s="135">
        <f t="shared" ref="CJ228" si="3053">AB228/AB250</f>
        <v>4.0525286805120068E-2</v>
      </c>
      <c r="CK228" s="136">
        <f t="shared" ref="CK228" si="3054">AC228/AC250</f>
        <v>2.9723316652005824E-2</v>
      </c>
    </row>
    <row r="229" spans="1:89" ht="14.25" thickTop="1" thickBot="1" x14ac:dyDescent="0.25">
      <c r="A229" s="137" t="s">
        <v>19</v>
      </c>
      <c r="B229" s="189">
        <v>950</v>
      </c>
      <c r="C229" s="190">
        <v>344</v>
      </c>
      <c r="D229" s="191">
        <v>471</v>
      </c>
      <c r="E229" s="192">
        <v>283</v>
      </c>
      <c r="F229" s="189">
        <v>1272</v>
      </c>
      <c r="G229" s="193">
        <v>544</v>
      </c>
      <c r="H229" s="191">
        <v>1326</v>
      </c>
      <c r="I229" s="192">
        <v>803</v>
      </c>
      <c r="J229" s="189">
        <v>76</v>
      </c>
      <c r="K229" s="193">
        <v>285</v>
      </c>
      <c r="L229" s="191">
        <v>355</v>
      </c>
      <c r="M229" s="189">
        <v>821</v>
      </c>
      <c r="N229" s="194">
        <v>1321</v>
      </c>
      <c r="O229" s="195">
        <v>1376</v>
      </c>
      <c r="P229" s="189">
        <v>724</v>
      </c>
      <c r="Q229" s="193">
        <v>828</v>
      </c>
      <c r="R229" s="191">
        <v>831</v>
      </c>
      <c r="S229" s="192">
        <v>747</v>
      </c>
      <c r="T229" s="189">
        <v>138</v>
      </c>
      <c r="U229" s="193">
        <v>323</v>
      </c>
      <c r="V229" s="191">
        <v>366</v>
      </c>
      <c r="W229" s="192">
        <v>789</v>
      </c>
      <c r="X229" s="189">
        <v>622</v>
      </c>
      <c r="Y229" s="193">
        <v>480</v>
      </c>
      <c r="Z229" s="191">
        <v>1062</v>
      </c>
      <c r="AA229" s="189">
        <v>975</v>
      </c>
      <c r="AB229" s="170">
        <f t="shared" si="2999"/>
        <v>9514</v>
      </c>
      <c r="AC229" s="171">
        <f t="shared" si="3000"/>
        <v>8598</v>
      </c>
      <c r="AE229" s="267" t="s">
        <v>13</v>
      </c>
      <c r="AF229" s="20">
        <f t="shared" ref="AF229:BG229" si="3055">SUM(AF226:AF228)</f>
        <v>2123</v>
      </c>
      <c r="AG229" s="21">
        <f t="shared" si="3055"/>
        <v>995</v>
      </c>
      <c r="AH229" s="20">
        <f t="shared" si="3055"/>
        <v>957</v>
      </c>
      <c r="AI229" s="21">
        <f t="shared" si="3055"/>
        <v>697</v>
      </c>
      <c r="AJ229" s="20">
        <f t="shared" si="3055"/>
        <v>2725</v>
      </c>
      <c r="AK229" s="21">
        <f t="shared" si="3055"/>
        <v>1198</v>
      </c>
      <c r="AL229" s="20">
        <f t="shared" si="3055"/>
        <v>2838</v>
      </c>
      <c r="AM229" s="21">
        <f t="shared" si="3055"/>
        <v>1978</v>
      </c>
      <c r="AN229" s="20">
        <f t="shared" si="3055"/>
        <v>294</v>
      </c>
      <c r="AO229" s="21">
        <f t="shared" si="3055"/>
        <v>837</v>
      </c>
      <c r="AP229" s="20">
        <f t="shared" si="3055"/>
        <v>811</v>
      </c>
      <c r="AQ229" s="21">
        <f t="shared" si="3055"/>
        <v>2363</v>
      </c>
      <c r="AR229" s="20">
        <f t="shared" si="3055"/>
        <v>2502</v>
      </c>
      <c r="AS229" s="21">
        <f t="shared" si="3055"/>
        <v>3740</v>
      </c>
      <c r="AT229" s="20">
        <f t="shared" si="3055"/>
        <v>1689</v>
      </c>
      <c r="AU229" s="21">
        <f t="shared" si="3055"/>
        <v>1644</v>
      </c>
      <c r="AV229" s="20">
        <f t="shared" si="3055"/>
        <v>2108</v>
      </c>
      <c r="AW229" s="21">
        <f t="shared" si="3055"/>
        <v>1455</v>
      </c>
      <c r="AX229" s="20">
        <f t="shared" si="3055"/>
        <v>266</v>
      </c>
      <c r="AY229" s="21">
        <f t="shared" si="3055"/>
        <v>865</v>
      </c>
      <c r="AZ229" s="20">
        <f t="shared" si="3055"/>
        <v>788</v>
      </c>
      <c r="BA229" s="21">
        <f t="shared" si="3055"/>
        <v>1855</v>
      </c>
      <c r="BB229" s="20">
        <f t="shared" si="3055"/>
        <v>1335</v>
      </c>
      <c r="BC229" s="21">
        <f t="shared" si="3055"/>
        <v>1234</v>
      </c>
      <c r="BD229" s="20">
        <f t="shared" si="3055"/>
        <v>2530</v>
      </c>
      <c r="BE229" s="21">
        <f t="shared" si="3055"/>
        <v>2052</v>
      </c>
      <c r="BF229" s="174">
        <f t="shared" si="3055"/>
        <v>20966</v>
      </c>
      <c r="BG229" s="175">
        <f t="shared" si="3055"/>
        <v>20913</v>
      </c>
      <c r="BI229" s="137" t="s">
        <v>19</v>
      </c>
      <c r="BJ229" s="129">
        <f>B229/B250</f>
        <v>9.2628705148205925E-2</v>
      </c>
      <c r="BK229" s="130">
        <f t="shared" ref="BK229" si="3056">C229/C250</f>
        <v>3.0215195432586738E-2</v>
      </c>
      <c r="BL229" s="131">
        <f t="shared" ref="BL229" si="3057">D229/D250</f>
        <v>9.4143513891665004E-2</v>
      </c>
      <c r="BM229" s="132">
        <f t="shared" ref="BM229" si="3058">E229/E250</f>
        <v>5.5599214145383102E-2</v>
      </c>
      <c r="BN229" s="129">
        <f t="shared" ref="BN229" si="3059">F229/F250</f>
        <v>9.8490127758420448E-2</v>
      </c>
      <c r="BO229" s="130">
        <f t="shared" ref="BO229" si="3060">G229/G250</f>
        <v>4.3959595959595962E-2</v>
      </c>
      <c r="BP229" s="131">
        <f t="shared" ref="BP229" si="3061">H229/H250</f>
        <v>7.8041315990818663E-2</v>
      </c>
      <c r="BQ229" s="132">
        <f t="shared" ref="BQ229" si="3062">I229/I250</f>
        <v>4.2984850918045076E-2</v>
      </c>
      <c r="BR229" s="129">
        <f t="shared" ref="BR229" si="3063">J229/J250</f>
        <v>2.4104027909927054E-2</v>
      </c>
      <c r="BS229" s="130">
        <f t="shared" ref="BS229" si="3064">K229/K250</f>
        <v>9.4308405029781606E-2</v>
      </c>
      <c r="BT229" s="131">
        <f t="shared" ref="BT229" si="3065">L229/L250</f>
        <v>3.9326465049296558E-2</v>
      </c>
      <c r="BU229" s="129">
        <f t="shared" ref="BU229" si="3066">M229/M250</f>
        <v>8.8910547974875465E-2</v>
      </c>
      <c r="BV229" s="133">
        <f t="shared" ref="BV229" si="3067">N229/N250</f>
        <v>6.9227544282569956E-2</v>
      </c>
      <c r="BW229" s="134">
        <f t="shared" ref="BW229" si="3068">O229/O250</f>
        <v>7.1951474586906511E-2</v>
      </c>
      <c r="BX229" s="129">
        <f t="shared" ref="BX229" si="3069">P229/P250</f>
        <v>7.1640609538887789E-2</v>
      </c>
      <c r="BY229" s="130">
        <f t="shared" ref="BY229" si="3070">Q229/Q250</f>
        <v>8.6403005321924242E-2</v>
      </c>
      <c r="BZ229" s="131">
        <f t="shared" ref="BZ229" si="3071">R229/R250</f>
        <v>7.3820733765656926E-2</v>
      </c>
      <c r="CA229" s="132">
        <f t="shared" ref="CA229" si="3072">S229/S250</f>
        <v>6.5710767065446873E-2</v>
      </c>
      <c r="CB229" s="129">
        <f t="shared" ref="CB229" si="3073">T229/T250</f>
        <v>4.7800484932455839E-2</v>
      </c>
      <c r="CC229" s="130">
        <f t="shared" ref="CC229" si="3074">U229/U250</f>
        <v>0.11095843352799725</v>
      </c>
      <c r="CD229" s="131">
        <f t="shared" ref="CD229" si="3075">V229/V250</f>
        <v>3.8152819764411552E-2</v>
      </c>
      <c r="CE229" s="132">
        <f t="shared" ref="CE229" si="3076">W229/W250</f>
        <v>7.5894574836475562E-2</v>
      </c>
      <c r="CF229" s="129">
        <f t="shared" ref="CF229" si="3077">X229/X250</f>
        <v>7.0377913555102964E-2</v>
      </c>
      <c r="CG229" s="130">
        <f t="shared" ref="CG229" si="3078">Y229/Y250</f>
        <v>9.2807424593967514E-2</v>
      </c>
      <c r="CH229" s="131">
        <f t="shared" ref="CH229" si="3079">Z229/Z250</f>
        <v>6.4610330352254067E-2</v>
      </c>
      <c r="CI229" s="129">
        <f t="shared" ref="CI229" si="3080">AA229/AA250</f>
        <v>5.755608028335301E-2</v>
      </c>
      <c r="CJ229" s="135">
        <f t="shared" ref="CJ229" si="3081">AB229/AB250</f>
        <v>7.0190711571802719E-2</v>
      </c>
      <c r="CK229" s="136">
        <f t="shared" ref="CK229" si="3082">AC229/AC250</f>
        <v>6.3556597009188281E-2</v>
      </c>
    </row>
    <row r="230" spans="1:89" ht="13.5" thickTop="1" x14ac:dyDescent="0.2">
      <c r="A230" s="146" t="s">
        <v>20</v>
      </c>
      <c r="B230" s="196">
        <v>1159</v>
      </c>
      <c r="C230" s="197">
        <v>474</v>
      </c>
      <c r="D230" s="198">
        <v>565</v>
      </c>
      <c r="E230" s="199">
        <v>347</v>
      </c>
      <c r="F230" s="196">
        <v>1407</v>
      </c>
      <c r="G230" s="200">
        <v>618</v>
      </c>
      <c r="H230" s="198">
        <v>1523</v>
      </c>
      <c r="I230" s="199">
        <v>1003</v>
      </c>
      <c r="J230" s="196">
        <v>150</v>
      </c>
      <c r="K230" s="200">
        <v>439</v>
      </c>
      <c r="L230" s="198">
        <v>436</v>
      </c>
      <c r="M230" s="196">
        <v>1224</v>
      </c>
      <c r="N230" s="201">
        <v>1338</v>
      </c>
      <c r="O230" s="202">
        <v>1927</v>
      </c>
      <c r="P230" s="196">
        <v>883</v>
      </c>
      <c r="Q230" s="200">
        <v>957</v>
      </c>
      <c r="R230" s="198">
        <v>1140</v>
      </c>
      <c r="S230" s="199">
        <v>764</v>
      </c>
      <c r="T230" s="196">
        <v>140</v>
      </c>
      <c r="U230" s="200">
        <v>487</v>
      </c>
      <c r="V230" s="198">
        <v>391</v>
      </c>
      <c r="W230" s="199">
        <v>1006</v>
      </c>
      <c r="X230" s="196">
        <v>726</v>
      </c>
      <c r="Y230" s="200">
        <v>696</v>
      </c>
      <c r="Z230" s="198">
        <v>1312</v>
      </c>
      <c r="AA230" s="196">
        <v>1076</v>
      </c>
      <c r="AB230" s="170">
        <f t="shared" si="2999"/>
        <v>11170</v>
      </c>
      <c r="AC230" s="171">
        <f t="shared" si="3000"/>
        <v>11018</v>
      </c>
      <c r="BI230" s="146" t="s">
        <v>20</v>
      </c>
      <c r="BJ230" s="129">
        <f>B230/B250</f>
        <v>0.11300702028081124</v>
      </c>
      <c r="BK230" s="130">
        <f t="shared" ref="BK230" si="3083">C230/C250</f>
        <v>4.163372859025033E-2</v>
      </c>
      <c r="BL230" s="131">
        <f t="shared" ref="BL230" si="3084">D230/D250</f>
        <v>0.11293224065560664</v>
      </c>
      <c r="BM230" s="132">
        <f t="shared" ref="BM230" si="3085">E230/E250</f>
        <v>6.8172888015717095E-2</v>
      </c>
      <c r="BN230" s="129">
        <f t="shared" ref="BN230" si="3086">F230/F250</f>
        <v>0.10894308943089431</v>
      </c>
      <c r="BO230" s="130">
        <f t="shared" ref="BO230" si="3087">G230/G250</f>
        <v>4.9939393939393936E-2</v>
      </c>
      <c r="BP230" s="131">
        <f t="shared" ref="BP230" si="3088">H230/H250</f>
        <v>8.96356894826673E-2</v>
      </c>
      <c r="BQ230" s="132">
        <f t="shared" ref="BQ230" si="3089">I230/I250</f>
        <v>5.3690915903859535E-2</v>
      </c>
      <c r="BR230" s="129">
        <f t="shared" ref="BR230" si="3090">J230/J250</f>
        <v>4.7573739295908656E-2</v>
      </c>
      <c r="BS230" s="130">
        <f t="shared" ref="BS230" si="3091">K230/K250</f>
        <v>0.14526803441429517</v>
      </c>
      <c r="BT230" s="131">
        <f t="shared" ref="BT230" si="3092">L230/L250</f>
        <v>4.8299545807023371E-2</v>
      </c>
      <c r="BU230" s="129">
        <f t="shared" ref="BU230" si="3093">M230/M250</f>
        <v>0.13255360623781676</v>
      </c>
      <c r="BV230" s="133">
        <f t="shared" ref="BV230" si="3094">N230/N250</f>
        <v>7.011843622261818E-2</v>
      </c>
      <c r="BW230" s="134">
        <f t="shared" ref="BW230" si="3095">O230/O250</f>
        <v>0.10076343861116921</v>
      </c>
      <c r="BX230" s="129">
        <f t="shared" ref="BX230" si="3096">P230/P250</f>
        <v>8.7373837324361769E-2</v>
      </c>
      <c r="BY230" s="130">
        <f t="shared" ref="BY230" si="3097">Q230/Q250</f>
        <v>9.9864343107586351E-2</v>
      </c>
      <c r="BZ230" s="131">
        <f t="shared" ref="BZ230" si="3098">R230/R250</f>
        <v>0.10127032068934885</v>
      </c>
      <c r="CA230" s="132">
        <f t="shared" ref="CA230" si="3099">S230/S250</f>
        <v>6.7206192821956362E-2</v>
      </c>
      <c r="CB230" s="129">
        <f t="shared" ref="CB230" si="3100">T230/T250</f>
        <v>4.8493245583650847E-2</v>
      </c>
      <c r="CC230" s="130">
        <f t="shared" ref="CC230" si="3101">U230/U250</f>
        <v>0.16729646169701134</v>
      </c>
      <c r="CD230" s="131">
        <f t="shared" ref="CD230" si="3102">V230/V250</f>
        <v>4.0758886688210157E-2</v>
      </c>
      <c r="CE230" s="132">
        <f t="shared" ref="CE230" si="3103">W230/W250</f>
        <v>9.6767987687572138E-2</v>
      </c>
      <c r="CF230" s="129">
        <f t="shared" ref="CF230" si="3104">X230/X250</f>
        <v>8.2145281737949757E-2</v>
      </c>
      <c r="CG230" s="130">
        <f t="shared" ref="CG230" si="3105">Y230/Y250</f>
        <v>0.13457076566125289</v>
      </c>
      <c r="CH230" s="131">
        <f t="shared" ref="CH230" si="3106">Z230/Z250</f>
        <v>7.981991847660766E-2</v>
      </c>
      <c r="CI230" s="129">
        <f t="shared" ref="CI230" si="3107">AA230/AA250</f>
        <v>6.3518299881936247E-2</v>
      </c>
      <c r="CJ230" s="135">
        <f t="shared" ref="CJ230" si="3108">AB230/AB250</f>
        <v>8.2408056365044821E-2</v>
      </c>
      <c r="CK230" s="136">
        <f t="shared" ref="CK230" si="3109">AC230/AC250</f>
        <v>8.1445287956180099E-2</v>
      </c>
    </row>
    <row r="231" spans="1:89" ht="13.5" thickBot="1" x14ac:dyDescent="0.25">
      <c r="A231" s="137" t="s">
        <v>21</v>
      </c>
      <c r="B231" s="189">
        <v>964</v>
      </c>
      <c r="C231" s="190">
        <v>521</v>
      </c>
      <c r="D231" s="191">
        <v>392</v>
      </c>
      <c r="E231" s="192">
        <v>350</v>
      </c>
      <c r="F231" s="189">
        <v>1318</v>
      </c>
      <c r="G231" s="193">
        <v>580</v>
      </c>
      <c r="H231" s="191">
        <v>1315</v>
      </c>
      <c r="I231" s="192">
        <v>975</v>
      </c>
      <c r="J231" s="189">
        <v>144</v>
      </c>
      <c r="K231" s="193">
        <v>398</v>
      </c>
      <c r="L231" s="191">
        <v>375</v>
      </c>
      <c r="M231" s="189">
        <v>1139</v>
      </c>
      <c r="N231" s="194">
        <v>1164</v>
      </c>
      <c r="O231" s="195">
        <v>1813</v>
      </c>
      <c r="P231" s="189">
        <v>806</v>
      </c>
      <c r="Q231" s="193">
        <v>687</v>
      </c>
      <c r="R231" s="191">
        <v>968</v>
      </c>
      <c r="S231" s="192">
        <v>691</v>
      </c>
      <c r="T231" s="189">
        <v>126</v>
      </c>
      <c r="U231" s="193">
        <v>378</v>
      </c>
      <c r="V231" s="191">
        <v>397</v>
      </c>
      <c r="W231" s="192">
        <v>849</v>
      </c>
      <c r="X231" s="189">
        <v>609</v>
      </c>
      <c r="Y231" s="193">
        <v>538</v>
      </c>
      <c r="Z231" s="191">
        <v>1218</v>
      </c>
      <c r="AA231" s="189">
        <v>976</v>
      </c>
      <c r="AB231" s="170">
        <f t="shared" si="2999"/>
        <v>9796</v>
      </c>
      <c r="AC231" s="171">
        <f t="shared" si="3000"/>
        <v>9895</v>
      </c>
      <c r="AE231" s="270" t="s">
        <v>85</v>
      </c>
      <c r="BI231" s="137" t="s">
        <v>21</v>
      </c>
      <c r="BJ231" s="129">
        <f>B231/B250</f>
        <v>9.399375975039001E-2</v>
      </c>
      <c r="BK231" s="130">
        <f t="shared" ref="BK231" si="3110">C231/C250</f>
        <v>4.5761967501097935E-2</v>
      </c>
      <c r="BL231" s="131">
        <f t="shared" ref="BL231" si="3111">D231/D250</f>
        <v>7.8352988207075758E-2</v>
      </c>
      <c r="BM231" s="132">
        <f t="shared" ref="BM231" si="3112">E231/E250</f>
        <v>6.8762278978389005E-2</v>
      </c>
      <c r="BN231" s="129">
        <f t="shared" ref="BN231" si="3113">F231/F250</f>
        <v>0.10205187766163376</v>
      </c>
      <c r="BO231" s="130">
        <f t="shared" ref="BO231" si="3114">G231/G250</f>
        <v>4.6868686868686872E-2</v>
      </c>
      <c r="BP231" s="131">
        <f t="shared" ref="BP231" si="3115">H231/H250</f>
        <v>7.7393914425283969E-2</v>
      </c>
      <c r="BQ231" s="132">
        <f t="shared" ref="BQ231" si="3116">I231/I250</f>
        <v>5.2192066805845511E-2</v>
      </c>
      <c r="BR231" s="129">
        <f t="shared" ref="BR231" si="3117">J231/J250</f>
        <v>4.5670789724072312E-2</v>
      </c>
      <c r="BS231" s="130">
        <f t="shared" ref="BS231" si="3118">K231/K250</f>
        <v>0.13170086035737921</v>
      </c>
      <c r="BT231" s="131">
        <f t="shared" ref="BT231" si="3119">L231/L250</f>
        <v>4.1542040545031571E-2</v>
      </c>
      <c r="BU231" s="129">
        <f t="shared" ref="BU231" si="3120">M231/M250</f>
        <v>0.12334849469352394</v>
      </c>
      <c r="BV231" s="133">
        <f t="shared" ref="BV231" si="3121">N231/N250</f>
        <v>6.0999895189183521E-2</v>
      </c>
      <c r="BW231" s="134">
        <f t="shared" ref="BW231" si="3122">O231/O250</f>
        <v>9.4802342606149337E-2</v>
      </c>
      <c r="BX231" s="129">
        <f t="shared" ref="BX231" si="3123">P231/P250</f>
        <v>7.9754601226993863E-2</v>
      </c>
      <c r="BY231" s="130">
        <f t="shared" ref="BY231" si="3124">Q231/Q250</f>
        <v>7.1689450067828453E-2</v>
      </c>
      <c r="BZ231" s="131">
        <f t="shared" ref="BZ231" si="3125">R231/R250</f>
        <v>8.5990938971306746E-2</v>
      </c>
      <c r="CA231" s="132">
        <f t="shared" ref="CA231" si="3126">S231/S250</f>
        <v>6.0784658691062629E-2</v>
      </c>
      <c r="CB231" s="129">
        <f t="shared" ref="CB231" si="3127">T231/T250</f>
        <v>4.3643921025285762E-2</v>
      </c>
      <c r="CC231" s="130">
        <f t="shared" ref="CC231" si="3128">U231/U250</f>
        <v>0.12985228443833735</v>
      </c>
      <c r="CD231" s="131">
        <f t="shared" ref="CD231" si="3129">V231/V250</f>
        <v>4.1384342749921817E-2</v>
      </c>
      <c r="CE231" s="132">
        <f t="shared" ref="CE231" si="3130">W231/W250</f>
        <v>8.166602539438246E-2</v>
      </c>
      <c r="CF231" s="129">
        <f t="shared" ref="CF231" si="3131">X231/X250</f>
        <v>6.8906992532247122E-2</v>
      </c>
      <c r="CG231" s="130">
        <f t="shared" ref="CG231" si="3132">Y231/Y250</f>
        <v>0.10402165506573859</v>
      </c>
      <c r="CH231" s="131">
        <f t="shared" ref="CH231" si="3133">Z231/Z250</f>
        <v>7.4101113341850697E-2</v>
      </c>
      <c r="CI231" s="129">
        <f t="shared" ref="CI231" si="3134">AA231/AA250</f>
        <v>5.7615112160566709E-2</v>
      </c>
      <c r="CJ231" s="135">
        <f t="shared" ref="CJ231" si="3135">AB231/AB250</f>
        <v>7.2271201446014233E-2</v>
      </c>
      <c r="CK231" s="136">
        <f t="shared" ref="CK231" si="3136">AC231/AC250</f>
        <v>7.3144048314249602E-2</v>
      </c>
    </row>
    <row r="232" spans="1:89" ht="14.25" thickTop="1" thickBot="1" x14ac:dyDescent="0.25">
      <c r="A232" s="146" t="s">
        <v>22</v>
      </c>
      <c r="B232" s="196">
        <v>793</v>
      </c>
      <c r="C232" s="197">
        <v>601</v>
      </c>
      <c r="D232" s="198">
        <v>354</v>
      </c>
      <c r="E232" s="199">
        <v>295</v>
      </c>
      <c r="F232" s="196">
        <v>1141</v>
      </c>
      <c r="G232" s="200">
        <v>468</v>
      </c>
      <c r="H232" s="198">
        <v>1318</v>
      </c>
      <c r="I232" s="199">
        <v>945</v>
      </c>
      <c r="J232" s="196">
        <v>159</v>
      </c>
      <c r="K232" s="200">
        <v>375</v>
      </c>
      <c r="L232" s="198">
        <v>348</v>
      </c>
      <c r="M232" s="196">
        <v>963</v>
      </c>
      <c r="N232" s="201">
        <v>1017</v>
      </c>
      <c r="O232" s="202">
        <v>1708</v>
      </c>
      <c r="P232" s="196">
        <v>599</v>
      </c>
      <c r="Q232" s="200">
        <v>591</v>
      </c>
      <c r="R232" s="198">
        <v>830</v>
      </c>
      <c r="S232" s="199">
        <v>725</v>
      </c>
      <c r="T232" s="196">
        <v>133</v>
      </c>
      <c r="U232" s="200">
        <v>263</v>
      </c>
      <c r="V232" s="198">
        <v>338</v>
      </c>
      <c r="W232" s="199">
        <v>885</v>
      </c>
      <c r="X232" s="196">
        <v>494</v>
      </c>
      <c r="Y232" s="200">
        <v>386</v>
      </c>
      <c r="Z232" s="198">
        <v>1116</v>
      </c>
      <c r="AA232" s="196">
        <v>966</v>
      </c>
      <c r="AB232" s="170">
        <f t="shared" si="2999"/>
        <v>8640</v>
      </c>
      <c r="AC232" s="171">
        <f t="shared" si="3000"/>
        <v>9171</v>
      </c>
      <c r="AE232" s="298" t="s">
        <v>0</v>
      </c>
      <c r="AF232" s="292" t="s">
        <v>1</v>
      </c>
      <c r="AG232" s="293"/>
      <c r="AH232" s="292" t="s">
        <v>2</v>
      </c>
      <c r="AI232" s="293"/>
      <c r="AJ232" s="292" t="s">
        <v>3</v>
      </c>
      <c r="AK232" s="293"/>
      <c r="AL232" s="292" t="s">
        <v>4</v>
      </c>
      <c r="AM232" s="293"/>
      <c r="AN232" s="292" t="s">
        <v>5</v>
      </c>
      <c r="AO232" s="293"/>
      <c r="AP232" s="292" t="s">
        <v>6</v>
      </c>
      <c r="AQ232" s="293"/>
      <c r="AR232" s="292" t="s">
        <v>7</v>
      </c>
      <c r="AS232" s="293"/>
      <c r="AT232" s="292" t="s">
        <v>8</v>
      </c>
      <c r="AU232" s="293"/>
      <c r="AV232" s="292" t="s">
        <v>9</v>
      </c>
      <c r="AW232" s="293"/>
      <c r="AX232" s="292" t="s">
        <v>10</v>
      </c>
      <c r="AY232" s="293"/>
      <c r="AZ232" s="292" t="s">
        <v>11</v>
      </c>
      <c r="BA232" s="293"/>
      <c r="BB232" s="292" t="s">
        <v>12</v>
      </c>
      <c r="BC232" s="293"/>
      <c r="BD232" s="294" t="s">
        <v>40</v>
      </c>
      <c r="BE232" s="295"/>
      <c r="BF232" s="296" t="s">
        <v>41</v>
      </c>
      <c r="BG232" s="297"/>
      <c r="BI232" s="146" t="s">
        <v>22</v>
      </c>
      <c r="BJ232" s="129">
        <f>B232/B250</f>
        <v>7.7320592823712953E-2</v>
      </c>
      <c r="BK232" s="130">
        <f t="shared" ref="BK232" si="3137">C232/C250</f>
        <v>5.2788757136583223E-2</v>
      </c>
      <c r="BL232" s="131">
        <f t="shared" ref="BL232" si="3138">D232/D250</f>
        <v>7.0757545472716371E-2</v>
      </c>
      <c r="BM232" s="132">
        <f t="shared" ref="BM232" si="3139">E232/E250</f>
        <v>5.7956777996070727E-2</v>
      </c>
      <c r="BN232" s="129">
        <f t="shared" ref="BN232" si="3140">F232/F250</f>
        <v>8.8346883468834694E-2</v>
      </c>
      <c r="BO232" s="130">
        <f t="shared" ref="BO232" si="3141">G232/G250</f>
        <v>3.781818181818182E-2</v>
      </c>
      <c r="BP232" s="131">
        <f t="shared" ref="BP232" si="3142">H232/H250</f>
        <v>7.7570478488611622E-2</v>
      </c>
      <c r="BQ232" s="132">
        <f t="shared" ref="BQ232" si="3143">I232/I250</f>
        <v>5.0586157057973341E-2</v>
      </c>
      <c r="BR232" s="129">
        <f t="shared" ref="BR232" si="3144">J232/J250</f>
        <v>5.0428163653663177E-2</v>
      </c>
      <c r="BS232" s="130">
        <f t="shared" ref="BS232" si="3145">K232/K250</f>
        <v>0.12409000661813369</v>
      </c>
      <c r="BT232" s="131">
        <f t="shared" ref="BT232" si="3146">L232/L250</f>
        <v>3.8551013625789297E-2</v>
      </c>
      <c r="BU232" s="129">
        <f t="shared" ref="BU232" si="3147">M232/M250</f>
        <v>0.10428849902534112</v>
      </c>
      <c r="BV232" s="133">
        <f t="shared" ref="BV232" si="3148">N232/N250</f>
        <v>5.3296300178178387E-2</v>
      </c>
      <c r="BW232" s="134">
        <f t="shared" ref="BW232" si="3149">O232/O250</f>
        <v>8.9311859443631042E-2</v>
      </c>
      <c r="BX232" s="129">
        <f t="shared" ref="BX232" si="3150">P232/P250</f>
        <v>5.9271719770433405E-2</v>
      </c>
      <c r="BY232" s="130">
        <f t="shared" ref="BY232" si="3151">Q232/Q250</f>
        <v>6.1671710320358966E-2</v>
      </c>
      <c r="BZ232" s="131">
        <f t="shared" ref="BZ232" si="3152">R232/R250</f>
        <v>7.3731900151017146E-2</v>
      </c>
      <c r="CA232" s="132">
        <f t="shared" ref="CA232" si="3153">S232/S250</f>
        <v>6.3775510204081634E-2</v>
      </c>
      <c r="CB232" s="129">
        <f t="shared" ref="CB232" si="3154">T232/T250</f>
        <v>4.6068583304468308E-2</v>
      </c>
      <c r="CC232" s="130">
        <f t="shared" ref="CC232" si="3155">U232/U250</f>
        <v>9.0346959807626248E-2</v>
      </c>
      <c r="CD232" s="131">
        <f t="shared" ref="CD232" si="3156">V232/V250</f>
        <v>3.5234024809757111E-2</v>
      </c>
      <c r="CE232" s="132">
        <f t="shared" ref="CE232" si="3157">W232/W250</f>
        <v>8.5128895729126589E-2</v>
      </c>
      <c r="CF232" s="129">
        <f t="shared" ref="CF232" si="3158">X232/X250</f>
        <v>5.589499886852229E-2</v>
      </c>
      <c r="CG232" s="130">
        <f t="shared" ref="CG232" si="3159">Y232/Y250</f>
        <v>7.4632637277648878E-2</v>
      </c>
      <c r="CH232" s="131">
        <f t="shared" ref="CH232" si="3160">Z232/Z250</f>
        <v>6.7895601387114438E-2</v>
      </c>
      <c r="CI232" s="129">
        <f t="shared" ref="CI232" si="3161">AA232/AA250</f>
        <v>5.7024793388429751E-2</v>
      </c>
      <c r="CJ232" s="135">
        <f t="shared" ref="CJ232" si="3162">AB232/AB250</f>
        <v>6.3742668486480511E-2</v>
      </c>
      <c r="CK232" s="136">
        <f t="shared" ref="CK232" si="3163">AC232/AC250</f>
        <v>6.7792225072257004E-2</v>
      </c>
    </row>
    <row r="233" spans="1:89" ht="15" thickTop="1" thickBot="1" x14ac:dyDescent="0.3">
      <c r="A233" s="137" t="s">
        <v>23</v>
      </c>
      <c r="B233" s="189">
        <v>607</v>
      </c>
      <c r="C233" s="190">
        <v>519</v>
      </c>
      <c r="D233" s="191">
        <v>220</v>
      </c>
      <c r="E233" s="192">
        <v>226</v>
      </c>
      <c r="F233" s="189">
        <v>869</v>
      </c>
      <c r="G233" s="193">
        <v>366</v>
      </c>
      <c r="H233" s="191">
        <v>1018</v>
      </c>
      <c r="I233" s="192">
        <v>769</v>
      </c>
      <c r="J233" s="189">
        <v>137</v>
      </c>
      <c r="K233" s="193">
        <v>277</v>
      </c>
      <c r="L233" s="191">
        <v>331</v>
      </c>
      <c r="M233" s="189">
        <v>665</v>
      </c>
      <c r="N233" s="194">
        <v>816</v>
      </c>
      <c r="O233" s="195">
        <v>1217</v>
      </c>
      <c r="P233" s="189">
        <v>485</v>
      </c>
      <c r="Q233" s="193">
        <v>379</v>
      </c>
      <c r="R233" s="191">
        <v>635</v>
      </c>
      <c r="S233" s="192">
        <v>520</v>
      </c>
      <c r="T233" s="189">
        <v>122</v>
      </c>
      <c r="U233" s="193">
        <v>167</v>
      </c>
      <c r="V233" s="191">
        <v>346</v>
      </c>
      <c r="W233" s="192">
        <v>738</v>
      </c>
      <c r="X233" s="189">
        <v>446</v>
      </c>
      <c r="Y233" s="193">
        <v>309</v>
      </c>
      <c r="Z233" s="191">
        <v>907</v>
      </c>
      <c r="AA233" s="189">
        <v>873</v>
      </c>
      <c r="AB233" s="170">
        <f t="shared" si="2999"/>
        <v>6939</v>
      </c>
      <c r="AC233" s="171">
        <f t="shared" si="3000"/>
        <v>7025</v>
      </c>
      <c r="AE233" s="299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5.9184867394695785E-2</v>
      </c>
      <c r="BK233" s="130">
        <f t="shared" ref="BK233" si="3164">C233/C250</f>
        <v>4.5586297760210802E-2</v>
      </c>
      <c r="BL233" s="131">
        <f t="shared" ref="BL233" si="3165">D233/D250</f>
        <v>4.3973615830501696E-2</v>
      </c>
      <c r="BM233" s="132">
        <f t="shared" ref="BM233" si="3166">E233/E250</f>
        <v>4.4400785854616896E-2</v>
      </c>
      <c r="BN233" s="129">
        <f t="shared" ref="BN233" si="3167">F233/F250</f>
        <v>6.7286101432442902E-2</v>
      </c>
      <c r="BO233" s="130">
        <f t="shared" ref="BO233" si="3168">G233/G250</f>
        <v>2.9575757575757575E-2</v>
      </c>
      <c r="BP233" s="131">
        <f t="shared" ref="BP233" si="3169">H233/H250</f>
        <v>5.9914072155847216E-2</v>
      </c>
      <c r="BQ233" s="132">
        <f t="shared" ref="BQ233" si="3170">I233/I250</f>
        <v>4.1164819870456615E-2</v>
      </c>
      <c r="BR233" s="129">
        <f t="shared" ref="BR233" si="3171">J233/J250</f>
        <v>4.3450681890263243E-2</v>
      </c>
      <c r="BS233" s="130">
        <f t="shared" ref="BS233" si="3172">K233/K250</f>
        <v>9.1661151555261416E-2</v>
      </c>
      <c r="BT233" s="131">
        <f t="shared" ref="BT233" si="3173">L233/L250</f>
        <v>3.6667774454414534E-2</v>
      </c>
      <c r="BU233" s="129">
        <f t="shared" ref="BU233" si="3174">M233/M250</f>
        <v>7.2016460905349799E-2</v>
      </c>
      <c r="BV233" s="133">
        <f t="shared" ref="BV233" si="3175">N233/N250</f>
        <v>4.2762813122314225E-2</v>
      </c>
      <c r="BW233" s="134">
        <f t="shared" ref="BW233" si="3176">O233/O250</f>
        <v>6.3637314369378792E-2</v>
      </c>
      <c r="BX233" s="129">
        <f t="shared" ref="BX233" si="3177">P233/P250</f>
        <v>4.7991292301603011E-2</v>
      </c>
      <c r="BY233" s="130">
        <f t="shared" ref="BY233" si="3178">Q233/Q250</f>
        <v>3.9549201711363877E-2</v>
      </c>
      <c r="BZ233" s="131">
        <f t="shared" ref="BZ233" si="3179">R233/R250</f>
        <v>5.6409345296260106E-2</v>
      </c>
      <c r="CA233" s="132">
        <f t="shared" ref="CA233" si="3180">S233/S250</f>
        <v>4.5742434904996479E-2</v>
      </c>
      <c r="CB233" s="129">
        <f t="shared" ref="CB233" si="3181">T233/T250</f>
        <v>4.2258399722895738E-2</v>
      </c>
      <c r="CC233" s="130">
        <f t="shared" ref="CC233" si="3182">U233/U250</f>
        <v>5.7368601855032633E-2</v>
      </c>
      <c r="CD233" s="131">
        <f t="shared" ref="CD233" si="3183">V233/V250</f>
        <v>3.6067966225372665E-2</v>
      </c>
      <c r="CE233" s="132">
        <f t="shared" ref="CE233" si="3184">W233/W250</f>
        <v>7.0988841862254709E-2</v>
      </c>
      <c r="CF233" s="129">
        <f t="shared" ref="CF233" si="3185">X233/X250</f>
        <v>5.0463905861054537E-2</v>
      </c>
      <c r="CG233" s="130">
        <f t="shared" ref="CG233" si="3186">Y233/Y250</f>
        <v>5.974477958236659E-2</v>
      </c>
      <c r="CH233" s="131">
        <f t="shared" ref="CH233" si="3187">Z233/Z250</f>
        <v>5.5180385715154837E-2</v>
      </c>
      <c r="CI233" s="129">
        <f t="shared" ref="CI233" si="3188">AA233/AA250</f>
        <v>5.1534828807556082E-2</v>
      </c>
      <c r="CJ233" s="135">
        <f t="shared" ref="CJ233" si="3189">AB233/AB250</f>
        <v>5.1193330628204657E-2</v>
      </c>
      <c r="CK233" s="136">
        <f t="shared" ref="CK233" si="3190">AC233/AC250</f>
        <v>5.19289478936436E-2</v>
      </c>
    </row>
    <row r="234" spans="1:89" ht="13.5" thickTop="1" x14ac:dyDescent="0.2">
      <c r="A234" s="146" t="s">
        <v>24</v>
      </c>
      <c r="B234" s="203">
        <v>549</v>
      </c>
      <c r="C234" s="197">
        <v>574</v>
      </c>
      <c r="D234" s="198">
        <v>236</v>
      </c>
      <c r="E234" s="199">
        <v>253</v>
      </c>
      <c r="F234" s="196">
        <v>783</v>
      </c>
      <c r="G234" s="200">
        <v>395</v>
      </c>
      <c r="H234" s="198">
        <v>900</v>
      </c>
      <c r="I234" s="199">
        <v>852</v>
      </c>
      <c r="J234" s="196">
        <v>167</v>
      </c>
      <c r="K234" s="200">
        <v>171</v>
      </c>
      <c r="L234" s="198">
        <v>347</v>
      </c>
      <c r="M234" s="196">
        <v>600</v>
      </c>
      <c r="N234" s="201">
        <v>824</v>
      </c>
      <c r="O234" s="204">
        <v>1036</v>
      </c>
      <c r="P234" s="196">
        <v>446</v>
      </c>
      <c r="Q234" s="200">
        <v>418</v>
      </c>
      <c r="R234" s="198">
        <v>645</v>
      </c>
      <c r="S234" s="199">
        <v>554</v>
      </c>
      <c r="T234" s="196">
        <v>121</v>
      </c>
      <c r="U234" s="200">
        <v>132</v>
      </c>
      <c r="V234" s="198">
        <v>383</v>
      </c>
      <c r="W234" s="205">
        <v>648</v>
      </c>
      <c r="X234" s="196">
        <v>391</v>
      </c>
      <c r="Y234" s="200">
        <v>234</v>
      </c>
      <c r="Z234" s="198">
        <v>894</v>
      </c>
      <c r="AA234" s="196">
        <v>964</v>
      </c>
      <c r="AB234" s="170">
        <f t="shared" si="2999"/>
        <v>6686</v>
      </c>
      <c r="AC234" s="171">
        <f t="shared" si="3000"/>
        <v>6831</v>
      </c>
      <c r="AE234" s="273" t="str">
        <f>$AE$17</f>
        <v>17:00 - 17:59</v>
      </c>
      <c r="AF234" s="126">
        <f t="shared" ref="AF234:AU235" si="3191">SUMIF($A$9:$A$32,$AE234,B$226:B$249)</f>
        <v>581</v>
      </c>
      <c r="AG234" s="186">
        <f t="shared" si="3191"/>
        <v>1362</v>
      </c>
      <c r="AH234" s="127">
        <f t="shared" si="3191"/>
        <v>450</v>
      </c>
      <c r="AI234" s="180">
        <f t="shared" si="3191"/>
        <v>417</v>
      </c>
      <c r="AJ234" s="126">
        <f t="shared" si="3191"/>
        <v>654</v>
      </c>
      <c r="AK234" s="128">
        <f t="shared" si="3191"/>
        <v>1460</v>
      </c>
      <c r="AL234" s="127">
        <f t="shared" si="3191"/>
        <v>1267</v>
      </c>
      <c r="AM234" s="180">
        <f t="shared" si="3191"/>
        <v>1914</v>
      </c>
      <c r="AN234" s="126">
        <f t="shared" si="3191"/>
        <v>477</v>
      </c>
      <c r="AO234" s="128">
        <f t="shared" si="3191"/>
        <v>103</v>
      </c>
      <c r="AP234" s="127">
        <f t="shared" si="3191"/>
        <v>1121</v>
      </c>
      <c r="AQ234" s="126">
        <f t="shared" si="3191"/>
        <v>359</v>
      </c>
      <c r="AR234" s="179">
        <f t="shared" si="3191"/>
        <v>1836</v>
      </c>
      <c r="AS234" s="181">
        <f t="shared" si="3191"/>
        <v>1261</v>
      </c>
      <c r="AT234" s="126">
        <f t="shared" si="3191"/>
        <v>1050</v>
      </c>
      <c r="AU234" s="128">
        <f t="shared" si="3191"/>
        <v>767</v>
      </c>
      <c r="AV234" s="127">
        <f t="shared" ref="AP234:BE235" si="3192">SUMIF($A$9:$A$32,$AE234,R$226:R$249)</f>
        <v>782</v>
      </c>
      <c r="AW234" s="180">
        <f t="shared" si="3192"/>
        <v>1192</v>
      </c>
      <c r="AX234" s="126">
        <f t="shared" si="3192"/>
        <v>407</v>
      </c>
      <c r="AY234" s="128">
        <f t="shared" si="3192"/>
        <v>79</v>
      </c>
      <c r="AZ234" s="127">
        <f t="shared" si="3192"/>
        <v>1110</v>
      </c>
      <c r="BA234" s="180">
        <f t="shared" si="3192"/>
        <v>634</v>
      </c>
      <c r="BB234" s="126">
        <f t="shared" si="3192"/>
        <v>1096</v>
      </c>
      <c r="BC234" s="128">
        <f t="shared" si="3192"/>
        <v>274</v>
      </c>
      <c r="BD234" s="184">
        <f t="shared" si="3192"/>
        <v>1282</v>
      </c>
      <c r="BE234" s="185">
        <f t="shared" si="3192"/>
        <v>1687</v>
      </c>
      <c r="BF234" s="170">
        <f>AF234+AH234+AJ234+AL234+AN234+AP234+AR234+AT234+AV234+AX234+AZ234+BB234+BD234</f>
        <v>12113</v>
      </c>
      <c r="BG234" s="171">
        <f>AG234+AI234+AK234+AM234+AO234+AQ234+AS234+AU234+AW234+AY234+BA234+BC234+BE234</f>
        <v>11509</v>
      </c>
      <c r="BI234" s="146" t="s">
        <v>24</v>
      </c>
      <c r="BJ234" s="129">
        <f>B234/B250</f>
        <v>5.3529641185647424E-2</v>
      </c>
      <c r="BK234" s="130">
        <f t="shared" ref="BK234" si="3193">C234/C250</f>
        <v>5.0417215634606938E-2</v>
      </c>
      <c r="BL234" s="131">
        <f t="shared" ref="BL234" si="3194">D234/D250</f>
        <v>4.7171696981810916E-2</v>
      </c>
      <c r="BM234" s="132">
        <f t="shared" ref="BM234" si="3195">E234/E250</f>
        <v>4.9705304518664048E-2</v>
      </c>
      <c r="BN234" s="129">
        <f t="shared" ref="BN234" si="3196">F234/F250</f>
        <v>6.0627177700348429E-2</v>
      </c>
      <c r="BO234" s="130">
        <f t="shared" ref="BO234" si="3197">G234/G250</f>
        <v>3.1919191919191917E-2</v>
      </c>
      <c r="BP234" s="131">
        <f t="shared" ref="BP234" si="3198">H234/H250</f>
        <v>5.2969218998293217E-2</v>
      </c>
      <c r="BQ234" s="132">
        <f t="shared" ref="BQ234" si="3199">I234/I250</f>
        <v>4.5607836839569614E-2</v>
      </c>
      <c r="BR234" s="129">
        <f t="shared" ref="BR234" si="3200">J234/J250</f>
        <v>5.2965429749444973E-2</v>
      </c>
      <c r="BS234" s="130">
        <f t="shared" ref="BS234" si="3201">K234/K250</f>
        <v>5.6585043017868958E-2</v>
      </c>
      <c r="BT234" s="131">
        <f t="shared" ref="BT234" si="3202">L234/L250</f>
        <v>3.844023485100255E-2</v>
      </c>
      <c r="BU234" s="129">
        <f t="shared" ref="BU234" si="3203">M234/M250</f>
        <v>6.4977257959714096E-2</v>
      </c>
      <c r="BV234" s="133">
        <f t="shared" ref="BV234" si="3204">N234/N250</f>
        <v>4.3182056388219266E-2</v>
      </c>
      <c r="BW234" s="134">
        <f t="shared" ref="BW234" si="3205">O234/O250</f>
        <v>5.4172767203513911E-2</v>
      </c>
      <c r="BX234" s="129">
        <f t="shared" ref="BX234" si="3206">P234/P250</f>
        <v>4.4132198693845243E-2</v>
      </c>
      <c r="BY234" s="130">
        <f t="shared" ref="BY234" si="3207">Q234/Q250</f>
        <v>4.3618908483773346E-2</v>
      </c>
      <c r="BZ234" s="131">
        <f t="shared" ref="BZ234" si="3208">R234/R250</f>
        <v>5.72976814426579E-2</v>
      </c>
      <c r="CA234" s="132">
        <f t="shared" ref="CA234" si="3209">S234/S250</f>
        <v>4.8733286418015484E-2</v>
      </c>
      <c r="CB234" s="129">
        <f t="shared" ref="CB234" si="3210">T234/T250</f>
        <v>4.1912019397298231E-2</v>
      </c>
      <c r="CC234" s="130">
        <f t="shared" ref="CC234" si="3211">U234/U250</f>
        <v>4.5345242184816212E-2</v>
      </c>
      <c r="CD234" s="131">
        <f t="shared" ref="CD234" si="3212">V234/V250</f>
        <v>3.9924945272594603E-2</v>
      </c>
      <c r="CE234" s="132">
        <f t="shared" ref="CE234" si="3213">W234/W250</f>
        <v>6.2331666025394382E-2</v>
      </c>
      <c r="CF234" s="129">
        <f t="shared" ref="CF234" si="3214">X234/X250</f>
        <v>4.4240778456664402E-2</v>
      </c>
      <c r="CG234" s="130">
        <f t="shared" ref="CG234" si="3215">Y234/Y250</f>
        <v>4.5243619489559163E-2</v>
      </c>
      <c r="CH234" s="131">
        <f t="shared" ref="CH234" si="3216">Z234/Z250</f>
        <v>5.4389487132688444E-2</v>
      </c>
      <c r="CI234" s="129">
        <f t="shared" ref="CI234" si="3217">AA234/AA250</f>
        <v>5.6906729634002361E-2</v>
      </c>
      <c r="CJ234" s="135">
        <f t="shared" ref="CJ234" si="3218">AB234/AB250</f>
        <v>4.9326791840348223E-2</v>
      </c>
      <c r="CK234" s="136">
        <f t="shared" ref="CK234" si="3219">AC234/AC250</f>
        <v>5.0494895809463265E-2</v>
      </c>
    </row>
    <row r="235" spans="1:89" x14ac:dyDescent="0.2">
      <c r="A235" s="137" t="s">
        <v>25</v>
      </c>
      <c r="B235" s="206">
        <v>483</v>
      </c>
      <c r="C235" s="190">
        <v>498</v>
      </c>
      <c r="D235" s="191">
        <v>218</v>
      </c>
      <c r="E235" s="192">
        <v>216</v>
      </c>
      <c r="F235" s="189">
        <v>511</v>
      </c>
      <c r="G235" s="193">
        <v>324</v>
      </c>
      <c r="H235" s="191">
        <v>892</v>
      </c>
      <c r="I235" s="192">
        <v>827</v>
      </c>
      <c r="J235" s="189">
        <v>186</v>
      </c>
      <c r="K235" s="190">
        <v>110</v>
      </c>
      <c r="L235" s="191">
        <v>320</v>
      </c>
      <c r="M235" s="189">
        <v>481</v>
      </c>
      <c r="N235" s="194">
        <v>741</v>
      </c>
      <c r="O235" s="207">
        <v>891</v>
      </c>
      <c r="P235" s="189">
        <v>343</v>
      </c>
      <c r="Q235" s="190">
        <v>359</v>
      </c>
      <c r="R235" s="191">
        <v>522</v>
      </c>
      <c r="S235" s="192">
        <v>414</v>
      </c>
      <c r="T235" s="198">
        <v>110</v>
      </c>
      <c r="U235" s="189">
        <v>136</v>
      </c>
      <c r="V235" s="191">
        <v>400</v>
      </c>
      <c r="W235" s="208">
        <v>579</v>
      </c>
      <c r="X235" s="189">
        <v>324</v>
      </c>
      <c r="Y235" s="193">
        <v>218</v>
      </c>
      <c r="Z235" s="191">
        <v>900</v>
      </c>
      <c r="AA235" s="189">
        <v>1073</v>
      </c>
      <c r="AB235" s="170">
        <f t="shared" si="2999"/>
        <v>5950</v>
      </c>
      <c r="AC235" s="171">
        <f t="shared" si="3000"/>
        <v>6126</v>
      </c>
      <c r="AE235" s="275" t="str">
        <f>$AE$18</f>
        <v>18:00 - 18:59</v>
      </c>
      <c r="AF235" s="126">
        <f t="shared" si="3191"/>
        <v>565</v>
      </c>
      <c r="AG235" s="190">
        <f t="shared" si="3191"/>
        <v>1299</v>
      </c>
      <c r="AH235" s="191">
        <f t="shared" si="3191"/>
        <v>297</v>
      </c>
      <c r="AI235" s="192">
        <f t="shared" si="3191"/>
        <v>487</v>
      </c>
      <c r="AJ235" s="276">
        <f t="shared" si="3191"/>
        <v>497</v>
      </c>
      <c r="AK235" s="193">
        <f t="shared" si="3191"/>
        <v>1606</v>
      </c>
      <c r="AL235" s="191">
        <f t="shared" si="3191"/>
        <v>1073</v>
      </c>
      <c r="AM235" s="192">
        <f t="shared" si="3191"/>
        <v>1977</v>
      </c>
      <c r="AN235" s="276">
        <f t="shared" si="3191"/>
        <v>340</v>
      </c>
      <c r="AO235" s="193">
        <f t="shared" si="3191"/>
        <v>102</v>
      </c>
      <c r="AP235" s="191">
        <f t="shared" si="3192"/>
        <v>1094</v>
      </c>
      <c r="AQ235" s="276">
        <f t="shared" si="3192"/>
        <v>315</v>
      </c>
      <c r="AR235" s="194">
        <f t="shared" si="3192"/>
        <v>1741</v>
      </c>
      <c r="AS235" s="195">
        <f t="shared" si="3192"/>
        <v>1042</v>
      </c>
      <c r="AT235" s="276">
        <f t="shared" si="3192"/>
        <v>823</v>
      </c>
      <c r="AU235" s="193">
        <f t="shared" si="3192"/>
        <v>800</v>
      </c>
      <c r="AV235" s="191">
        <f t="shared" si="3192"/>
        <v>806</v>
      </c>
      <c r="AW235" s="192">
        <f t="shared" si="3192"/>
        <v>1153</v>
      </c>
      <c r="AX235" s="276">
        <f t="shared" si="3192"/>
        <v>300</v>
      </c>
      <c r="AY235" s="193">
        <f t="shared" si="3192"/>
        <v>73</v>
      </c>
      <c r="AZ235" s="191">
        <f t="shared" si="3192"/>
        <v>1203</v>
      </c>
      <c r="BA235" s="192">
        <f t="shared" si="3192"/>
        <v>665</v>
      </c>
      <c r="BB235" s="276">
        <f t="shared" si="3192"/>
        <v>775</v>
      </c>
      <c r="BC235" s="193">
        <f t="shared" si="3192"/>
        <v>280</v>
      </c>
      <c r="BD235" s="191">
        <f t="shared" si="3192"/>
        <v>1310</v>
      </c>
      <c r="BE235" s="276">
        <f t="shared" si="3192"/>
        <v>1698</v>
      </c>
      <c r="BF235" s="172">
        <f>SUM(AF235,AH235,AJ235,AL235,AN235,AP235,AR235,AT235,AV235,AX235,AZ235,BB235,BD235)</f>
        <v>10824</v>
      </c>
      <c r="BG235" s="173">
        <f>SUM(AG235,AI235,AK235,AM235,AO235,AQ235,AS235,AU235,AW235,AY235,BA235,BC235,BE235)</f>
        <v>11497</v>
      </c>
      <c r="BI235" s="137" t="s">
        <v>25</v>
      </c>
      <c r="BJ235" s="129">
        <f>B235/B250</f>
        <v>4.7094383775351016E-2</v>
      </c>
      <c r="BK235" s="130">
        <f t="shared" ref="BK235" si="3220">C235/C250</f>
        <v>4.3741765480895915E-2</v>
      </c>
      <c r="BL235" s="131">
        <f t="shared" ref="BL235" si="3221">D235/D250</f>
        <v>4.3573855686588045E-2</v>
      </c>
      <c r="BM235" s="132">
        <f t="shared" ref="BM235" si="3222">E235/E250</f>
        <v>4.2436149312377207E-2</v>
      </c>
      <c r="BN235" s="129">
        <f t="shared" ref="BN235" si="3223">F235/F250</f>
        <v>3.9566395663956637E-2</v>
      </c>
      <c r="BO235" s="130">
        <f t="shared" ref="BO235" si="3224">G235/G250</f>
        <v>2.6181818181818181E-2</v>
      </c>
      <c r="BP235" s="131">
        <f t="shared" ref="BP235" si="3225">H235/H250</f>
        <v>5.2498381496086162E-2</v>
      </c>
      <c r="BQ235" s="132">
        <f t="shared" ref="BQ235" si="3226">I235/I250</f>
        <v>4.4269578716342808E-2</v>
      </c>
      <c r="BR235" s="129">
        <f t="shared" ref="BR235" si="3227">J235/J250</f>
        <v>5.8991436726926735E-2</v>
      </c>
      <c r="BS235" s="130">
        <f t="shared" ref="BS235" si="3228">K235/K250</f>
        <v>3.6399735274652546E-2</v>
      </c>
      <c r="BT235" s="131">
        <f t="shared" ref="BT235" si="3229">L235/L250</f>
        <v>3.5449207931760277E-2</v>
      </c>
      <c r="BU235" s="129">
        <f t="shared" ref="BU235" si="3230">M235/M250</f>
        <v>5.2090101797704139E-2</v>
      </c>
      <c r="BV235" s="133">
        <f t="shared" ref="BV235" si="3231">N235/N250</f>
        <v>3.8832407504454457E-2</v>
      </c>
      <c r="BW235" s="134">
        <f t="shared" ref="BW235" si="3232">O235/O250</f>
        <v>4.6590671407655306E-2</v>
      </c>
      <c r="BX235" s="129">
        <f t="shared" ref="BX235" si="3233">P235/P250</f>
        <v>3.3940233524638826E-2</v>
      </c>
      <c r="BY235" s="130">
        <f t="shared" ref="BY235" si="3234">Q235/Q250</f>
        <v>3.7462172597307733E-2</v>
      </c>
      <c r="BZ235" s="131">
        <f t="shared" ref="BZ235" si="3235">R235/R250</f>
        <v>4.6371146841965E-2</v>
      </c>
      <c r="CA235" s="132">
        <f t="shared" ref="CA235" si="3236">S235/S250</f>
        <v>3.6418015482054894E-2</v>
      </c>
      <c r="CB235" s="129">
        <f t="shared" ref="CB235" si="3237">T235/T250</f>
        <v>3.8101835815725668E-2</v>
      </c>
      <c r="CC235" s="130">
        <f t="shared" ref="CC235" si="3238">U235/U250</f>
        <v>4.6719340432840949E-2</v>
      </c>
      <c r="CD235" s="131">
        <f t="shared" ref="CD235" si="3239">V235/V250</f>
        <v>4.1697070780777654E-2</v>
      </c>
      <c r="CE235" s="132">
        <f t="shared" ref="CE235" si="3240">W235/W250</f>
        <v>5.5694497883801465E-2</v>
      </c>
      <c r="CF235" s="129">
        <f t="shared" ref="CF235" si="3241">X235/X250</f>
        <v>3.6659877800407331E-2</v>
      </c>
      <c r="CG235" s="130">
        <f t="shared" ref="CG235" si="3242">Y235/Y250</f>
        <v>4.2150038669760248E-2</v>
      </c>
      <c r="CH235" s="131">
        <f t="shared" ref="CH235" si="3243">Z235/Z250</f>
        <v>5.4754517247672933E-2</v>
      </c>
      <c r="CI235" s="129">
        <f t="shared" ref="CI235" si="3244">AA235/AA250</f>
        <v>6.3341204250295158E-2</v>
      </c>
      <c r="CJ235" s="135">
        <f t="shared" ref="CJ235" si="3245">AB235/AB250</f>
        <v>4.3896860821129514E-2</v>
      </c>
      <c r="CK235" s="136">
        <f t="shared" ref="CK235" si="3246">AC235/AC250</f>
        <v>4.5283520967467718E-2</v>
      </c>
    </row>
    <row r="236" spans="1:89" ht="13.5" thickBot="1" x14ac:dyDescent="0.25">
      <c r="A236" s="146" t="s">
        <v>26</v>
      </c>
      <c r="B236" s="203">
        <v>418</v>
      </c>
      <c r="C236" s="197">
        <v>531</v>
      </c>
      <c r="D236" s="198">
        <v>175</v>
      </c>
      <c r="E236" s="199">
        <v>266</v>
      </c>
      <c r="F236" s="196">
        <v>554</v>
      </c>
      <c r="G236" s="200">
        <v>433</v>
      </c>
      <c r="H236" s="198">
        <v>753</v>
      </c>
      <c r="I236" s="199">
        <v>820</v>
      </c>
      <c r="J236" s="196">
        <v>155</v>
      </c>
      <c r="K236" s="197">
        <v>153</v>
      </c>
      <c r="L236" s="198">
        <v>326</v>
      </c>
      <c r="M236" s="196">
        <v>406</v>
      </c>
      <c r="N236" s="201">
        <v>736</v>
      </c>
      <c r="O236" s="204">
        <v>767</v>
      </c>
      <c r="P236" s="196">
        <v>410</v>
      </c>
      <c r="Q236" s="197">
        <v>343</v>
      </c>
      <c r="R236" s="198">
        <v>531</v>
      </c>
      <c r="S236" s="199">
        <v>446</v>
      </c>
      <c r="T236" s="196">
        <v>120</v>
      </c>
      <c r="U236" s="200">
        <v>122</v>
      </c>
      <c r="V236" s="198">
        <v>346</v>
      </c>
      <c r="W236" s="205">
        <v>494</v>
      </c>
      <c r="X236" s="196">
        <v>325</v>
      </c>
      <c r="Y236" s="200">
        <v>186</v>
      </c>
      <c r="Z236" s="198">
        <v>848</v>
      </c>
      <c r="AA236" s="196">
        <v>817</v>
      </c>
      <c r="AB236" s="170">
        <f t="shared" si="2999"/>
        <v>5697</v>
      </c>
      <c r="AC236" s="171">
        <f t="shared" si="3000"/>
        <v>5784</v>
      </c>
      <c r="AE236" s="273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4.0756630265210606E-2</v>
      </c>
      <c r="BK236" s="130">
        <f t="shared" ref="BK236" si="3247">C236/C250</f>
        <v>4.6640316205533598E-2</v>
      </c>
      <c r="BL236" s="131">
        <f t="shared" ref="BL236" si="3248">D236/D250</f>
        <v>3.4979012592444535E-2</v>
      </c>
      <c r="BM236" s="132">
        <f t="shared" ref="BM236" si="3249">E236/E250</f>
        <v>5.225933202357564E-2</v>
      </c>
      <c r="BN236" s="129">
        <f t="shared" ref="BN236" si="3250">F236/F250</f>
        <v>4.289585753000387E-2</v>
      </c>
      <c r="BO236" s="130">
        <f t="shared" ref="BO236" si="3251">G236/G250</f>
        <v>3.4989898989898988E-2</v>
      </c>
      <c r="BP236" s="131">
        <f t="shared" ref="BP236" si="3252">H236/H250</f>
        <v>4.4317579895238657E-2</v>
      </c>
      <c r="BQ236" s="132">
        <f t="shared" ref="BQ236" si="3253">I236/I250</f>
        <v>4.3894866441839299E-2</v>
      </c>
      <c r="BR236" s="129">
        <f t="shared" ref="BR236" si="3254">J236/J250</f>
        <v>4.9159530605772279E-2</v>
      </c>
      <c r="BS236" s="130">
        <f t="shared" ref="BS236" si="3255">K236/K250</f>
        <v>5.0628722700198546E-2</v>
      </c>
      <c r="BT236" s="131">
        <f t="shared" ref="BT236" si="3256">L236/L250</f>
        <v>3.6113880580480782E-2</v>
      </c>
      <c r="BU236" s="129">
        <f t="shared" ref="BU236" si="3257">M236/M250</f>
        <v>4.3967944552739877E-2</v>
      </c>
      <c r="BV236" s="133">
        <f t="shared" ref="BV236" si="3258">N236/N250</f>
        <v>3.8570380463263811E-2</v>
      </c>
      <c r="BW236" s="134">
        <f t="shared" ref="BW236" si="3259">O236/O250</f>
        <v>4.0106672244300354E-2</v>
      </c>
      <c r="BX236" s="129">
        <f t="shared" ref="BX236" si="3260">P236/P250</f>
        <v>4.0569958440530379E-2</v>
      </c>
      <c r="BY236" s="130">
        <f t="shared" ref="BY236" si="3261">Q236/Q250</f>
        <v>3.5792549306062821E-2</v>
      </c>
      <c r="BZ236" s="131">
        <f t="shared" ref="BZ236" si="3262">R236/R250</f>
        <v>4.717064937372302E-2</v>
      </c>
      <c r="CA236" s="132">
        <f t="shared" ref="CA236" si="3263">S236/S250</f>
        <v>3.92329345531316E-2</v>
      </c>
      <c r="CB236" s="129">
        <f t="shared" ref="CB236" si="3264">T236/T250</f>
        <v>4.156563907170073E-2</v>
      </c>
      <c r="CC236" s="130">
        <f t="shared" ref="CC236" si="3265">U236/U250</f>
        <v>4.190999656475438E-2</v>
      </c>
      <c r="CD236" s="131">
        <f t="shared" ref="CD236" si="3266">V236/V250</f>
        <v>3.6067966225372665E-2</v>
      </c>
      <c r="CE236" s="132">
        <f t="shared" ref="CE236" si="3267">W236/W250</f>
        <v>4.7518276260100037E-2</v>
      </c>
      <c r="CF236" s="129">
        <f t="shared" ref="CF236" si="3268">X236/X250</f>
        <v>3.6773025571396244E-2</v>
      </c>
      <c r="CG236" s="130">
        <f t="shared" ref="CG236" si="3269">Y236/Y250</f>
        <v>3.5962877030162411E-2</v>
      </c>
      <c r="CH236" s="131">
        <f t="shared" ref="CH236" si="3270">Z236/Z250</f>
        <v>5.1590922917807383E-2</v>
      </c>
      <c r="CI236" s="129">
        <f t="shared" ref="CI236" si="3271">AA236/AA250</f>
        <v>4.8229043683589136E-2</v>
      </c>
      <c r="CJ236" s="135">
        <f t="shared" ref="CJ236" si="3272">AB236/AB250</f>
        <v>4.2030322033273081E-2</v>
      </c>
      <c r="CK236" s="136">
        <f t="shared" ref="CK236" si="3273">AC236/AC250</f>
        <v>4.2755449767520937E-2</v>
      </c>
    </row>
    <row r="237" spans="1:89" ht="14.25" thickTop="1" thickBot="1" x14ac:dyDescent="0.25">
      <c r="A237" s="137" t="s">
        <v>27</v>
      </c>
      <c r="B237" s="206">
        <v>422</v>
      </c>
      <c r="C237" s="190">
        <v>549</v>
      </c>
      <c r="D237" s="191">
        <v>207</v>
      </c>
      <c r="E237" s="192">
        <v>281</v>
      </c>
      <c r="F237" s="189">
        <v>473</v>
      </c>
      <c r="G237" s="193">
        <v>518</v>
      </c>
      <c r="H237" s="191">
        <v>783</v>
      </c>
      <c r="I237" s="192">
        <v>939</v>
      </c>
      <c r="J237" s="189">
        <v>181</v>
      </c>
      <c r="K237" s="190">
        <v>124</v>
      </c>
      <c r="L237" s="191">
        <v>383</v>
      </c>
      <c r="M237" s="189">
        <v>337</v>
      </c>
      <c r="N237" s="194">
        <v>982</v>
      </c>
      <c r="O237" s="207">
        <v>693</v>
      </c>
      <c r="P237" s="189">
        <v>506</v>
      </c>
      <c r="Q237" s="190">
        <v>412</v>
      </c>
      <c r="R237" s="191">
        <v>506</v>
      </c>
      <c r="S237" s="192">
        <v>464</v>
      </c>
      <c r="T237" s="189">
        <v>132</v>
      </c>
      <c r="U237" s="193">
        <v>134</v>
      </c>
      <c r="V237" s="191">
        <v>499</v>
      </c>
      <c r="W237" s="208">
        <v>447</v>
      </c>
      <c r="X237" s="189">
        <v>442</v>
      </c>
      <c r="Y237" s="193">
        <v>166</v>
      </c>
      <c r="Z237" s="191">
        <v>847</v>
      </c>
      <c r="AA237" s="189">
        <v>894</v>
      </c>
      <c r="AB237" s="170">
        <f t="shared" si="2999"/>
        <v>6363</v>
      </c>
      <c r="AC237" s="171">
        <f t="shared" si="3000"/>
        <v>5958</v>
      </c>
      <c r="AE237" s="267" t="s">
        <v>13</v>
      </c>
      <c r="AF237" s="20">
        <f t="shared" ref="AF237:BG237" si="3274">SUM(AF234:AF236)</f>
        <v>1146</v>
      </c>
      <c r="AG237" s="21">
        <f t="shared" si="3274"/>
        <v>2661</v>
      </c>
      <c r="AH237" s="20">
        <f t="shared" si="3274"/>
        <v>747</v>
      </c>
      <c r="AI237" s="21">
        <f t="shared" si="3274"/>
        <v>904</v>
      </c>
      <c r="AJ237" s="20">
        <f t="shared" si="3274"/>
        <v>1151</v>
      </c>
      <c r="AK237" s="21">
        <f t="shared" si="3274"/>
        <v>3066</v>
      </c>
      <c r="AL237" s="20">
        <f t="shared" si="3274"/>
        <v>2340</v>
      </c>
      <c r="AM237" s="21">
        <f t="shared" si="3274"/>
        <v>3891</v>
      </c>
      <c r="AN237" s="20">
        <f t="shared" si="3274"/>
        <v>817</v>
      </c>
      <c r="AO237" s="21">
        <f t="shared" si="3274"/>
        <v>205</v>
      </c>
      <c r="AP237" s="20">
        <f t="shared" si="3274"/>
        <v>2215</v>
      </c>
      <c r="AQ237" s="21">
        <f t="shared" si="3274"/>
        <v>674</v>
      </c>
      <c r="AR237" s="20">
        <f t="shared" si="3274"/>
        <v>3577</v>
      </c>
      <c r="AS237" s="21">
        <f t="shared" si="3274"/>
        <v>2303</v>
      </c>
      <c r="AT237" s="20">
        <f t="shared" si="3274"/>
        <v>1873</v>
      </c>
      <c r="AU237" s="21">
        <f t="shared" si="3274"/>
        <v>1567</v>
      </c>
      <c r="AV237" s="20">
        <f t="shared" si="3274"/>
        <v>1588</v>
      </c>
      <c r="AW237" s="21">
        <f t="shared" si="3274"/>
        <v>2345</v>
      </c>
      <c r="AX237" s="20">
        <f t="shared" si="3274"/>
        <v>707</v>
      </c>
      <c r="AY237" s="21">
        <f t="shared" si="3274"/>
        <v>152</v>
      </c>
      <c r="AZ237" s="20">
        <f t="shared" si="3274"/>
        <v>2313</v>
      </c>
      <c r="BA237" s="21">
        <f t="shared" si="3274"/>
        <v>1299</v>
      </c>
      <c r="BB237" s="20">
        <f t="shared" si="3274"/>
        <v>1871</v>
      </c>
      <c r="BC237" s="21">
        <f t="shared" si="3274"/>
        <v>554</v>
      </c>
      <c r="BD237" s="20">
        <f t="shared" si="3274"/>
        <v>2592</v>
      </c>
      <c r="BE237" s="21">
        <f t="shared" si="3274"/>
        <v>3385</v>
      </c>
      <c r="BF237" s="174">
        <f t="shared" si="3274"/>
        <v>22937</v>
      </c>
      <c r="BG237" s="175">
        <f t="shared" si="3274"/>
        <v>23006</v>
      </c>
      <c r="BI237" s="137" t="s">
        <v>27</v>
      </c>
      <c r="BJ237" s="129">
        <f>B237/B250</f>
        <v>4.1146645865834636E-2</v>
      </c>
      <c r="BK237" s="130">
        <f t="shared" ref="BK237" si="3275">C237/C250</f>
        <v>4.8221343873517786E-2</v>
      </c>
      <c r="BL237" s="131">
        <f t="shared" ref="BL237" si="3276">D237/D250</f>
        <v>4.1375174895062962E-2</v>
      </c>
      <c r="BM237" s="132">
        <f t="shared" ref="BM237" si="3277">E237/E250</f>
        <v>5.5206286836935167E-2</v>
      </c>
      <c r="BN237" s="129">
        <f t="shared" ref="BN237" si="3278">F237/F250</f>
        <v>3.6624080526519553E-2</v>
      </c>
      <c r="BO237" s="130">
        <f t="shared" ref="BO237" si="3279">G237/G250</f>
        <v>4.1858585858585859E-2</v>
      </c>
      <c r="BP237" s="131">
        <f t="shared" ref="BP237" si="3280">H237/H250</f>
        <v>4.6083220528515094E-2</v>
      </c>
      <c r="BQ237" s="132">
        <f t="shared" ref="BQ237" si="3281">I237/I250</f>
        <v>5.0264975108398911E-2</v>
      </c>
      <c r="BR237" s="129">
        <f t="shared" ref="BR237" si="3282">J237/J250</f>
        <v>5.7405645417063111E-2</v>
      </c>
      <c r="BS237" s="130">
        <f t="shared" ref="BS237" si="3283">K237/K250</f>
        <v>4.103242885506287E-2</v>
      </c>
      <c r="BT237" s="131">
        <f t="shared" ref="BT237" si="3284">L237/L250</f>
        <v>4.2428270743325579E-2</v>
      </c>
      <c r="BU237" s="129">
        <f t="shared" ref="BU237" si="3285">M237/M250</f>
        <v>3.6495559887372755E-2</v>
      </c>
      <c r="BV237" s="133">
        <f t="shared" ref="BV237" si="3286">N237/N250</f>
        <v>5.1462110889843829E-2</v>
      </c>
      <c r="BW237" s="134">
        <f t="shared" ref="BW237" si="3287">O237/O250</f>
        <v>3.6237188872620792E-2</v>
      </c>
      <c r="BX237" s="129">
        <f t="shared" ref="BX237" si="3288">P237/P250</f>
        <v>5.0069265782703341E-2</v>
      </c>
      <c r="BY237" s="130">
        <f t="shared" ref="BY237" si="3289">Q237/Q250</f>
        <v>4.2992799749556505E-2</v>
      </c>
      <c r="BZ237" s="131">
        <f t="shared" ref="BZ237" si="3290">R237/R250</f>
        <v>4.4949809007728526E-2</v>
      </c>
      <c r="CA237" s="132">
        <f t="shared" ref="CA237" si="3291">S237/S250</f>
        <v>4.0816326530612242E-2</v>
      </c>
      <c r="CB237" s="129">
        <f t="shared" ref="CB237" si="3292">T237/T250</f>
        <v>4.57222029788708E-2</v>
      </c>
      <c r="CC237" s="130">
        <f t="shared" ref="CC237" si="3293">U237/U250</f>
        <v>4.6032291308828584E-2</v>
      </c>
      <c r="CD237" s="131">
        <f t="shared" ref="CD237" si="3294">V237/V250</f>
        <v>5.201709579902012E-2</v>
      </c>
      <c r="CE237" s="132">
        <f t="shared" ref="CE237" si="3295">W237/W250</f>
        <v>4.299730665640631E-2</v>
      </c>
      <c r="CF237" s="129">
        <f t="shared" ref="CF237" si="3296">X237/X250</f>
        <v>5.0011314777098893E-2</v>
      </c>
      <c r="CG237" s="130">
        <f t="shared" ref="CG237" si="3297">Y237/Y250</f>
        <v>3.209590100541377E-2</v>
      </c>
      <c r="CH237" s="131">
        <f t="shared" ref="CH237" si="3298">Z237/Z250</f>
        <v>5.1530084565309969E-2</v>
      </c>
      <c r="CI237" s="129">
        <f t="shared" ref="CI237" si="3299">AA237/AA250</f>
        <v>5.2774498229043683E-2</v>
      </c>
      <c r="CJ237" s="135">
        <f t="shared" ref="CJ237" si="3300">AB237/AB250</f>
        <v>4.6943819395772621E-2</v>
      </c>
      <c r="CK237" s="136">
        <f t="shared" ref="CK237" si="3301">AC237/AC250</f>
        <v>4.4041661430651753E-2</v>
      </c>
    </row>
    <row r="238" spans="1:89" ht="13.5" thickTop="1" x14ac:dyDescent="0.2">
      <c r="A238" s="146" t="s">
        <v>28</v>
      </c>
      <c r="B238" s="203">
        <v>405</v>
      </c>
      <c r="C238" s="197">
        <v>770</v>
      </c>
      <c r="D238" s="198">
        <v>251</v>
      </c>
      <c r="E238" s="199">
        <v>267</v>
      </c>
      <c r="F238" s="196">
        <v>452</v>
      </c>
      <c r="G238" s="200">
        <v>762</v>
      </c>
      <c r="H238" s="198">
        <v>793</v>
      </c>
      <c r="I238" s="199">
        <v>1225</v>
      </c>
      <c r="J238" s="196">
        <v>196</v>
      </c>
      <c r="K238" s="197">
        <v>104</v>
      </c>
      <c r="L238" s="198">
        <v>586</v>
      </c>
      <c r="M238" s="196">
        <v>363</v>
      </c>
      <c r="N238" s="201">
        <v>1204</v>
      </c>
      <c r="O238" s="204">
        <v>753</v>
      </c>
      <c r="P238" s="196">
        <v>535</v>
      </c>
      <c r="Q238" s="197">
        <v>409</v>
      </c>
      <c r="R238" s="198">
        <v>523</v>
      </c>
      <c r="S238" s="199">
        <v>589</v>
      </c>
      <c r="T238" s="196">
        <v>252</v>
      </c>
      <c r="U238" s="200">
        <v>73</v>
      </c>
      <c r="V238" s="198">
        <v>645</v>
      </c>
      <c r="W238" s="205">
        <v>511</v>
      </c>
      <c r="X238" s="196">
        <v>529</v>
      </c>
      <c r="Y238" s="200">
        <v>158</v>
      </c>
      <c r="Z238" s="198">
        <v>934</v>
      </c>
      <c r="AA238" s="196">
        <v>1082</v>
      </c>
      <c r="AB238" s="170">
        <f t="shared" si="2999"/>
        <v>7305</v>
      </c>
      <c r="AC238" s="171">
        <f t="shared" si="3000"/>
        <v>7066</v>
      </c>
      <c r="BI238" s="146" t="s">
        <v>28</v>
      </c>
      <c r="BJ238" s="129">
        <f>B238/B250</f>
        <v>3.9489079563182525E-2</v>
      </c>
      <c r="BK238" s="130">
        <f t="shared" ref="BK238" si="3302">C238/C250</f>
        <v>6.7632850241545889E-2</v>
      </c>
      <c r="BL238" s="131">
        <f t="shared" ref="BL238" si="3303">D238/D250</f>
        <v>5.0169898061163301E-2</v>
      </c>
      <c r="BM238" s="132">
        <f t="shared" ref="BM238" si="3304">E238/E250</f>
        <v>5.2455795677799608E-2</v>
      </c>
      <c r="BN238" s="129">
        <f t="shared" ref="BN238" si="3305">F238/F250</f>
        <v>3.4998064266356953E-2</v>
      </c>
      <c r="BO238" s="130">
        <f t="shared" ref="BO238" si="3306">G238/G250</f>
        <v>6.1575757575757575E-2</v>
      </c>
      <c r="BP238" s="131">
        <f t="shared" ref="BP238" si="3307">H238/H250</f>
        <v>4.6671767406273906E-2</v>
      </c>
      <c r="BQ238" s="132">
        <f t="shared" ref="BQ238" si="3308">I238/I250</f>
        <v>6.5574648038113595E-2</v>
      </c>
      <c r="BR238" s="129">
        <f t="shared" ref="BR238" si="3309">J238/J250</f>
        <v>6.2163019346653983E-2</v>
      </c>
      <c r="BS238" s="130">
        <f t="shared" ref="BS238" si="3310">K238/K250</f>
        <v>3.4414295168762411E-2</v>
      </c>
      <c r="BT238" s="131">
        <f t="shared" ref="BT238" si="3311">L238/L250</f>
        <v>6.4916362025036006E-2</v>
      </c>
      <c r="BU238" s="129">
        <f t="shared" ref="BU238" si="3312">M238/M250</f>
        <v>3.9311241065627028E-2</v>
      </c>
      <c r="BV238" s="133">
        <f t="shared" ref="BV238" si="3313">N238/N250</f>
        <v>6.3096111518708725E-2</v>
      </c>
      <c r="BW238" s="134">
        <f t="shared" ref="BW238" si="3314">O238/O250</f>
        <v>3.9374607822631247E-2</v>
      </c>
      <c r="BX238" s="129">
        <f t="shared" ref="BX238" si="3315">P238/P250</f>
        <v>5.2938848208984764E-2</v>
      </c>
      <c r="BY238" s="130">
        <f t="shared" ref="BY238" si="3316">Q238/Q250</f>
        <v>4.2679745382448085E-2</v>
      </c>
      <c r="BZ238" s="131">
        <f t="shared" ref="BZ238" si="3317">R238/R250</f>
        <v>4.645998045660478E-2</v>
      </c>
      <c r="CA238" s="132">
        <f t="shared" ref="CA238" si="3318">S238/S250</f>
        <v>5.1812104152005628E-2</v>
      </c>
      <c r="CB238" s="129">
        <f t="shared" ref="CB238" si="3319">T238/T250</f>
        <v>8.7287842050571524E-2</v>
      </c>
      <c r="CC238" s="130">
        <f t="shared" ref="CC238" si="3320">U238/U250</f>
        <v>2.507729302645139E-2</v>
      </c>
      <c r="CD238" s="131">
        <f t="shared" ref="CD238" si="3321">V238/V250</f>
        <v>6.7236526634003965E-2</v>
      </c>
      <c r="CE238" s="132">
        <f t="shared" ref="CE238" si="3322">W238/W250</f>
        <v>4.9153520584840321E-2</v>
      </c>
      <c r="CF238" s="129">
        <f t="shared" ref="CF238" si="3323">X238/X250</f>
        <v>5.9855170853134194E-2</v>
      </c>
      <c r="CG238" s="130">
        <f t="shared" ref="CG238" si="3324">Y238/Y250</f>
        <v>3.0549110595514309E-2</v>
      </c>
      <c r="CH238" s="131">
        <f t="shared" ref="CH238" si="3325">Z238/Z250</f>
        <v>5.6823021232585022E-2</v>
      </c>
      <c r="CI238" s="129">
        <f t="shared" ref="CI238" si="3326">AA238/AA250</f>
        <v>6.3872491145218424E-2</v>
      </c>
      <c r="CJ238" s="135">
        <f t="shared" ref="CJ238" si="3327">AB238/AB250</f>
        <v>5.3893540890479173E-2</v>
      </c>
      <c r="CK238" s="136">
        <f t="shared" ref="CK238" si="3328">AC238/AC250</f>
        <v>5.2232020756795117E-2</v>
      </c>
    </row>
    <row r="239" spans="1:89" x14ac:dyDescent="0.2">
      <c r="A239" s="137" t="s">
        <v>29</v>
      </c>
      <c r="B239" s="206">
        <v>467</v>
      </c>
      <c r="C239" s="190">
        <v>1144</v>
      </c>
      <c r="D239" s="191">
        <v>419</v>
      </c>
      <c r="E239" s="192">
        <v>315</v>
      </c>
      <c r="F239" s="189">
        <v>633</v>
      </c>
      <c r="G239" s="193">
        <v>1196</v>
      </c>
      <c r="H239" s="191">
        <v>954</v>
      </c>
      <c r="I239" s="192">
        <v>1471</v>
      </c>
      <c r="J239" s="189">
        <v>309</v>
      </c>
      <c r="K239" s="190">
        <v>106</v>
      </c>
      <c r="L239" s="191">
        <v>988</v>
      </c>
      <c r="M239" s="189">
        <v>333</v>
      </c>
      <c r="N239" s="194">
        <v>1488</v>
      </c>
      <c r="O239" s="207">
        <v>974</v>
      </c>
      <c r="P239" s="189">
        <v>832</v>
      </c>
      <c r="Q239" s="190">
        <v>452</v>
      </c>
      <c r="R239" s="191">
        <v>791</v>
      </c>
      <c r="S239" s="192">
        <v>771</v>
      </c>
      <c r="T239" s="189">
        <v>419</v>
      </c>
      <c r="U239" s="193">
        <v>80</v>
      </c>
      <c r="V239" s="191">
        <v>1032</v>
      </c>
      <c r="W239" s="208">
        <v>593</v>
      </c>
      <c r="X239" s="189">
        <v>753</v>
      </c>
      <c r="Y239" s="193">
        <v>176</v>
      </c>
      <c r="Z239" s="191">
        <v>1173</v>
      </c>
      <c r="AA239" s="189">
        <v>1241</v>
      </c>
      <c r="AB239" s="170">
        <f t="shared" si="2999"/>
        <v>10258</v>
      </c>
      <c r="AC239" s="171">
        <f t="shared" si="3000"/>
        <v>8852</v>
      </c>
      <c r="BI239" s="137" t="s">
        <v>29</v>
      </c>
      <c r="BJ239" s="129">
        <f>B239/B250</f>
        <v>4.5534321372854916E-2</v>
      </c>
      <c r="BK239" s="130">
        <f t="shared" ref="BK239" si="3329">C239/C250</f>
        <v>0.10048309178743961</v>
      </c>
      <c r="BL239" s="131">
        <f t="shared" ref="BL239" si="3330">D239/D250</f>
        <v>8.3749750149910054E-2</v>
      </c>
      <c r="BM239" s="132">
        <f t="shared" ref="BM239" si="3331">E239/E250</f>
        <v>6.1886051080550099E-2</v>
      </c>
      <c r="BN239" s="129">
        <f t="shared" ref="BN239" si="3332">F239/F250</f>
        <v>4.9012775842044137E-2</v>
      </c>
      <c r="BO239" s="130">
        <f t="shared" ref="BO239" si="3333">G239/G250</f>
        <v>9.6646464646464647E-2</v>
      </c>
      <c r="BP239" s="131">
        <f t="shared" ref="BP239" si="3334">H239/H250</f>
        <v>5.6147372138190807E-2</v>
      </c>
      <c r="BQ239" s="132">
        <f t="shared" ref="BQ239" si="3335">I239/I250</f>
        <v>7.8743107970665388E-2</v>
      </c>
      <c r="BR239" s="129">
        <f t="shared" ref="BR239" si="3336">J239/J250</f>
        <v>9.800190294957184E-2</v>
      </c>
      <c r="BS239" s="130">
        <f t="shared" ref="BS239" si="3337">K239/K250</f>
        <v>3.5076108537392459E-2</v>
      </c>
      <c r="BT239" s="131">
        <f t="shared" ref="BT239" si="3338">L239/L250</f>
        <v>0.10944942948930984</v>
      </c>
      <c r="BU239" s="129">
        <f t="shared" ref="BU239" si="3339">M239/M250</f>
        <v>3.6062378167641324E-2</v>
      </c>
      <c r="BV239" s="133">
        <f t="shared" ref="BV239" si="3340">N239/N250</f>
        <v>7.7979247458337703E-2</v>
      </c>
      <c r="BW239" s="134">
        <f t="shared" ref="BW239" si="3341">O239/O250</f>
        <v>5.0930767621836438E-2</v>
      </c>
      <c r="BX239" s="129">
        <f t="shared" ref="BX239" si="3342">P239/P250</f>
        <v>8.232733029883238E-2</v>
      </c>
      <c r="BY239" s="130">
        <f t="shared" ref="BY239" si="3343">Q239/Q250</f>
        <v>4.7166857977668786E-2</v>
      </c>
      <c r="BZ239" s="131">
        <f t="shared" ref="BZ239" si="3344">R239/R250</f>
        <v>7.026738918006574E-2</v>
      </c>
      <c r="CA239" s="132">
        <f t="shared" ref="CA239" si="3345">S239/S250</f>
        <v>6.7821956368754405E-2</v>
      </c>
      <c r="CB239" s="129">
        <f t="shared" ref="CB239" si="3346">T239/T250</f>
        <v>0.14513335642535505</v>
      </c>
      <c r="CC239" s="130">
        <f t="shared" ref="CC239" si="3347">U239/U250</f>
        <v>2.7481964960494674E-2</v>
      </c>
      <c r="CD239" s="131">
        <f t="shared" ref="CD239" si="3348">V239/V250</f>
        <v>0.10757844261440634</v>
      </c>
      <c r="CE239" s="132">
        <f t="shared" ref="CE239" si="3349">W239/W250</f>
        <v>5.7041169680646403E-2</v>
      </c>
      <c r="CF239" s="129">
        <f t="shared" ref="CF239" si="3350">X239/X250</f>
        <v>8.5200271554650375E-2</v>
      </c>
      <c r="CG239" s="130">
        <f t="shared" ref="CG239" si="3351">Y239/Y250</f>
        <v>3.4029389017788091E-2</v>
      </c>
      <c r="CH239" s="131">
        <f t="shared" ref="CH239" si="3352">Z239/Z250</f>
        <v>7.136338747946705E-2</v>
      </c>
      <c r="CI239" s="129">
        <f t="shared" ref="CI239" si="3353">AA239/AA250</f>
        <v>7.325855962219599E-2</v>
      </c>
      <c r="CJ239" s="135">
        <f t="shared" ref="CJ239" si="3354">AB239/AB250</f>
        <v>7.5679663580360768E-2</v>
      </c>
      <c r="CK239" s="136">
        <f t="shared" ref="CK239" si="3355">AC239/AC250</f>
        <v>6.5434170356517177E-2</v>
      </c>
    </row>
    <row r="240" spans="1:89" x14ac:dyDescent="0.2">
      <c r="A240" s="146" t="s">
        <v>30</v>
      </c>
      <c r="B240" s="203">
        <v>581</v>
      </c>
      <c r="C240" s="197">
        <v>1362</v>
      </c>
      <c r="D240" s="198">
        <v>450</v>
      </c>
      <c r="E240" s="199">
        <v>417</v>
      </c>
      <c r="F240" s="196">
        <v>654</v>
      </c>
      <c r="G240" s="200">
        <v>1460</v>
      </c>
      <c r="H240" s="198">
        <v>1267</v>
      </c>
      <c r="I240" s="199">
        <v>1914</v>
      </c>
      <c r="J240" s="196">
        <v>477</v>
      </c>
      <c r="K240" s="197">
        <v>103</v>
      </c>
      <c r="L240" s="198">
        <v>1121</v>
      </c>
      <c r="M240" s="196">
        <v>359</v>
      </c>
      <c r="N240" s="201">
        <v>1836</v>
      </c>
      <c r="O240" s="204">
        <v>1261</v>
      </c>
      <c r="P240" s="196">
        <v>1050</v>
      </c>
      <c r="Q240" s="197">
        <v>767</v>
      </c>
      <c r="R240" s="198">
        <v>782</v>
      </c>
      <c r="S240" s="199">
        <v>1192</v>
      </c>
      <c r="T240" s="196">
        <v>407</v>
      </c>
      <c r="U240" s="200">
        <v>79</v>
      </c>
      <c r="V240" s="198">
        <v>1110</v>
      </c>
      <c r="W240" s="205">
        <v>634</v>
      </c>
      <c r="X240" s="196">
        <v>1096</v>
      </c>
      <c r="Y240" s="200">
        <v>274</v>
      </c>
      <c r="Z240" s="198">
        <v>1282</v>
      </c>
      <c r="AA240" s="196">
        <v>1687</v>
      </c>
      <c r="AB240" s="170">
        <f t="shared" si="2999"/>
        <v>12113</v>
      </c>
      <c r="AC240" s="171">
        <f t="shared" si="3000"/>
        <v>11509</v>
      </c>
      <c r="BI240" s="146" t="s">
        <v>30</v>
      </c>
      <c r="BJ240" s="129">
        <f>B240/B250</f>
        <v>5.6649765990639624E-2</v>
      </c>
      <c r="BK240" s="130">
        <f t="shared" ref="BK240" si="3356">C240/C250</f>
        <v>0.11963109354413702</v>
      </c>
      <c r="BL240" s="131">
        <f t="shared" ref="BL240" si="3357">D240/D250</f>
        <v>8.9946032380571653E-2</v>
      </c>
      <c r="BM240" s="132">
        <f t="shared" ref="BM240" si="3358">E240/E250</f>
        <v>8.1925343811394893E-2</v>
      </c>
      <c r="BN240" s="129">
        <f t="shared" ref="BN240" si="3359">F240/F250</f>
        <v>5.0638792102206738E-2</v>
      </c>
      <c r="BO240" s="130">
        <f t="shared" ref="BO240" si="3360">G240/G250</f>
        <v>0.11797979797979798</v>
      </c>
      <c r="BP240" s="131">
        <f t="shared" ref="BP240" si="3361">H240/H250</f>
        <v>7.4568889412041664E-2</v>
      </c>
      <c r="BQ240" s="132">
        <f t="shared" ref="BQ240" si="3362">I240/I250</f>
        <v>0.10245704191424441</v>
      </c>
      <c r="BR240" s="129">
        <f t="shared" ref="BR240" si="3363">J240/J250</f>
        <v>0.15128449096098953</v>
      </c>
      <c r="BS240" s="130">
        <f t="shared" ref="BS240" si="3364">K240/K250</f>
        <v>3.4083388484447384E-2</v>
      </c>
      <c r="BT240" s="131">
        <f t="shared" ref="BT240" si="3365">L240/L250</f>
        <v>0.12418300653594772</v>
      </c>
      <c r="BU240" s="129">
        <f t="shared" ref="BU240" si="3366">M240/M250</f>
        <v>3.8878059345895603E-2</v>
      </c>
      <c r="BV240" s="133">
        <f t="shared" ref="BV240" si="3367">N240/N250</f>
        <v>9.6216329525207006E-2</v>
      </c>
      <c r="BW240" s="134">
        <f t="shared" ref="BW240" si="3368">O240/O250</f>
        <v>6.593808826605313E-2</v>
      </c>
      <c r="BX240" s="129">
        <f t="shared" ref="BX240" si="3369">P240/P250</f>
        <v>0.10389867405501682</v>
      </c>
      <c r="BY240" s="130">
        <f t="shared" ref="BY240" si="3370">Q240/Q250</f>
        <v>8.0037566524053014E-2</v>
      </c>
      <c r="BZ240" s="131">
        <f t="shared" ref="BZ240" si="3371">R240/R250</f>
        <v>6.946788664830772E-2</v>
      </c>
      <c r="CA240" s="132">
        <f t="shared" ref="CA240" si="3372">S240/S250</f>
        <v>0.10485573539760731</v>
      </c>
      <c r="CB240" s="129">
        <f t="shared" ref="CB240" si="3373">T240/T250</f>
        <v>0.14097679251818496</v>
      </c>
      <c r="CC240" s="130">
        <f t="shared" ref="CC240" si="3374">U240/U250</f>
        <v>2.7138440398488492E-2</v>
      </c>
      <c r="CD240" s="131">
        <f t="shared" ref="CD240" si="3375">V240/V250</f>
        <v>0.11570937141665798</v>
      </c>
      <c r="CE240" s="132">
        <f t="shared" ref="CE240" si="3376">W240/W250</f>
        <v>6.0984994228549444E-2</v>
      </c>
      <c r="CF240" s="129">
        <f t="shared" ref="CF240" si="3377">X240/X250</f>
        <v>0.12400995700384702</v>
      </c>
      <c r="CG240" s="130">
        <f t="shared" ref="CG240" si="3378">Y240/Y250</f>
        <v>5.297757153905646E-2</v>
      </c>
      <c r="CH240" s="131">
        <f t="shared" ref="CH240" si="3379">Z240/Z250</f>
        <v>7.7994767901685219E-2</v>
      </c>
      <c r="CI240" s="129">
        <f t="shared" ref="CI240" si="3380">AA240/AA250</f>
        <v>9.9586776859504136E-2</v>
      </c>
      <c r="CJ240" s="135">
        <f t="shared" ref="CJ240" si="3381">AB240/AB250</f>
        <v>8.9365155483418793E-2</v>
      </c>
      <c r="CK240" s="136">
        <f t="shared" ref="CK240" si="3382">AC240/AC250</f>
        <v>8.5074770292945801E-2</v>
      </c>
    </row>
    <row r="241" spans="1:89" x14ac:dyDescent="0.2">
      <c r="A241" s="137" t="s">
        <v>31</v>
      </c>
      <c r="B241" s="206">
        <v>565</v>
      </c>
      <c r="C241" s="190">
        <v>1299</v>
      </c>
      <c r="D241" s="191">
        <v>297</v>
      </c>
      <c r="E241" s="192">
        <v>487</v>
      </c>
      <c r="F241" s="189">
        <v>497</v>
      </c>
      <c r="G241" s="193">
        <v>1606</v>
      </c>
      <c r="H241" s="191">
        <v>1073</v>
      </c>
      <c r="I241" s="192">
        <v>1977</v>
      </c>
      <c r="J241" s="189">
        <v>340</v>
      </c>
      <c r="K241" s="190">
        <v>102</v>
      </c>
      <c r="L241" s="191">
        <v>1094</v>
      </c>
      <c r="M241" s="189">
        <v>315</v>
      </c>
      <c r="N241" s="194">
        <v>1741</v>
      </c>
      <c r="O241" s="207">
        <v>1042</v>
      </c>
      <c r="P241" s="189">
        <v>823</v>
      </c>
      <c r="Q241" s="190">
        <v>800</v>
      </c>
      <c r="R241" s="191">
        <v>806</v>
      </c>
      <c r="S241" s="192">
        <v>1153</v>
      </c>
      <c r="T241" s="189">
        <v>300</v>
      </c>
      <c r="U241" s="193">
        <v>73</v>
      </c>
      <c r="V241" s="191">
        <v>1203</v>
      </c>
      <c r="W241" s="208">
        <v>665</v>
      </c>
      <c r="X241" s="189">
        <v>775</v>
      </c>
      <c r="Y241" s="193">
        <v>280</v>
      </c>
      <c r="Z241" s="191">
        <v>1310</v>
      </c>
      <c r="AA241" s="189">
        <v>1698</v>
      </c>
      <c r="AB241" s="170">
        <f t="shared" si="2999"/>
        <v>10824</v>
      </c>
      <c r="AC241" s="171">
        <f t="shared" si="3000"/>
        <v>11497</v>
      </c>
      <c r="BI241" s="137" t="s">
        <v>31</v>
      </c>
      <c r="BJ241" s="129">
        <f>B241/B250</f>
        <v>5.5089703588143524E-2</v>
      </c>
      <c r="BK241" s="130">
        <f t="shared" ref="BK241" si="3383">C241/C250</f>
        <v>0.11409749670619236</v>
      </c>
      <c r="BL241" s="131">
        <f t="shared" ref="BL241" si="3384">D241/D250</f>
        <v>5.9364381371177291E-2</v>
      </c>
      <c r="BM241" s="132">
        <f t="shared" ref="BM241" si="3385">E241/E250</f>
        <v>9.5677799607072692E-2</v>
      </c>
      <c r="BN241" s="129">
        <f t="shared" ref="BN241" si="3386">F241/F250</f>
        <v>3.8482384823848241E-2</v>
      </c>
      <c r="BO241" s="130">
        <f t="shared" ref="BO241" si="3387">G241/G250</f>
        <v>0.12977777777777777</v>
      </c>
      <c r="BP241" s="131">
        <f t="shared" ref="BP241" si="3388">H241/H250</f>
        <v>6.3151079983520694E-2</v>
      </c>
      <c r="BQ241" s="132">
        <f t="shared" ref="BQ241" si="3389">I241/I250</f>
        <v>0.10582945238477598</v>
      </c>
      <c r="BR241" s="129">
        <f t="shared" ref="BR241" si="3390">J241/J250</f>
        <v>0.10783380907072629</v>
      </c>
      <c r="BS241" s="130">
        <f t="shared" ref="BS241" si="3391">K241/K250</f>
        <v>3.3752481800132364E-2</v>
      </c>
      <c r="BT241" s="131">
        <f t="shared" ref="BT241" si="3392">L241/L250</f>
        <v>0.12119197961670544</v>
      </c>
      <c r="BU241" s="129">
        <f t="shared" ref="BU241" si="3393">M241/M250</f>
        <v>3.4113060428849901E-2</v>
      </c>
      <c r="BV241" s="133">
        <f t="shared" ref="BV241" si="3394">N241/N250</f>
        <v>9.1237815742584633E-2</v>
      </c>
      <c r="BW241" s="134">
        <f t="shared" ref="BW241" si="3395">O241/O250</f>
        <v>5.4486509098514956E-2</v>
      </c>
      <c r="BX241" s="129">
        <f t="shared" ref="BX241" si="3396">P241/P250</f>
        <v>8.1436770235503664E-2</v>
      </c>
      <c r="BY241" s="130">
        <f t="shared" ref="BY241" si="3397">Q241/Q250</f>
        <v>8.3481164562245649E-2</v>
      </c>
      <c r="BZ241" s="131">
        <f t="shared" ref="BZ241" si="3398">R241/R250</f>
        <v>7.1599893399662426E-2</v>
      </c>
      <c r="CA241" s="132">
        <f t="shared" ref="CA241" si="3399">S241/S250</f>
        <v>0.10142505277973259</v>
      </c>
      <c r="CB241" s="129">
        <f t="shared" ref="CB241" si="3400">T241/T250</f>
        <v>0.10391409767925182</v>
      </c>
      <c r="CC241" s="130">
        <f t="shared" ref="CC241" si="3401">U241/U250</f>
        <v>2.507729302645139E-2</v>
      </c>
      <c r="CD241" s="131">
        <f t="shared" ref="CD241" si="3402">V241/V250</f>
        <v>0.12540394037318878</v>
      </c>
      <c r="CE241" s="132">
        <f t="shared" ref="CE241" si="3403">W241/W250</f>
        <v>6.3966910350134673E-2</v>
      </c>
      <c r="CF241" s="129">
        <f t="shared" ref="CF241" si="3404">X241/X250</f>
        <v>8.7689522516406423E-2</v>
      </c>
      <c r="CG241" s="130">
        <f t="shared" ref="CG241" si="3405">Y241/Y250</f>
        <v>5.4137664346481054E-2</v>
      </c>
      <c r="CH241" s="131">
        <f t="shared" ref="CH241" si="3406">Z241/Z250</f>
        <v>7.9698241771612818E-2</v>
      </c>
      <c r="CI241" s="129">
        <f t="shared" ref="CI241" si="3407">AA241/AA250</f>
        <v>0.10023612750885479</v>
      </c>
      <c r="CJ241" s="135">
        <f t="shared" ref="CJ241" si="3408">AB241/AB250</f>
        <v>7.9855398576118633E-2</v>
      </c>
      <c r="CK241" s="136">
        <f t="shared" ref="CK241" si="3409">AC241/AC250</f>
        <v>8.4986066040316083E-2</v>
      </c>
    </row>
    <row r="242" spans="1:89" x14ac:dyDescent="0.2">
      <c r="A242" s="146" t="s">
        <v>32</v>
      </c>
      <c r="B242" s="203">
        <v>700</v>
      </c>
      <c r="C242" s="197">
        <v>1111</v>
      </c>
      <c r="D242" s="198">
        <v>185</v>
      </c>
      <c r="E242" s="199">
        <v>438</v>
      </c>
      <c r="F242" s="196">
        <v>484</v>
      </c>
      <c r="G242" s="200">
        <v>1259</v>
      </c>
      <c r="H242" s="198">
        <v>999</v>
      </c>
      <c r="I242" s="199">
        <v>1667</v>
      </c>
      <c r="J242" s="196">
        <v>224</v>
      </c>
      <c r="K242" s="197">
        <v>81</v>
      </c>
      <c r="L242" s="198">
        <v>810</v>
      </c>
      <c r="M242" s="196">
        <v>352</v>
      </c>
      <c r="N242" s="201">
        <v>1323</v>
      </c>
      <c r="O242" s="204">
        <v>1177</v>
      </c>
      <c r="P242" s="196">
        <v>633</v>
      </c>
      <c r="Q242" s="197">
        <v>690</v>
      </c>
      <c r="R242" s="198">
        <v>578</v>
      </c>
      <c r="S242" s="199">
        <v>853</v>
      </c>
      <c r="T242" s="196">
        <v>186</v>
      </c>
      <c r="U242" s="200">
        <v>91</v>
      </c>
      <c r="V242" s="198">
        <v>805</v>
      </c>
      <c r="W242" s="205">
        <v>499</v>
      </c>
      <c r="X242" s="196">
        <v>545</v>
      </c>
      <c r="Y242" s="200">
        <v>281</v>
      </c>
      <c r="Z242" s="198">
        <v>885</v>
      </c>
      <c r="AA242" s="196">
        <v>1112</v>
      </c>
      <c r="AB242" s="170">
        <f t="shared" si="2999"/>
        <v>8357</v>
      </c>
      <c r="AC242" s="171">
        <f t="shared" si="3000"/>
        <v>9611</v>
      </c>
      <c r="BI242" s="146" t="s">
        <v>32</v>
      </c>
      <c r="BJ242" s="129">
        <f>B242/B250</f>
        <v>6.8252730109204365E-2</v>
      </c>
      <c r="BK242" s="130">
        <f t="shared" ref="BK242" si="3410">C242/C250</f>
        <v>9.7584541062801927E-2</v>
      </c>
      <c r="BL242" s="131">
        <f t="shared" ref="BL242" si="3411">D242/D250</f>
        <v>3.6977813312012789E-2</v>
      </c>
      <c r="BM242" s="132">
        <f t="shared" ref="BM242" si="3412">E242/E250</f>
        <v>8.6051080550098233E-2</v>
      </c>
      <c r="BN242" s="129">
        <f t="shared" ref="BN242" si="3413">F242/F250</f>
        <v>3.7475803329461869E-2</v>
      </c>
      <c r="BO242" s="130">
        <f t="shared" ref="BO242" si="3414">G242/G250</f>
        <v>0.10173737373737374</v>
      </c>
      <c r="BP242" s="131">
        <f t="shared" ref="BP242" si="3415">H242/H250</f>
        <v>5.8795833088105466E-2</v>
      </c>
      <c r="BQ242" s="132">
        <f t="shared" ref="BQ242" si="3416">I242/I250</f>
        <v>8.9235051656763556E-2</v>
      </c>
      <c r="BR242" s="129">
        <f t="shared" ref="BR242" si="3417">J242/J250</f>
        <v>7.1043450681890261E-2</v>
      </c>
      <c r="BS242" s="130">
        <f t="shared" ref="BS242" si="3418">K242/K250</f>
        <v>2.6803441429516878E-2</v>
      </c>
      <c r="BT242" s="131">
        <f t="shared" ref="BT242" si="3419">L242/L250</f>
        <v>8.9730807577268201E-2</v>
      </c>
      <c r="BU242" s="129">
        <f t="shared" ref="BU242" si="3420">M242/M250</f>
        <v>3.8119991336365608E-2</v>
      </c>
      <c r="BV242" s="133">
        <f t="shared" ref="BV242" si="3421">N242/N250</f>
        <v>6.9332355099046228E-2</v>
      </c>
      <c r="BW242" s="134">
        <f t="shared" ref="BW242" si="3422">O242/O250</f>
        <v>6.1545701736038488E-2</v>
      </c>
      <c r="BX242" s="129">
        <f t="shared" ref="BX242" si="3423">P242/P250</f>
        <v>6.2636057787453001E-2</v>
      </c>
      <c r="BY242" s="130">
        <f t="shared" ref="BY242" si="3424">Q242/Q250</f>
        <v>7.2002504434936873E-2</v>
      </c>
      <c r="BZ242" s="131">
        <f t="shared" ref="BZ242" si="3425">R242/R250</f>
        <v>5.134582926179266E-2</v>
      </c>
      <c r="CA242" s="132">
        <f t="shared" ref="CA242" si="3426">S242/S250</f>
        <v>7.5035186488388458E-2</v>
      </c>
      <c r="CB242" s="129">
        <f t="shared" ref="CB242" si="3427">T242/T250</f>
        <v>6.4426740561136134E-2</v>
      </c>
      <c r="CC242" s="130">
        <f t="shared" ref="CC242" si="3428">U242/U250</f>
        <v>3.1260735142562696E-2</v>
      </c>
      <c r="CD242" s="131">
        <f t="shared" ref="CD242" si="3429">V242/V250</f>
        <v>8.3915354946315024E-2</v>
      </c>
      <c r="CE242" s="132">
        <f t="shared" ref="CE242" si="3430">W242/W250</f>
        <v>4.7999230473258943E-2</v>
      </c>
      <c r="CF242" s="129">
        <f t="shared" ref="CF242" si="3431">X242/X250</f>
        <v>6.1665535188956774E-2</v>
      </c>
      <c r="CG242" s="130">
        <f t="shared" ref="CG242" si="3432">Y242/Y250</f>
        <v>5.4331013147718481E-2</v>
      </c>
      <c r="CH242" s="131">
        <f t="shared" ref="CH242" si="3433">Z242/Z250</f>
        <v>5.384194196021172E-2</v>
      </c>
      <c r="CI242" s="129">
        <f t="shared" ref="CI242" si="3434">AA242/AA250</f>
        <v>6.5643447461629284E-2</v>
      </c>
      <c r="CJ242" s="135">
        <f t="shared" ref="CJ242" si="3435">AB242/AB250</f>
        <v>6.1654800988601571E-2</v>
      </c>
      <c r="CK242" s="136">
        <f t="shared" ref="CK242" si="3436">AC242/AC250</f>
        <v>7.1044714335346426E-2</v>
      </c>
    </row>
    <row r="243" spans="1:89" x14ac:dyDescent="0.2">
      <c r="A243" s="137" t="s">
        <v>33</v>
      </c>
      <c r="B243" s="206">
        <v>480</v>
      </c>
      <c r="C243" s="190">
        <v>614</v>
      </c>
      <c r="D243" s="191">
        <v>140</v>
      </c>
      <c r="E243" s="192">
        <v>300</v>
      </c>
      <c r="F243" s="189">
        <v>442</v>
      </c>
      <c r="G243" s="193">
        <v>882</v>
      </c>
      <c r="H243" s="191">
        <v>688</v>
      </c>
      <c r="I243" s="192">
        <v>1173</v>
      </c>
      <c r="J243" s="189">
        <v>177</v>
      </c>
      <c r="K243" s="190">
        <v>66</v>
      </c>
      <c r="L243" s="191">
        <v>487</v>
      </c>
      <c r="M243" s="189">
        <v>316</v>
      </c>
      <c r="N243" s="194">
        <v>1076</v>
      </c>
      <c r="O243" s="207">
        <v>907</v>
      </c>
      <c r="P243" s="189">
        <v>363</v>
      </c>
      <c r="Q243" s="190">
        <v>545</v>
      </c>
      <c r="R243" s="191">
        <v>487</v>
      </c>
      <c r="S243" s="192">
        <v>587</v>
      </c>
      <c r="T243" s="189">
        <v>61</v>
      </c>
      <c r="U243" s="193">
        <v>118</v>
      </c>
      <c r="V243" s="191">
        <v>577</v>
      </c>
      <c r="W243" s="208">
        <v>406</v>
      </c>
      <c r="X243" s="189">
        <v>246</v>
      </c>
      <c r="Y243" s="193">
        <v>312</v>
      </c>
      <c r="Z243" s="191">
        <v>663</v>
      </c>
      <c r="AA243" s="189">
        <v>687</v>
      </c>
      <c r="AB243" s="170">
        <f t="shared" si="2999"/>
        <v>5887</v>
      </c>
      <c r="AC243" s="171">
        <f t="shared" si="3000"/>
        <v>6913</v>
      </c>
      <c r="BI243" s="137" t="s">
        <v>33</v>
      </c>
      <c r="BJ243" s="129">
        <f>B243/B250</f>
        <v>4.6801872074882997E-2</v>
      </c>
      <c r="BK243" s="130">
        <f t="shared" ref="BK243" si="3437">C243/C250</f>
        <v>5.3930610452349585E-2</v>
      </c>
      <c r="BL243" s="131">
        <f t="shared" ref="BL243" si="3438">D243/D250</f>
        <v>2.7983210073955628E-2</v>
      </c>
      <c r="BM243" s="132">
        <f t="shared" ref="BM243" si="3439">E243/E250</f>
        <v>5.8939096267190572E-2</v>
      </c>
      <c r="BN243" s="129">
        <f t="shared" ref="BN243" si="3440">F243/F250</f>
        <v>3.4223770809136661E-2</v>
      </c>
      <c r="BO243" s="130">
        <f t="shared" ref="BO243" si="3441">G243/G250</f>
        <v>7.1272727272727279E-2</v>
      </c>
      <c r="BP243" s="131">
        <f t="shared" ref="BP243" si="3442">H243/H250</f>
        <v>4.0492025189806366E-2</v>
      </c>
      <c r="BQ243" s="132">
        <f t="shared" ref="BQ243" si="3443">I243/I250</f>
        <v>6.2791071141801824E-2</v>
      </c>
      <c r="BR243" s="129">
        <f t="shared" ref="BR243" si="3444">J243/J250</f>
        <v>5.6137012369172214E-2</v>
      </c>
      <c r="BS243" s="130">
        <f t="shared" ref="BS243" si="3445">K243/K250</f>
        <v>2.183984116479153E-2</v>
      </c>
      <c r="BT243" s="131">
        <f t="shared" ref="BT243" si="3446">L243/L250</f>
        <v>5.3949263321147668E-2</v>
      </c>
      <c r="BU243" s="129">
        <f t="shared" ref="BU243" si="3447">M243/M250</f>
        <v>3.4221355858782762E-2</v>
      </c>
      <c r="BV243" s="133">
        <f t="shared" ref="BV243" si="3448">N243/N250</f>
        <v>5.6388219264228066E-2</v>
      </c>
      <c r="BW243" s="134">
        <f t="shared" ref="BW243" si="3449">O243/O250</f>
        <v>4.7427316460991423E-2</v>
      </c>
      <c r="BX243" s="129">
        <f t="shared" ref="BX243" si="3450">P243/P250</f>
        <v>3.5919255887591532E-2</v>
      </c>
      <c r="BY243" s="130">
        <f t="shared" ref="BY243" si="3451">Q243/Q250</f>
        <v>5.6871543358029845E-2</v>
      </c>
      <c r="BZ243" s="131">
        <f t="shared" ref="BZ243" si="3452">R243/R250</f>
        <v>4.3261970329572713E-2</v>
      </c>
      <c r="CA243" s="132">
        <f t="shared" ref="CA243" si="3453">S243/S250</f>
        <v>5.1636171710063336E-2</v>
      </c>
      <c r="CB243" s="129">
        <f t="shared" ref="CB243" si="3454">T243/T250</f>
        <v>2.1129199861447869E-2</v>
      </c>
      <c r="CC243" s="130">
        <f t="shared" ref="CC243" si="3455">U243/U250</f>
        <v>4.0535898316729643E-2</v>
      </c>
      <c r="CD243" s="131">
        <f t="shared" ref="CD243" si="3456">V243/V250</f>
        <v>6.0148024601271763E-2</v>
      </c>
      <c r="CE243" s="132">
        <f t="shared" ref="CE243" si="3457">W243/W250</f>
        <v>3.9053482108503269E-2</v>
      </c>
      <c r="CF243" s="129">
        <f t="shared" ref="CF243" si="3458">X243/X250</f>
        <v>2.7834351663272233E-2</v>
      </c>
      <c r="CG243" s="130">
        <f t="shared" ref="CG243" si="3459">Y243/Y250</f>
        <v>6.0324825986078884E-2</v>
      </c>
      <c r="CH243" s="131">
        <f t="shared" ref="CH243" si="3460">Z243/Z250</f>
        <v>4.0335827705785726E-2</v>
      </c>
      <c r="CI243" s="129">
        <f t="shared" ref="CI243" si="3461">AA243/AA250</f>
        <v>4.0554899645808738E-2</v>
      </c>
      <c r="CJ243" s="135">
        <f t="shared" ref="CJ243" si="3462">AB243/AB250</f>
        <v>4.3432070530082259E-2</v>
      </c>
      <c r="CK243" s="136">
        <f t="shared" ref="CK243" si="3463">AC243/AC250</f>
        <v>5.1101041535766292E-2</v>
      </c>
    </row>
    <row r="244" spans="1:89" x14ac:dyDescent="0.2">
      <c r="A244" s="146" t="s">
        <v>34</v>
      </c>
      <c r="B244" s="203">
        <v>101</v>
      </c>
      <c r="C244" s="197">
        <v>252</v>
      </c>
      <c r="D244" s="198">
        <v>81</v>
      </c>
      <c r="E244" s="199">
        <v>175</v>
      </c>
      <c r="F244" s="196">
        <v>156</v>
      </c>
      <c r="G244" s="200">
        <v>562</v>
      </c>
      <c r="H244" s="198">
        <v>341</v>
      </c>
      <c r="I244" s="199">
        <v>787</v>
      </c>
      <c r="J244" s="196">
        <v>23</v>
      </c>
      <c r="K244" s="197">
        <v>30</v>
      </c>
      <c r="L244" s="198">
        <v>467</v>
      </c>
      <c r="M244" s="196">
        <v>157</v>
      </c>
      <c r="N244" s="201">
        <v>616</v>
      </c>
      <c r="O244" s="204">
        <v>647</v>
      </c>
      <c r="P244" s="196">
        <v>249</v>
      </c>
      <c r="Q244" s="197">
        <v>383</v>
      </c>
      <c r="R244" s="198">
        <v>275</v>
      </c>
      <c r="S244" s="199">
        <v>424</v>
      </c>
      <c r="T244" s="196">
        <v>55</v>
      </c>
      <c r="U244" s="200">
        <v>64</v>
      </c>
      <c r="V244" s="198">
        <v>530</v>
      </c>
      <c r="W244" s="205">
        <v>220</v>
      </c>
      <c r="X244" s="196">
        <v>164</v>
      </c>
      <c r="Y244" s="200">
        <v>211</v>
      </c>
      <c r="Z244" s="198">
        <v>439</v>
      </c>
      <c r="AA244" s="196">
        <v>393</v>
      </c>
      <c r="AB244" s="170">
        <f t="shared" si="2999"/>
        <v>3497</v>
      </c>
      <c r="AC244" s="171">
        <f t="shared" si="3000"/>
        <v>4305</v>
      </c>
      <c r="BI244" s="146" t="s">
        <v>34</v>
      </c>
      <c r="BJ244" s="129">
        <f>B244/B250</f>
        <v>9.8478939157566302E-3</v>
      </c>
      <c r="BK244" s="130">
        <f t="shared" ref="BK244" si="3464">C244/C250</f>
        <v>2.2134387351778657E-2</v>
      </c>
      <c r="BL244" s="131">
        <f t="shared" ref="BL244" si="3465">D244/D250</f>
        <v>1.6190285828502897E-2</v>
      </c>
      <c r="BM244" s="132">
        <f t="shared" ref="BM244" si="3466">E244/E250</f>
        <v>3.4381139489194502E-2</v>
      </c>
      <c r="BN244" s="129">
        <f t="shared" ref="BN244" si="3467">F244/F250</f>
        <v>1.2078977932636469E-2</v>
      </c>
      <c r="BO244" s="130">
        <f t="shared" ref="BO244" si="3468">G244/G250</f>
        <v>4.5414141414141414E-2</v>
      </c>
      <c r="BP244" s="131">
        <f t="shared" ref="BP244" si="3469">H244/H250</f>
        <v>2.0069448531575541E-2</v>
      </c>
      <c r="BQ244" s="132">
        <f t="shared" ref="BQ244" si="3470">I244/I250</f>
        <v>4.2128365719179918E-2</v>
      </c>
      <c r="BR244" s="129">
        <f t="shared" ref="BR244" si="3471">J244/J250</f>
        <v>7.2946400253726612E-3</v>
      </c>
      <c r="BS244" s="130">
        <f t="shared" ref="BS244" si="3472">K244/K250</f>
        <v>9.9272005294506957E-3</v>
      </c>
      <c r="BT244" s="131">
        <f t="shared" ref="BT244" si="3473">L244/L250</f>
        <v>5.1733687825412648E-2</v>
      </c>
      <c r="BU244" s="129">
        <f t="shared" ref="BU244" si="3474">M244/M250</f>
        <v>1.7002382499458523E-2</v>
      </c>
      <c r="BV244" s="133">
        <f t="shared" ref="BV244" si="3475">N244/N250</f>
        <v>3.2281731474688186E-2</v>
      </c>
      <c r="BW244" s="134">
        <f t="shared" ref="BW244" si="3476">O244/O250</f>
        <v>3.3831834344279436E-2</v>
      </c>
      <c r="BX244" s="129">
        <f t="shared" ref="BX244" si="3477">P244/P250</f>
        <v>2.4638828418761131E-2</v>
      </c>
      <c r="BY244" s="130">
        <f t="shared" ref="BY244" si="3478">Q244/Q250</f>
        <v>3.9966607534175101E-2</v>
      </c>
      <c r="BZ244" s="131">
        <f t="shared" ref="BZ244" si="3479">R244/R250</f>
        <v>2.4429244025939417E-2</v>
      </c>
      <c r="CA244" s="132">
        <f t="shared" ref="CA244" si="3480">S244/S250</f>
        <v>3.7297677691766361E-2</v>
      </c>
      <c r="CB244" s="129">
        <f t="shared" ref="CB244" si="3481">T244/T250</f>
        <v>1.9050917907862834E-2</v>
      </c>
      <c r="CC244" s="130">
        <f t="shared" ref="CC244" si="3482">U244/U250</f>
        <v>2.1985571968395741E-2</v>
      </c>
      <c r="CD244" s="131">
        <f t="shared" ref="CD244" si="3483">V244/V250</f>
        <v>5.5248618784530384E-2</v>
      </c>
      <c r="CE244" s="132">
        <f t="shared" ref="CE244" si="3484">W244/W250</f>
        <v>2.1161985378991919E-2</v>
      </c>
      <c r="CF244" s="129">
        <f t="shared" ref="CF244" si="3485">X244/X250</f>
        <v>1.8556234442181491E-2</v>
      </c>
      <c r="CG244" s="130">
        <f t="shared" ref="CG244" si="3486">Y244/Y250</f>
        <v>4.0796597061098221E-2</v>
      </c>
      <c r="CH244" s="131">
        <f t="shared" ref="CH244" si="3487">Z244/Z250</f>
        <v>2.6708036746364908E-2</v>
      </c>
      <c r="CI244" s="129">
        <f t="shared" ref="CI244" si="3488">AA244/AA250</f>
        <v>2.3199527744982292E-2</v>
      </c>
      <c r="CJ244" s="135">
        <f t="shared" ref="CJ244" si="3489">AB244/AB250</f>
        <v>2.5799549964956286E-2</v>
      </c>
      <c r="CK244" s="136">
        <f t="shared" ref="CK244" si="3490">AC244/AC250</f>
        <v>3.1822650630909E-2</v>
      </c>
    </row>
    <row r="245" spans="1:89" x14ac:dyDescent="0.2">
      <c r="A245" s="137" t="s">
        <v>35</v>
      </c>
      <c r="B245" s="206">
        <v>0</v>
      </c>
      <c r="C245" s="190">
        <v>137</v>
      </c>
      <c r="D245" s="191">
        <v>0</v>
      </c>
      <c r="E245" s="192">
        <v>103</v>
      </c>
      <c r="F245" s="189">
        <v>6</v>
      </c>
      <c r="G245" s="193">
        <v>198</v>
      </c>
      <c r="H245" s="191">
        <v>22</v>
      </c>
      <c r="I245" s="192">
        <v>194</v>
      </c>
      <c r="J245" s="189">
        <v>5</v>
      </c>
      <c r="K245" s="190">
        <v>14</v>
      </c>
      <c r="L245" s="191">
        <v>85</v>
      </c>
      <c r="M245" s="189">
        <v>22</v>
      </c>
      <c r="N245" s="194">
        <v>77</v>
      </c>
      <c r="O245" s="207">
        <v>86</v>
      </c>
      <c r="P245" s="189">
        <v>30</v>
      </c>
      <c r="Q245" s="190">
        <v>49</v>
      </c>
      <c r="R245" s="191">
        <v>44</v>
      </c>
      <c r="S245" s="192">
        <v>25</v>
      </c>
      <c r="T245" s="189">
        <v>6</v>
      </c>
      <c r="U245" s="193">
        <v>4</v>
      </c>
      <c r="V245" s="191">
        <v>47</v>
      </c>
      <c r="W245" s="208">
        <v>13</v>
      </c>
      <c r="X245" s="189">
        <v>23</v>
      </c>
      <c r="Y245" s="193">
        <v>13</v>
      </c>
      <c r="Z245" s="191">
        <v>24</v>
      </c>
      <c r="AA245" s="189">
        <v>33</v>
      </c>
      <c r="AB245" s="170">
        <f t="shared" si="2999"/>
        <v>369</v>
      </c>
      <c r="AC245" s="171">
        <f t="shared" si="3000"/>
        <v>891</v>
      </c>
      <c r="BI245" s="137" t="s">
        <v>35</v>
      </c>
      <c r="BJ245" s="129">
        <f>B245/B250</f>
        <v>0</v>
      </c>
      <c r="BK245" s="130">
        <f t="shared" ref="BK245" si="3491">C245/C250</f>
        <v>1.2033377250768555E-2</v>
      </c>
      <c r="BL245" s="131">
        <f t="shared" ref="BL245" si="3492">D245/D250</f>
        <v>0</v>
      </c>
      <c r="BM245" s="132">
        <f t="shared" ref="BM245" si="3493">E245/E250</f>
        <v>2.0235756385068762E-2</v>
      </c>
      <c r="BN245" s="129">
        <f t="shared" ref="BN245" si="3494">F245/F250</f>
        <v>4.6457607433217189E-4</v>
      </c>
      <c r="BO245" s="130">
        <f t="shared" ref="BO245" si="3495">G245/G250</f>
        <v>1.6E-2</v>
      </c>
      <c r="BP245" s="131">
        <f t="shared" ref="BP245" si="3496">H245/H250</f>
        <v>1.2948031310693897E-3</v>
      </c>
      <c r="BQ245" s="132">
        <f t="shared" ref="BQ245" si="3497">I245/I250</f>
        <v>1.0384883036240029E-2</v>
      </c>
      <c r="BR245" s="129">
        <f t="shared" ref="BR245" si="3498">J245/J250</f>
        <v>1.585791309863622E-3</v>
      </c>
      <c r="BS245" s="130">
        <f t="shared" ref="BS245" si="3499">K245/K250</f>
        <v>4.6326935804103242E-3</v>
      </c>
      <c r="BT245" s="131">
        <f t="shared" ref="BT245" si="3500">L245/L250</f>
        <v>9.4161958568738224E-3</v>
      </c>
      <c r="BU245" s="129">
        <f t="shared" ref="BU245" si="3501">M245/M250</f>
        <v>2.3824994585228505E-3</v>
      </c>
      <c r="BV245" s="133">
        <f t="shared" ref="BV245" si="3502">N245/N250</f>
        <v>4.0352164343360232E-3</v>
      </c>
      <c r="BW245" s="134">
        <f t="shared" ref="BW245" si="3503">O245/O250</f>
        <v>4.4969671616816569E-3</v>
      </c>
      <c r="BX245" s="129">
        <f t="shared" ref="BX245" si="3504">P245/P250</f>
        <v>2.9685335444290519E-3</v>
      </c>
      <c r="BY245" s="130">
        <f t="shared" ref="BY245" si="3505">Q245/Q250</f>
        <v>5.1132213294375461E-3</v>
      </c>
      <c r="BZ245" s="131">
        <f t="shared" ref="BZ245" si="3506">R245/R250</f>
        <v>3.9086790441503066E-3</v>
      </c>
      <c r="CA245" s="132">
        <f t="shared" ref="CA245" si="3507">S245/S250</f>
        <v>2.1991555242786768E-3</v>
      </c>
      <c r="CB245" s="129">
        <f t="shared" ref="CB245" si="3508">T245/T250</f>
        <v>2.0782819535850364E-3</v>
      </c>
      <c r="CC245" s="130">
        <f t="shared" ref="CC245" si="3509">U245/U250</f>
        <v>1.3740982480247338E-3</v>
      </c>
      <c r="CD245" s="131">
        <f t="shared" ref="CD245" si="3510">V245/V250</f>
        <v>4.8994058167413741E-3</v>
      </c>
      <c r="CE245" s="132">
        <f t="shared" ref="CE245" si="3511">W245/W250</f>
        <v>1.250480954213159E-3</v>
      </c>
      <c r="CF245" s="129">
        <f t="shared" ref="CF245" si="3512">X245/X250</f>
        <v>2.6023987327449651E-3</v>
      </c>
      <c r="CG245" s="130">
        <f t="shared" ref="CG245" si="3513">Y245/Y250</f>
        <v>2.5135344160866204E-3</v>
      </c>
      <c r="CH245" s="131">
        <f t="shared" ref="CH245" si="3514">Z245/Z250</f>
        <v>1.4601204599379448E-3</v>
      </c>
      <c r="CI245" s="129">
        <f t="shared" ref="CI245" si="3515">AA245/AA250</f>
        <v>1.9480519480519481E-3</v>
      </c>
      <c r="CJ245" s="135">
        <f t="shared" ref="CJ245" si="3516">AB245/AB250</f>
        <v>2.7223431332767715E-3</v>
      </c>
      <c r="CK245" s="136">
        <f t="shared" ref="CK245" si="3517">AC245/AC250</f>
        <v>6.5862907577560782E-3</v>
      </c>
    </row>
    <row r="246" spans="1:89" x14ac:dyDescent="0.2">
      <c r="A246" s="146" t="s">
        <v>36</v>
      </c>
      <c r="B246" s="203">
        <v>0</v>
      </c>
      <c r="C246" s="197">
        <v>0</v>
      </c>
      <c r="D246" s="198">
        <v>0</v>
      </c>
      <c r="E246" s="199">
        <v>0</v>
      </c>
      <c r="F246" s="196">
        <v>0</v>
      </c>
      <c r="G246" s="200">
        <v>0</v>
      </c>
      <c r="H246" s="198">
        <v>0</v>
      </c>
      <c r="I246" s="199">
        <v>0</v>
      </c>
      <c r="J246" s="196">
        <v>0</v>
      </c>
      <c r="K246" s="200">
        <v>0</v>
      </c>
      <c r="L246" s="198">
        <v>0</v>
      </c>
      <c r="M246" s="196">
        <v>0</v>
      </c>
      <c r="N246" s="201">
        <v>0</v>
      </c>
      <c r="O246" s="204">
        <v>0</v>
      </c>
      <c r="P246" s="196">
        <v>0</v>
      </c>
      <c r="Q246" s="200">
        <v>0</v>
      </c>
      <c r="R246" s="198">
        <v>0</v>
      </c>
      <c r="S246" s="199">
        <v>0</v>
      </c>
      <c r="T246" s="196">
        <v>0</v>
      </c>
      <c r="U246" s="200">
        <v>0</v>
      </c>
      <c r="V246" s="198">
        <v>0</v>
      </c>
      <c r="W246" s="199">
        <v>0</v>
      </c>
      <c r="X246" s="196">
        <v>0</v>
      </c>
      <c r="Y246" s="200">
        <v>0</v>
      </c>
      <c r="Z246" s="198">
        <v>0</v>
      </c>
      <c r="AA246" s="196">
        <v>0</v>
      </c>
      <c r="AB246" s="170">
        <f t="shared" si="2999"/>
        <v>0</v>
      </c>
      <c r="AC246" s="171">
        <f t="shared" si="3000"/>
        <v>0</v>
      </c>
      <c r="BI246" s="146" t="s">
        <v>36</v>
      </c>
      <c r="BJ246" s="129">
        <f>B246/B250</f>
        <v>0</v>
      </c>
      <c r="BK246" s="130">
        <f t="shared" ref="BK246" si="3518">C246/C250</f>
        <v>0</v>
      </c>
      <c r="BL246" s="131">
        <f t="shared" ref="BL246" si="3519">D246/D250</f>
        <v>0</v>
      </c>
      <c r="BM246" s="132">
        <f t="shared" ref="BM246" si="3520">E246/E250</f>
        <v>0</v>
      </c>
      <c r="BN246" s="129">
        <f t="shared" ref="BN246" si="3521">F246/F250</f>
        <v>0</v>
      </c>
      <c r="BO246" s="130">
        <f t="shared" ref="BO246" si="3522">G246/G250</f>
        <v>0</v>
      </c>
      <c r="BP246" s="131">
        <f t="shared" ref="BP246" si="3523">H246/H250</f>
        <v>0</v>
      </c>
      <c r="BQ246" s="132">
        <f t="shared" ref="BQ246" si="3524">I246/I250</f>
        <v>0</v>
      </c>
      <c r="BR246" s="129">
        <f t="shared" ref="BR246" si="3525">J246/J250</f>
        <v>0</v>
      </c>
      <c r="BS246" s="130">
        <f t="shared" ref="BS246" si="3526">K246/K250</f>
        <v>0</v>
      </c>
      <c r="BT246" s="131">
        <f t="shared" ref="BT246" si="3527">L246/L250</f>
        <v>0</v>
      </c>
      <c r="BU246" s="129">
        <f t="shared" ref="BU246" si="3528">M246/M250</f>
        <v>0</v>
      </c>
      <c r="BV246" s="133">
        <f t="shared" ref="BV246" si="3529">N246/N250</f>
        <v>0</v>
      </c>
      <c r="BW246" s="134">
        <f t="shared" ref="BW246" si="3530">O246/O250</f>
        <v>0</v>
      </c>
      <c r="BX246" s="129">
        <f t="shared" ref="BX246" si="3531">P246/P250</f>
        <v>0</v>
      </c>
      <c r="BY246" s="130">
        <f t="shared" ref="BY246" si="3532">Q246/Q250</f>
        <v>0</v>
      </c>
      <c r="BZ246" s="131">
        <f t="shared" ref="BZ246" si="3533">R246/R250</f>
        <v>0</v>
      </c>
      <c r="CA246" s="132">
        <f t="shared" ref="CA246" si="3534">S246/S250</f>
        <v>0</v>
      </c>
      <c r="CB246" s="129">
        <f t="shared" ref="CB246" si="3535">T246/T250</f>
        <v>0</v>
      </c>
      <c r="CC246" s="130">
        <f t="shared" ref="CC246" si="3536">U246/U250</f>
        <v>0</v>
      </c>
      <c r="CD246" s="131">
        <f t="shared" ref="CD246" si="3537">V246/V250</f>
        <v>0</v>
      </c>
      <c r="CE246" s="132">
        <f t="shared" ref="CE246" si="3538">W246/W250</f>
        <v>0</v>
      </c>
      <c r="CF246" s="129">
        <f t="shared" ref="CF246" si="3539">X246/X250</f>
        <v>0</v>
      </c>
      <c r="CG246" s="130">
        <f t="shared" ref="CG246" si="3540">Y246/Y250</f>
        <v>0</v>
      </c>
      <c r="CH246" s="131">
        <f t="shared" ref="CH246" si="3541">Z246/Z250</f>
        <v>0</v>
      </c>
      <c r="CI246" s="129">
        <f t="shared" ref="CI246" si="3542">AA246/AA250</f>
        <v>0</v>
      </c>
      <c r="CJ246" s="135">
        <f t="shared" ref="CJ246" si="3543">AB246/AB250</f>
        <v>0</v>
      </c>
      <c r="CK246" s="136">
        <f t="shared" ref="CK246" si="3544">AC246/AC250</f>
        <v>0</v>
      </c>
    </row>
    <row r="247" spans="1:89" x14ac:dyDescent="0.2">
      <c r="A247" s="137" t="s">
        <v>37</v>
      </c>
      <c r="B247" s="59"/>
      <c r="C247" s="60"/>
      <c r="D247" s="139"/>
      <c r="E247" s="140"/>
      <c r="F247" s="138"/>
      <c r="G247" s="141"/>
      <c r="H247" s="139"/>
      <c r="I247" s="140"/>
      <c r="J247" s="138"/>
      <c r="K247" s="141"/>
      <c r="L247" s="139"/>
      <c r="M247" s="138"/>
      <c r="N247" s="142"/>
      <c r="O247" s="143"/>
      <c r="P247" s="138"/>
      <c r="Q247" s="141"/>
      <c r="R247" s="139"/>
      <c r="S247" s="140"/>
      <c r="T247" s="138"/>
      <c r="U247" s="141"/>
      <c r="V247" s="139"/>
      <c r="W247" s="140"/>
      <c r="X247" s="138"/>
      <c r="Y247" s="141"/>
      <c r="Z247" s="144"/>
      <c r="AA247" s="145"/>
      <c r="AB247" s="172">
        <f t="shared" ref="AB247:AB249" si="3545">SUM(B247,D247,F247,H247,J247,L247,N247,P247,R247,T247,V247,X247,Z247)</f>
        <v>0</v>
      </c>
      <c r="AC247" s="173">
        <f t="shared" ref="AC247:AC249" si="3546">SUM(C247,E247,G247,I247,K247,M247,O247,Q247,S247,U247,W247,Y247,AA247)</f>
        <v>0</v>
      </c>
      <c r="BI247" s="137" t="s">
        <v>37</v>
      </c>
      <c r="BJ247" s="129">
        <f>B247/B250</f>
        <v>0</v>
      </c>
      <c r="BK247" s="130">
        <f t="shared" ref="BK247" si="3547">C247/C250</f>
        <v>0</v>
      </c>
      <c r="BL247" s="131">
        <f t="shared" ref="BL247" si="3548">D247/D250</f>
        <v>0</v>
      </c>
      <c r="BM247" s="132">
        <f t="shared" ref="BM247" si="3549">E247/E250</f>
        <v>0</v>
      </c>
      <c r="BN247" s="129">
        <f t="shared" ref="BN247" si="3550">F247/F250</f>
        <v>0</v>
      </c>
      <c r="BO247" s="130">
        <f t="shared" ref="BO247" si="3551">G247/G250</f>
        <v>0</v>
      </c>
      <c r="BP247" s="131">
        <f t="shared" ref="BP247" si="3552">H247/H250</f>
        <v>0</v>
      </c>
      <c r="BQ247" s="132">
        <f t="shared" ref="BQ247" si="3553">I247/I250</f>
        <v>0</v>
      </c>
      <c r="BR247" s="129">
        <f t="shared" ref="BR247" si="3554">J247/J250</f>
        <v>0</v>
      </c>
      <c r="BS247" s="130">
        <f t="shared" ref="BS247" si="3555">K247/K250</f>
        <v>0</v>
      </c>
      <c r="BT247" s="131">
        <f t="shared" ref="BT247" si="3556">L247/L250</f>
        <v>0</v>
      </c>
      <c r="BU247" s="129">
        <f t="shared" ref="BU247" si="3557">M247/M250</f>
        <v>0</v>
      </c>
      <c r="BV247" s="133">
        <f t="shared" ref="BV247" si="3558">N247/N250</f>
        <v>0</v>
      </c>
      <c r="BW247" s="134">
        <f t="shared" ref="BW247" si="3559">O247/O250</f>
        <v>0</v>
      </c>
      <c r="BX247" s="129">
        <f t="shared" ref="BX247" si="3560">P247/P250</f>
        <v>0</v>
      </c>
      <c r="BY247" s="130">
        <f t="shared" ref="BY247" si="3561">Q247/Q250</f>
        <v>0</v>
      </c>
      <c r="BZ247" s="131">
        <f t="shared" ref="BZ247" si="3562">R247/R250</f>
        <v>0</v>
      </c>
      <c r="CA247" s="132">
        <f t="shared" ref="CA247" si="3563">S247/S250</f>
        <v>0</v>
      </c>
      <c r="CB247" s="129">
        <f t="shared" ref="CB247" si="3564">T247/T250</f>
        <v>0</v>
      </c>
      <c r="CC247" s="130">
        <f t="shared" ref="CC247" si="3565">U247/U250</f>
        <v>0</v>
      </c>
      <c r="CD247" s="131">
        <f t="shared" ref="CD247" si="3566">V247/V250</f>
        <v>0</v>
      </c>
      <c r="CE247" s="132">
        <f t="shared" ref="CE247" si="3567">W247/W250</f>
        <v>0</v>
      </c>
      <c r="CF247" s="129">
        <f t="shared" ref="CF247" si="3568">X247/X250</f>
        <v>0</v>
      </c>
      <c r="CG247" s="130">
        <f t="shared" ref="CG247" si="3569">Y247/Y250</f>
        <v>0</v>
      </c>
      <c r="CH247" s="131">
        <f t="shared" ref="CH247" si="3570">Z247/Z250</f>
        <v>0</v>
      </c>
      <c r="CI247" s="129">
        <f t="shared" ref="CI247" si="3571">AA247/AA250</f>
        <v>0</v>
      </c>
      <c r="CJ247" s="135">
        <f t="shared" ref="CJ247" si="3572">AB247/AB250</f>
        <v>0</v>
      </c>
      <c r="CK247" s="136">
        <f t="shared" ref="CK247" si="3573">AC247/AC250</f>
        <v>0</v>
      </c>
    </row>
    <row r="248" spans="1:89" x14ac:dyDescent="0.2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>
        <f t="shared" si="3545"/>
        <v>0</v>
      </c>
      <c r="AC248" s="173">
        <f t="shared" si="3546"/>
        <v>0</v>
      </c>
      <c r="BI248" s="146" t="s">
        <v>38</v>
      </c>
      <c r="BJ248" s="129">
        <f>B248/B250</f>
        <v>0</v>
      </c>
      <c r="BK248" s="130">
        <f t="shared" ref="BK248" si="3574">C248/C250</f>
        <v>0</v>
      </c>
      <c r="BL248" s="131">
        <f t="shared" ref="BL248" si="3575">D248/D250</f>
        <v>0</v>
      </c>
      <c r="BM248" s="132">
        <f t="shared" ref="BM248" si="3576">E248/E250</f>
        <v>0</v>
      </c>
      <c r="BN248" s="129">
        <f t="shared" ref="BN248" si="3577">F248/F250</f>
        <v>0</v>
      </c>
      <c r="BO248" s="130">
        <f t="shared" ref="BO248" si="3578">G248/G250</f>
        <v>0</v>
      </c>
      <c r="BP248" s="131">
        <f t="shared" ref="BP248" si="3579">H248/H250</f>
        <v>0</v>
      </c>
      <c r="BQ248" s="132">
        <f t="shared" ref="BQ248" si="3580">I248/I250</f>
        <v>0</v>
      </c>
      <c r="BR248" s="129">
        <f t="shared" ref="BR248" si="3581">J248/J250</f>
        <v>0</v>
      </c>
      <c r="BS248" s="130">
        <f t="shared" ref="BS248" si="3582">K248/K250</f>
        <v>0</v>
      </c>
      <c r="BT248" s="131">
        <f t="shared" ref="BT248" si="3583">L248/L250</f>
        <v>0</v>
      </c>
      <c r="BU248" s="129">
        <f t="shared" ref="BU248" si="3584">M248/M250</f>
        <v>0</v>
      </c>
      <c r="BV248" s="133">
        <f t="shared" ref="BV248" si="3585">N248/N250</f>
        <v>0</v>
      </c>
      <c r="BW248" s="134">
        <f t="shared" ref="BW248" si="3586">O248/O250</f>
        <v>0</v>
      </c>
      <c r="BX248" s="129">
        <f t="shared" ref="BX248" si="3587">P248/P250</f>
        <v>0</v>
      </c>
      <c r="BY248" s="130">
        <f t="shared" ref="BY248" si="3588">Q248/Q250</f>
        <v>0</v>
      </c>
      <c r="BZ248" s="131">
        <f t="shared" ref="BZ248" si="3589">R248/R250</f>
        <v>0</v>
      </c>
      <c r="CA248" s="132">
        <f t="shared" ref="CA248" si="3590">S248/S250</f>
        <v>0</v>
      </c>
      <c r="CB248" s="129">
        <f t="shared" ref="CB248" si="3591">T248/T250</f>
        <v>0</v>
      </c>
      <c r="CC248" s="130">
        <f t="shared" ref="CC248" si="3592">U248/U250</f>
        <v>0</v>
      </c>
      <c r="CD248" s="131">
        <f t="shared" ref="CD248" si="3593">V248/V250</f>
        <v>0</v>
      </c>
      <c r="CE248" s="132">
        <f t="shared" ref="CE248" si="3594">W248/W250</f>
        <v>0</v>
      </c>
      <c r="CF248" s="129">
        <f t="shared" ref="CF248" si="3595">X248/X250</f>
        <v>0</v>
      </c>
      <c r="CG248" s="130">
        <f t="shared" ref="CG248" si="3596">Y248/Y250</f>
        <v>0</v>
      </c>
      <c r="CH248" s="131">
        <f t="shared" ref="CH248" si="3597">Z248/Z250</f>
        <v>0</v>
      </c>
      <c r="CI248" s="129">
        <f t="shared" ref="CI248" si="3598">AA248/AA250</f>
        <v>0</v>
      </c>
      <c r="CJ248" s="135">
        <f t="shared" ref="CJ248" si="3599">AB248/AB250</f>
        <v>0</v>
      </c>
      <c r="CK248" s="136">
        <f t="shared" ref="CK248" si="3600">AC248/AC250</f>
        <v>0</v>
      </c>
    </row>
    <row r="249" spans="1:89" ht="13.5" thickBot="1" x14ac:dyDescent="0.25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>
        <f t="shared" si="3545"/>
        <v>0</v>
      </c>
      <c r="AC249" s="173">
        <f t="shared" si="3546"/>
        <v>0</v>
      </c>
      <c r="BI249" s="137" t="s">
        <v>39</v>
      </c>
      <c r="BJ249" s="129">
        <f>B249/B250</f>
        <v>0</v>
      </c>
      <c r="BK249" s="130">
        <f t="shared" ref="BK249" si="3601">C249/C250</f>
        <v>0</v>
      </c>
      <c r="BL249" s="131">
        <f t="shared" ref="BL249" si="3602">D249/D250</f>
        <v>0</v>
      </c>
      <c r="BM249" s="132">
        <f t="shared" ref="BM249" si="3603">E249/E250</f>
        <v>0</v>
      </c>
      <c r="BN249" s="129">
        <f t="shared" ref="BN249" si="3604">F249/F250</f>
        <v>0</v>
      </c>
      <c r="BO249" s="130">
        <f t="shared" ref="BO249" si="3605">G249/G250</f>
        <v>0</v>
      </c>
      <c r="BP249" s="131">
        <f t="shared" ref="BP249" si="3606">H249/H250</f>
        <v>0</v>
      </c>
      <c r="BQ249" s="132">
        <f t="shared" ref="BQ249" si="3607">I249/I250</f>
        <v>0</v>
      </c>
      <c r="BR249" s="129">
        <f t="shared" ref="BR249" si="3608">J249/J250</f>
        <v>0</v>
      </c>
      <c r="BS249" s="130">
        <f t="shared" ref="BS249" si="3609">K249/K250</f>
        <v>0</v>
      </c>
      <c r="BT249" s="131">
        <f t="shared" ref="BT249" si="3610">L249/L250</f>
        <v>0</v>
      </c>
      <c r="BU249" s="129">
        <f t="shared" ref="BU249" si="3611">M249/M250</f>
        <v>0</v>
      </c>
      <c r="BV249" s="133">
        <f t="shared" ref="BV249" si="3612">N249/N250</f>
        <v>0</v>
      </c>
      <c r="BW249" s="134">
        <f t="shared" ref="BW249" si="3613">O249/O250</f>
        <v>0</v>
      </c>
      <c r="BX249" s="129">
        <f t="shared" ref="BX249" si="3614">P249/P250</f>
        <v>0</v>
      </c>
      <c r="BY249" s="130">
        <f t="shared" ref="BY249" si="3615">Q249/Q250</f>
        <v>0</v>
      </c>
      <c r="BZ249" s="131">
        <f t="shared" ref="BZ249" si="3616">R249/R250</f>
        <v>0</v>
      </c>
      <c r="CA249" s="132">
        <f t="shared" ref="CA249" si="3617">S249/S250</f>
        <v>0</v>
      </c>
      <c r="CB249" s="129">
        <f t="shared" ref="CB249" si="3618">T249/T250</f>
        <v>0</v>
      </c>
      <c r="CC249" s="130">
        <f t="shared" ref="CC249" si="3619">U249/U250</f>
        <v>0</v>
      </c>
      <c r="CD249" s="131">
        <f t="shared" ref="CD249" si="3620">V249/V250</f>
        <v>0</v>
      </c>
      <c r="CE249" s="132">
        <f t="shared" ref="CE249" si="3621">W249/W250</f>
        <v>0</v>
      </c>
      <c r="CF249" s="129">
        <f t="shared" ref="CF249" si="3622">X249/X250</f>
        <v>0</v>
      </c>
      <c r="CG249" s="130">
        <f t="shared" ref="CG249" si="3623">Y249/Y250</f>
        <v>0</v>
      </c>
      <c r="CH249" s="131">
        <f t="shared" ref="CH249" si="3624">Z249/Z250</f>
        <v>0</v>
      </c>
      <c r="CI249" s="129">
        <f t="shared" ref="CI249" si="3625">AA249/AA250</f>
        <v>0</v>
      </c>
      <c r="CJ249" s="135">
        <f t="shared" ref="CJ249" si="3626">AB249/AB250</f>
        <v>0</v>
      </c>
      <c r="CK249" s="136">
        <f t="shared" ref="CK249" si="3627">AC249/AC250</f>
        <v>0</v>
      </c>
    </row>
    <row r="250" spans="1:89" ht="14.25" thickTop="1" thickBot="1" x14ac:dyDescent="0.25">
      <c r="A250" s="267" t="s">
        <v>13</v>
      </c>
      <c r="B250" s="20">
        <f t="shared" ref="B250" si="3628">SUM(B227:B249)</f>
        <v>10256</v>
      </c>
      <c r="C250" s="21">
        <f t="shared" ref="C250" si="3629">SUM(C227:C249)</f>
        <v>11385</v>
      </c>
      <c r="D250" s="20">
        <f t="shared" ref="D250" si="3630">SUM(D227:D249)</f>
        <v>5003</v>
      </c>
      <c r="E250" s="21">
        <f t="shared" ref="E250" si="3631">SUM(E227:E249)</f>
        <v>5090</v>
      </c>
      <c r="F250" s="20">
        <f t="shared" ref="F250" si="3632">SUM(F227:F249)</f>
        <v>12915</v>
      </c>
      <c r="G250" s="21">
        <f t="shared" ref="G250" si="3633">SUM(G227:G249)</f>
        <v>12375</v>
      </c>
      <c r="H250" s="20">
        <f t="shared" ref="H250" si="3634">SUM(H227:H249)</f>
        <v>16991</v>
      </c>
      <c r="I250" s="21">
        <f t="shared" ref="I250" si="3635">SUM(I227:I249)</f>
        <v>18681</v>
      </c>
      <c r="J250" s="20">
        <f t="shared" ref="J250" si="3636">SUM(J227:J249)</f>
        <v>3153</v>
      </c>
      <c r="K250" s="21">
        <f t="shared" ref="K250" si="3637">SUM(K227:K249)</f>
        <v>3022</v>
      </c>
      <c r="L250" s="20">
        <f t="shared" ref="L250" si="3638">SUM(L227:L249)</f>
        <v>9027</v>
      </c>
      <c r="M250" s="21">
        <f t="shared" ref="M250" si="3639">SUM(M227:M249)</f>
        <v>9234</v>
      </c>
      <c r="N250" s="20">
        <f t="shared" ref="N250" si="3640">SUM(N227:N249)</f>
        <v>19082</v>
      </c>
      <c r="O250" s="21">
        <f t="shared" ref="O250" si="3641">SUM(O227:O249)</f>
        <v>19124</v>
      </c>
      <c r="P250" s="20">
        <f t="shared" ref="P250" si="3642">SUM(P227:P249)</f>
        <v>10106</v>
      </c>
      <c r="Q250" s="21">
        <f t="shared" ref="Q250" si="3643">SUM(Q227:Q249)</f>
        <v>9583</v>
      </c>
      <c r="R250" s="20">
        <f t="shared" ref="R250" si="3644">SUM(R227:R249)</f>
        <v>11257</v>
      </c>
      <c r="S250" s="21">
        <f t="shared" ref="S250" si="3645">SUM(S227:S249)</f>
        <v>11368</v>
      </c>
      <c r="T250" s="20">
        <f t="shared" ref="T250" si="3646">SUM(T227:T249)</f>
        <v>2887</v>
      </c>
      <c r="U250" s="21">
        <f t="shared" ref="U250" si="3647">SUM(U227:U249)</f>
        <v>2911</v>
      </c>
      <c r="V250" s="20">
        <f t="shared" ref="V250" si="3648">SUM(V227:V249)</f>
        <v>9593</v>
      </c>
      <c r="W250" s="21">
        <f t="shared" ref="W250" si="3649">SUM(W227:W249)</f>
        <v>10396</v>
      </c>
      <c r="X250" s="20">
        <f t="shared" ref="X250" si="3650">SUM(X227:X249)</f>
        <v>8838</v>
      </c>
      <c r="Y250" s="21">
        <f t="shared" ref="Y250" si="3651">SUM(Y227:Y249)</f>
        <v>5172</v>
      </c>
      <c r="Z250" s="20">
        <f t="shared" ref="Z250" si="3652">SUM(Z227:Z249)</f>
        <v>16437</v>
      </c>
      <c r="AA250" s="21">
        <f t="shared" ref="AA250" si="3653">SUM(AA227:AA249)</f>
        <v>16940</v>
      </c>
      <c r="AB250" s="174">
        <f t="shared" ref="AB250:AC250" si="3654">SUM(AB226:AB249)</f>
        <v>135545</v>
      </c>
      <c r="AC250" s="175">
        <f t="shared" si="3654"/>
        <v>135281</v>
      </c>
      <c r="BI250" s="267" t="s">
        <v>13</v>
      </c>
      <c r="BJ250" s="155">
        <f>SUM(BJ226:BJ249)</f>
        <v>1</v>
      </c>
      <c r="BK250" s="156">
        <f t="shared" ref="BK250:CK250" si="3655">SUM(BK226:BK249)</f>
        <v>1</v>
      </c>
      <c r="BL250" s="155">
        <f t="shared" si="3655"/>
        <v>0.99999999999999989</v>
      </c>
      <c r="BM250" s="156">
        <f t="shared" si="3655"/>
        <v>1</v>
      </c>
      <c r="BN250" s="155">
        <f t="shared" si="3655"/>
        <v>1</v>
      </c>
      <c r="BO250" s="156">
        <f t="shared" si="3655"/>
        <v>1</v>
      </c>
      <c r="BP250" s="155">
        <f t="shared" si="3655"/>
        <v>0.99999999999999989</v>
      </c>
      <c r="BQ250" s="156">
        <f t="shared" si="3655"/>
        <v>1</v>
      </c>
      <c r="BR250" s="155">
        <f t="shared" si="3655"/>
        <v>0.99999999999999989</v>
      </c>
      <c r="BS250" s="156">
        <f t="shared" si="3655"/>
        <v>0.99999999999999989</v>
      </c>
      <c r="BT250" s="155">
        <f t="shared" si="3655"/>
        <v>1</v>
      </c>
      <c r="BU250" s="156">
        <f t="shared" si="3655"/>
        <v>0.99999999999999989</v>
      </c>
      <c r="BV250" s="155">
        <f t="shared" si="3655"/>
        <v>1</v>
      </c>
      <c r="BW250" s="156">
        <f t="shared" si="3655"/>
        <v>1</v>
      </c>
      <c r="BX250" s="155">
        <f t="shared" si="3655"/>
        <v>0.99999999999999989</v>
      </c>
      <c r="BY250" s="156">
        <f t="shared" si="3655"/>
        <v>1</v>
      </c>
      <c r="BZ250" s="155">
        <f t="shared" si="3655"/>
        <v>1</v>
      </c>
      <c r="CA250" s="156">
        <f t="shared" si="3655"/>
        <v>1</v>
      </c>
      <c r="CB250" s="155">
        <f t="shared" si="3655"/>
        <v>1.0000000000000002</v>
      </c>
      <c r="CC250" s="156">
        <f t="shared" si="3655"/>
        <v>0.99999999999999989</v>
      </c>
      <c r="CD250" s="155">
        <f t="shared" si="3655"/>
        <v>1</v>
      </c>
      <c r="CE250" s="156">
        <f t="shared" si="3655"/>
        <v>1</v>
      </c>
      <c r="CF250" s="155">
        <f t="shared" si="3655"/>
        <v>0.99999999999999978</v>
      </c>
      <c r="CG250" s="156">
        <f t="shared" si="3655"/>
        <v>0.99999999999999989</v>
      </c>
      <c r="CH250" s="155">
        <f t="shared" si="3655"/>
        <v>0.99999999999999989</v>
      </c>
      <c r="CI250" s="156">
        <f t="shared" si="3655"/>
        <v>1</v>
      </c>
      <c r="CJ250" s="155">
        <f t="shared" si="3655"/>
        <v>1</v>
      </c>
      <c r="CK250" s="156">
        <f t="shared" si="3655"/>
        <v>1</v>
      </c>
    </row>
    <row r="251" spans="1:89" ht="13.5" thickTop="1" x14ac:dyDescent="0.2">
      <c r="A251" s="187"/>
    </row>
    <row r="253" spans="1:89" x14ac:dyDescent="0.2">
      <c r="A253" s="301">
        <f>+A222+1</f>
        <v>44478</v>
      </c>
      <c r="B253" s="301"/>
      <c r="C253" s="301"/>
      <c r="D253" s="301"/>
      <c r="BI253" s="300">
        <f>+BI222+1</f>
        <v>44478</v>
      </c>
      <c r="BJ253" s="300"/>
      <c r="BK253" s="300"/>
      <c r="BL253" s="300"/>
    </row>
    <row r="254" spans="1:89" ht="13.5" thickBot="1" x14ac:dyDescent="0.25">
      <c r="AE254" s="270" t="s">
        <v>84</v>
      </c>
    </row>
    <row r="255" spans="1:89" ht="14.25" thickTop="1" thickBot="1" x14ac:dyDescent="0.25">
      <c r="A255" s="298" t="s">
        <v>0</v>
      </c>
      <c r="B255" s="292" t="s">
        <v>1</v>
      </c>
      <c r="C255" s="293"/>
      <c r="D255" s="292" t="s">
        <v>2</v>
      </c>
      <c r="E255" s="293"/>
      <c r="F255" s="292" t="s">
        <v>3</v>
      </c>
      <c r="G255" s="293"/>
      <c r="H255" s="292" t="s">
        <v>4</v>
      </c>
      <c r="I255" s="293"/>
      <c r="J255" s="292" t="s">
        <v>5</v>
      </c>
      <c r="K255" s="293"/>
      <c r="L255" s="292" t="s">
        <v>6</v>
      </c>
      <c r="M255" s="293"/>
      <c r="N255" s="292" t="s">
        <v>7</v>
      </c>
      <c r="O255" s="293"/>
      <c r="P255" s="292" t="s">
        <v>8</v>
      </c>
      <c r="Q255" s="293"/>
      <c r="R255" s="292" t="s">
        <v>9</v>
      </c>
      <c r="S255" s="293"/>
      <c r="T255" s="292" t="s">
        <v>10</v>
      </c>
      <c r="U255" s="293"/>
      <c r="V255" s="292" t="s">
        <v>11</v>
      </c>
      <c r="W255" s="293"/>
      <c r="X255" s="292" t="s">
        <v>12</v>
      </c>
      <c r="Y255" s="293"/>
      <c r="Z255" s="294" t="s">
        <v>40</v>
      </c>
      <c r="AA255" s="295"/>
      <c r="AB255" s="296" t="s">
        <v>41</v>
      </c>
      <c r="AC255" s="297"/>
      <c r="AE255" s="298" t="s">
        <v>0</v>
      </c>
      <c r="AF255" s="292" t="s">
        <v>1</v>
      </c>
      <c r="AG255" s="293"/>
      <c r="AH255" s="292" t="s">
        <v>2</v>
      </c>
      <c r="AI255" s="293"/>
      <c r="AJ255" s="292" t="s">
        <v>3</v>
      </c>
      <c r="AK255" s="293"/>
      <c r="AL255" s="292" t="s">
        <v>4</v>
      </c>
      <c r="AM255" s="293"/>
      <c r="AN255" s="292" t="s">
        <v>5</v>
      </c>
      <c r="AO255" s="293"/>
      <c r="AP255" s="292" t="s">
        <v>6</v>
      </c>
      <c r="AQ255" s="293"/>
      <c r="AR255" s="292" t="s">
        <v>7</v>
      </c>
      <c r="AS255" s="293"/>
      <c r="AT255" s="292" t="s">
        <v>8</v>
      </c>
      <c r="AU255" s="293"/>
      <c r="AV255" s="292" t="s">
        <v>9</v>
      </c>
      <c r="AW255" s="293"/>
      <c r="AX255" s="292" t="s">
        <v>10</v>
      </c>
      <c r="AY255" s="293"/>
      <c r="AZ255" s="292" t="s">
        <v>11</v>
      </c>
      <c r="BA255" s="293"/>
      <c r="BB255" s="292" t="s">
        <v>12</v>
      </c>
      <c r="BC255" s="293"/>
      <c r="BD255" s="294" t="s">
        <v>40</v>
      </c>
      <c r="BE255" s="295"/>
      <c r="BF255" s="296" t="s">
        <v>41</v>
      </c>
      <c r="BG255" s="297"/>
      <c r="BI255" s="298" t="s">
        <v>0</v>
      </c>
      <c r="BJ255" s="292" t="s">
        <v>1</v>
      </c>
      <c r="BK255" s="293"/>
      <c r="BL255" s="292" t="s">
        <v>2</v>
      </c>
      <c r="BM255" s="293"/>
      <c r="BN255" s="292" t="s">
        <v>3</v>
      </c>
      <c r="BO255" s="293"/>
      <c r="BP255" s="292" t="s">
        <v>4</v>
      </c>
      <c r="BQ255" s="293"/>
      <c r="BR255" s="292" t="s">
        <v>5</v>
      </c>
      <c r="BS255" s="293"/>
      <c r="BT255" s="292" t="s">
        <v>6</v>
      </c>
      <c r="BU255" s="293"/>
      <c r="BV255" s="292" t="s">
        <v>7</v>
      </c>
      <c r="BW255" s="293"/>
      <c r="BX255" s="292" t="s">
        <v>8</v>
      </c>
      <c r="BY255" s="293"/>
      <c r="BZ255" s="292" t="s">
        <v>9</v>
      </c>
      <c r="CA255" s="293"/>
      <c r="CB255" s="292" t="s">
        <v>10</v>
      </c>
      <c r="CC255" s="293"/>
      <c r="CD255" s="292" t="s">
        <v>11</v>
      </c>
      <c r="CE255" s="293"/>
      <c r="CF255" s="292" t="s">
        <v>12</v>
      </c>
      <c r="CG255" s="293"/>
      <c r="CH255" s="294" t="s">
        <v>40</v>
      </c>
      <c r="CI255" s="295"/>
      <c r="CJ255" s="292" t="s">
        <v>41</v>
      </c>
      <c r="CK255" s="293"/>
    </row>
    <row r="256" spans="1:89" ht="15" thickTop="1" thickBot="1" x14ac:dyDescent="0.3">
      <c r="A256" s="299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9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9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3.5" thickTop="1" x14ac:dyDescent="0.2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3" t="str">
        <f>$AE$9</f>
        <v>07:00 - 07:59</v>
      </c>
      <c r="AF257" s="126">
        <f>SUMIF($A$9:$A$32,$AE257,B$257:B$280)</f>
        <v>620</v>
      </c>
      <c r="AG257" s="186">
        <f t="shared" ref="AG257:AV258" si="3656">SUMIF($A$9:$A$32,$AE257,C$257:C$280)</f>
        <v>531</v>
      </c>
      <c r="AH257" s="127">
        <f t="shared" si="3656"/>
        <v>299</v>
      </c>
      <c r="AI257" s="180">
        <f t="shared" si="3656"/>
        <v>230</v>
      </c>
      <c r="AJ257" s="126">
        <f t="shared" si="3656"/>
        <v>916</v>
      </c>
      <c r="AK257" s="128">
        <f t="shared" si="3656"/>
        <v>557</v>
      </c>
      <c r="AL257" s="127">
        <f t="shared" si="3656"/>
        <v>977</v>
      </c>
      <c r="AM257" s="180">
        <f t="shared" si="3656"/>
        <v>1002</v>
      </c>
      <c r="AN257" s="126">
        <f t="shared" si="3656"/>
        <v>60</v>
      </c>
      <c r="AO257" s="128">
        <f t="shared" si="3656"/>
        <v>248</v>
      </c>
      <c r="AP257" s="127">
        <f t="shared" si="3656"/>
        <v>316</v>
      </c>
      <c r="AQ257" s="126">
        <f t="shared" si="3656"/>
        <v>596</v>
      </c>
      <c r="AR257" s="179">
        <f t="shared" si="3656"/>
        <v>1041</v>
      </c>
      <c r="AS257" s="181">
        <f t="shared" si="3656"/>
        <v>1346</v>
      </c>
      <c r="AT257" s="126">
        <f t="shared" si="3656"/>
        <v>602</v>
      </c>
      <c r="AU257" s="128">
        <f t="shared" si="3656"/>
        <v>646</v>
      </c>
      <c r="AV257" s="127">
        <f t="shared" si="3656"/>
        <v>829</v>
      </c>
      <c r="AW257" s="180">
        <f t="shared" ref="AW257:BE258" si="3657">SUMIF($A$9:$A$32,$AE257,S$257:S$280)</f>
        <v>631</v>
      </c>
      <c r="AX257" s="126">
        <f t="shared" si="3657"/>
        <v>118</v>
      </c>
      <c r="AY257" s="128">
        <f t="shared" si="3657"/>
        <v>203</v>
      </c>
      <c r="AZ257" s="127">
        <f t="shared" si="3657"/>
        <v>369</v>
      </c>
      <c r="BA257" s="180">
        <f t="shared" si="3657"/>
        <v>548</v>
      </c>
      <c r="BB257" s="126">
        <f t="shared" si="3657"/>
        <v>515</v>
      </c>
      <c r="BC257" s="128">
        <f t="shared" si="3657"/>
        <v>399</v>
      </c>
      <c r="BD257" s="184">
        <f t="shared" si="3657"/>
        <v>798</v>
      </c>
      <c r="BE257" s="185">
        <f t="shared" si="3657"/>
        <v>874</v>
      </c>
      <c r="BF257" s="170">
        <f>AF257+AH257+AJ257+AL257+AN257+AP257+AR257+AT257+AV257+AX257+AZ257+BB257+BD257</f>
        <v>7460</v>
      </c>
      <c r="BG257" s="171">
        <f>AG257+AI257+AK257+AM257+AO257+AQ257+AS257+AU257+AW257+AY257+BA257+BC257+BE257</f>
        <v>7811</v>
      </c>
      <c r="BI257" s="125" t="s">
        <v>16</v>
      </c>
      <c r="BJ257" s="129">
        <f>B257/B281</f>
        <v>0</v>
      </c>
      <c r="BK257" s="130">
        <f t="shared" ref="BK257" si="3658">C257/C281</f>
        <v>0</v>
      </c>
      <c r="BL257" s="131">
        <f t="shared" ref="BL257" si="3659">D257/D281</f>
        <v>0</v>
      </c>
      <c r="BM257" s="132">
        <f t="shared" ref="BM257" si="3660">E257/E281</f>
        <v>0</v>
      </c>
      <c r="BN257" s="129">
        <f t="shared" ref="BN257" si="3661">F257/F281</f>
        <v>0</v>
      </c>
      <c r="BO257" s="130">
        <f t="shared" ref="BO257" si="3662">G257/G281</f>
        <v>0</v>
      </c>
      <c r="BP257" s="131">
        <f t="shared" ref="BP257" si="3663">H257/H281</f>
        <v>0</v>
      </c>
      <c r="BQ257" s="132">
        <f t="shared" ref="BQ257" si="3664">I257/I281</f>
        <v>0</v>
      </c>
      <c r="BR257" s="129">
        <f t="shared" ref="BR257" si="3665">J257/J281</f>
        <v>0</v>
      </c>
      <c r="BS257" s="130">
        <f t="shared" ref="BS257" si="3666">K257/K281</f>
        <v>0</v>
      </c>
      <c r="BT257" s="131">
        <f t="shared" ref="BT257" si="3667">L257/L281</f>
        <v>0</v>
      </c>
      <c r="BU257" s="129">
        <f t="shared" ref="BU257" si="3668">M257/M281</f>
        <v>0</v>
      </c>
      <c r="BV257" s="133">
        <f t="shared" ref="BV257" si="3669">N257/N281</f>
        <v>0</v>
      </c>
      <c r="BW257" s="134">
        <f t="shared" ref="BW257" si="3670">O257/O281</f>
        <v>0</v>
      </c>
      <c r="BX257" s="129">
        <f t="shared" ref="BX257" si="3671">P257/P281</f>
        <v>0</v>
      </c>
      <c r="BY257" s="130">
        <f t="shared" ref="BY257" si="3672">Q257/Q281</f>
        <v>0</v>
      </c>
      <c r="BZ257" s="131">
        <f t="shared" ref="BZ257" si="3673">R257/R281</f>
        <v>0</v>
      </c>
      <c r="CA257" s="132">
        <f t="shared" ref="CA257" si="3674">S257/S281</f>
        <v>0</v>
      </c>
      <c r="CB257" s="129">
        <f t="shared" ref="CB257" si="3675">T257/T281</f>
        <v>0</v>
      </c>
      <c r="CC257" s="130">
        <f t="shared" ref="CC257" si="3676">U257/U281</f>
        <v>0</v>
      </c>
      <c r="CD257" s="131">
        <f t="shared" ref="CD257" si="3677">V257/V281</f>
        <v>0</v>
      </c>
      <c r="CE257" s="132">
        <f t="shared" ref="CE257" si="3678">W257/W281</f>
        <v>0</v>
      </c>
      <c r="CF257" s="129">
        <f t="shared" ref="CF257" si="3679">X257/X281</f>
        <v>0</v>
      </c>
      <c r="CG257" s="130">
        <f t="shared" ref="CG257" si="3680">Y257/Y281</f>
        <v>0</v>
      </c>
      <c r="CH257" s="131">
        <f t="shared" ref="CH257" si="3681">Z257/Z281</f>
        <v>0</v>
      </c>
      <c r="CI257" s="129">
        <f t="shared" ref="CI257" si="3682">AA257/AA281</f>
        <v>0</v>
      </c>
      <c r="CJ257" s="135">
        <f t="shared" ref="CJ257" si="3683">AB257/AB281</f>
        <v>0</v>
      </c>
      <c r="CK257" s="136">
        <f t="shared" ref="CK257" si="3684">AC257/AC281</f>
        <v>0</v>
      </c>
    </row>
    <row r="258" spans="1:89" x14ac:dyDescent="0.2">
      <c r="A258" s="137" t="s">
        <v>17</v>
      </c>
      <c r="B258" s="189">
        <v>72</v>
      </c>
      <c r="C258" s="190">
        <v>0</v>
      </c>
      <c r="D258" s="191">
        <v>63</v>
      </c>
      <c r="E258" s="192">
        <v>1</v>
      </c>
      <c r="F258" s="189">
        <v>191</v>
      </c>
      <c r="G258" s="193">
        <v>1</v>
      </c>
      <c r="H258" s="191">
        <v>110</v>
      </c>
      <c r="I258" s="192">
        <v>25</v>
      </c>
      <c r="J258" s="189">
        <v>2</v>
      </c>
      <c r="K258" s="193">
        <v>14</v>
      </c>
      <c r="L258" s="191">
        <v>9</v>
      </c>
      <c r="M258" s="189">
        <v>18</v>
      </c>
      <c r="N258" s="194">
        <v>41</v>
      </c>
      <c r="O258" s="195">
        <v>39</v>
      </c>
      <c r="P258" s="189">
        <v>22</v>
      </c>
      <c r="Q258" s="193">
        <v>42</v>
      </c>
      <c r="R258" s="191">
        <v>3</v>
      </c>
      <c r="S258" s="192">
        <v>22</v>
      </c>
      <c r="T258" s="189">
        <v>0</v>
      </c>
      <c r="U258" s="193">
        <v>0</v>
      </c>
      <c r="V258" s="191">
        <v>1</v>
      </c>
      <c r="W258" s="192">
        <v>0</v>
      </c>
      <c r="X258" s="189">
        <v>1</v>
      </c>
      <c r="Y258" s="193">
        <v>0</v>
      </c>
      <c r="Z258" s="191">
        <v>0</v>
      </c>
      <c r="AA258" s="189">
        <v>0</v>
      </c>
      <c r="AB258" s="170">
        <f t="shared" ref="AB258:AB277" si="3685">B258+D258+F258+H258+J258+L258+N258+P258+R258+T258+V258+X258+Z258</f>
        <v>515</v>
      </c>
      <c r="AC258" s="171">
        <f t="shared" ref="AC258:AC277" si="3686">C258+E258+G258+I258+K258+M258+O258+Q258+S258+U258+W258+Y258+AA258</f>
        <v>162</v>
      </c>
      <c r="AE258" s="275" t="str">
        <f>$AE$10</f>
        <v>08:00 - 08:59</v>
      </c>
      <c r="AF258" s="126">
        <f>SUMIF($A$9:$A$32,$AE258,B$257:B$280)</f>
        <v>672</v>
      </c>
      <c r="AG258" s="190">
        <f t="shared" si="3656"/>
        <v>448</v>
      </c>
      <c r="AH258" s="191">
        <f t="shared" si="3656"/>
        <v>209</v>
      </c>
      <c r="AI258" s="192">
        <f t="shared" si="3656"/>
        <v>249</v>
      </c>
      <c r="AJ258" s="276">
        <f t="shared" si="3656"/>
        <v>928</v>
      </c>
      <c r="AK258" s="193">
        <f t="shared" si="3656"/>
        <v>468</v>
      </c>
      <c r="AL258" s="191">
        <f t="shared" si="3656"/>
        <v>1021</v>
      </c>
      <c r="AM258" s="192">
        <f t="shared" si="3656"/>
        <v>833</v>
      </c>
      <c r="AN258" s="276">
        <f t="shared" si="3656"/>
        <v>95</v>
      </c>
      <c r="AO258" s="193">
        <f t="shared" si="3656"/>
        <v>233</v>
      </c>
      <c r="AP258" s="191">
        <f t="shared" si="3656"/>
        <v>261</v>
      </c>
      <c r="AQ258" s="276">
        <f t="shared" si="3656"/>
        <v>664</v>
      </c>
      <c r="AR258" s="194">
        <f t="shared" si="3656"/>
        <v>925</v>
      </c>
      <c r="AS258" s="195">
        <f t="shared" si="3656"/>
        <v>1208</v>
      </c>
      <c r="AT258" s="276">
        <f t="shared" si="3656"/>
        <v>562</v>
      </c>
      <c r="AU258" s="193">
        <f t="shared" si="3656"/>
        <v>492</v>
      </c>
      <c r="AV258" s="191">
        <f t="shared" si="3656"/>
        <v>781</v>
      </c>
      <c r="AW258" s="192">
        <f t="shared" si="3657"/>
        <v>593</v>
      </c>
      <c r="AX258" s="276">
        <f t="shared" si="3657"/>
        <v>117</v>
      </c>
      <c r="AY258" s="193">
        <f t="shared" si="3657"/>
        <v>170</v>
      </c>
      <c r="AZ258" s="191">
        <f t="shared" si="3657"/>
        <v>357</v>
      </c>
      <c r="BA258" s="192">
        <f t="shared" si="3657"/>
        <v>612</v>
      </c>
      <c r="BB258" s="276">
        <f t="shared" si="3657"/>
        <v>482</v>
      </c>
      <c r="BC258" s="193">
        <f t="shared" si="3657"/>
        <v>345</v>
      </c>
      <c r="BD258" s="191">
        <f t="shared" si="3657"/>
        <v>842</v>
      </c>
      <c r="BE258" s="276">
        <f t="shared" si="3657"/>
        <v>867</v>
      </c>
      <c r="BF258" s="172">
        <f>SUM(AF258,AH258,AJ258,AL258,AN258,AP258,AR258,AT258,AV258,AX258,AZ258,BB258,BD258)</f>
        <v>7252</v>
      </c>
      <c r="BG258" s="173">
        <f>SUM(AG258,AI258,AK258,AM258,AO258,AQ258,AS258,AU258,AW258,AY258,BA258,BC258,BE258)</f>
        <v>7182</v>
      </c>
      <c r="BI258" s="137" t="s">
        <v>17</v>
      </c>
      <c r="BJ258" s="129">
        <f>B258/B281</f>
        <v>8.7762067284251587E-3</v>
      </c>
      <c r="BK258" s="130">
        <f t="shared" ref="BK258" si="3687">C258/C281</f>
        <v>0</v>
      </c>
      <c r="BL258" s="131">
        <f t="shared" ref="BL258" si="3688">D258/D281</f>
        <v>1.828206616366802E-2</v>
      </c>
      <c r="BM258" s="132">
        <f t="shared" ref="BM258" si="3689">E258/E281</f>
        <v>2.4521824423737128E-4</v>
      </c>
      <c r="BN258" s="129">
        <f t="shared" ref="BN258" si="3690">F258/F281</f>
        <v>1.9479857215706272E-2</v>
      </c>
      <c r="BO258" s="130">
        <f t="shared" ref="BO258" si="3691">G258/G281</f>
        <v>8.3139341536415026E-5</v>
      </c>
      <c r="BP258" s="131">
        <f t="shared" ref="BP258" si="3692">H258/H281</f>
        <v>7.5736711649683286E-3</v>
      </c>
      <c r="BQ258" s="132">
        <f t="shared" ref="BQ258" si="3693">I258/I281</f>
        <v>1.4977234603402827E-3</v>
      </c>
      <c r="BR258" s="129">
        <f t="shared" ref="BR258" si="3694">J258/J281</f>
        <v>9.6432015429122472E-4</v>
      </c>
      <c r="BS258" s="130">
        <f t="shared" ref="BS258" si="3695">K258/K281</f>
        <v>7.0635721493440967E-3</v>
      </c>
      <c r="BT258" s="131">
        <f t="shared" ref="BT258" si="3696">L258/L281</f>
        <v>1.3848284351438683E-3</v>
      </c>
      <c r="BU258" s="129">
        <f t="shared" ref="BU258" si="3697">M258/M281</f>
        <v>2.7941633033219497E-3</v>
      </c>
      <c r="BV258" s="133">
        <f t="shared" ref="BV258" si="3698">N258/N281</f>
        <v>2.5464256878454756E-3</v>
      </c>
      <c r="BW258" s="134">
        <f t="shared" ref="BW258" si="3699">O258/O281</f>
        <v>2.6128902586091385E-3</v>
      </c>
      <c r="BX258" s="129">
        <f t="shared" ref="BX258" si="3700">P258/P281</f>
        <v>2.5937278943645365E-3</v>
      </c>
      <c r="BY258" s="130">
        <f t="shared" ref="BY258" si="3701">Q258/Q281</f>
        <v>6.0405580325039549E-3</v>
      </c>
      <c r="BZ258" s="131">
        <f t="shared" ref="BZ258" si="3702">R258/R281</f>
        <v>2.8935185185185184E-4</v>
      </c>
      <c r="CA258" s="132">
        <f t="shared" ref="CA258" si="3703">S258/S281</f>
        <v>2.3678828974276183E-3</v>
      </c>
      <c r="CB258" s="129">
        <f t="shared" ref="CB258" si="3704">T258/T281</f>
        <v>0</v>
      </c>
      <c r="CC258" s="130">
        <f t="shared" ref="CC258" si="3705">U258/U281</f>
        <v>0</v>
      </c>
      <c r="CD258" s="131">
        <f t="shared" ref="CD258" si="3706">V258/V281</f>
        <v>1.2362467548522686E-4</v>
      </c>
      <c r="CE258" s="132">
        <f t="shared" ref="CE258" si="3707">W258/W281</f>
        <v>0</v>
      </c>
      <c r="CF258" s="129">
        <f t="shared" ref="CF258" si="3708">X258/X281</f>
        <v>1.3415615776764153E-4</v>
      </c>
      <c r="CG258" s="130">
        <f t="shared" ref="CG258" si="3709">Y258/Y281</f>
        <v>0</v>
      </c>
      <c r="CH258" s="131">
        <f t="shared" ref="CH258" si="3710">Z258/Z281</f>
        <v>0</v>
      </c>
      <c r="CI258" s="129">
        <f t="shared" ref="CI258" si="3711">AA258/AA281</f>
        <v>0</v>
      </c>
      <c r="CJ258" s="135">
        <f t="shared" ref="CJ258" si="3712">AB258/AB281</f>
        <v>4.6507847634872758E-3</v>
      </c>
      <c r="CK258" s="136">
        <f t="shared" ref="CK258" si="3713">AC258/AC281</f>
        <v>1.4700811266992141E-3</v>
      </c>
    </row>
    <row r="259" spans="1:89" ht="13.5" thickBot="1" x14ac:dyDescent="0.25">
      <c r="A259" s="146" t="s">
        <v>18</v>
      </c>
      <c r="B259" s="196">
        <v>283</v>
      </c>
      <c r="C259" s="197">
        <v>0</v>
      </c>
      <c r="D259" s="198">
        <v>193</v>
      </c>
      <c r="E259" s="199">
        <v>54</v>
      </c>
      <c r="F259" s="196">
        <v>843</v>
      </c>
      <c r="G259" s="200">
        <v>167</v>
      </c>
      <c r="H259" s="198">
        <v>606</v>
      </c>
      <c r="I259" s="199">
        <v>256</v>
      </c>
      <c r="J259" s="196">
        <v>28</v>
      </c>
      <c r="K259" s="200">
        <v>52</v>
      </c>
      <c r="L259" s="198">
        <v>134</v>
      </c>
      <c r="M259" s="196">
        <v>253</v>
      </c>
      <c r="N259" s="201">
        <v>595</v>
      </c>
      <c r="O259" s="202">
        <v>591</v>
      </c>
      <c r="P259" s="196">
        <v>304</v>
      </c>
      <c r="Q259" s="200">
        <v>394</v>
      </c>
      <c r="R259" s="198">
        <v>252</v>
      </c>
      <c r="S259" s="199">
        <v>339</v>
      </c>
      <c r="T259" s="196">
        <v>50</v>
      </c>
      <c r="U259" s="200">
        <v>121</v>
      </c>
      <c r="V259" s="198">
        <v>153</v>
      </c>
      <c r="W259" s="199">
        <v>285</v>
      </c>
      <c r="X259" s="196">
        <v>277</v>
      </c>
      <c r="Y259" s="200">
        <v>150</v>
      </c>
      <c r="Z259" s="198">
        <v>442</v>
      </c>
      <c r="AA259" s="196">
        <v>371</v>
      </c>
      <c r="AB259" s="170">
        <f t="shared" si="3685"/>
        <v>4160</v>
      </c>
      <c r="AC259" s="171">
        <f t="shared" si="3686"/>
        <v>3033</v>
      </c>
      <c r="AE259" s="273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3.449536811311555E-2</v>
      </c>
      <c r="BK259" s="130">
        <f t="shared" ref="BK259" si="3714">C259/C281</f>
        <v>0</v>
      </c>
      <c r="BL259" s="131">
        <f t="shared" ref="BL259" si="3715">D259/D281</f>
        <v>5.6006964596633776E-2</v>
      </c>
      <c r="BM259" s="132">
        <f t="shared" ref="BM259" si="3716">E259/E281</f>
        <v>1.3241785188818049E-2</v>
      </c>
      <c r="BN259" s="129">
        <f t="shared" ref="BN259" si="3717">F259/F281</f>
        <v>8.5976542580316159E-2</v>
      </c>
      <c r="BO259" s="130">
        <f t="shared" ref="BO259" si="3718">G259/G281</f>
        <v>1.388427003658131E-2</v>
      </c>
      <c r="BP259" s="131">
        <f t="shared" ref="BP259" si="3719">H259/H281</f>
        <v>4.1724042963370969E-2</v>
      </c>
      <c r="BQ259" s="132">
        <f t="shared" ref="BQ259" si="3720">I259/I281</f>
        <v>1.5336688233884496E-2</v>
      </c>
      <c r="BR259" s="129">
        <f t="shared" ref="BR259" si="3721">J259/J281</f>
        <v>1.3500482160077145E-2</v>
      </c>
      <c r="BS259" s="130">
        <f t="shared" ref="BS259" si="3722">K259/K281</f>
        <v>2.6236125126135216E-2</v>
      </c>
      <c r="BT259" s="131">
        <f t="shared" ref="BT259" si="3723">L259/L281</f>
        <v>2.0618556701030927E-2</v>
      </c>
      <c r="BU259" s="129">
        <f t="shared" ref="BU259" si="3724">M259/M281</f>
        <v>3.9273517541136296E-2</v>
      </c>
      <c r="BV259" s="133">
        <f t="shared" ref="BV259" si="3725">N259/N281</f>
        <v>3.6954226445562385E-2</v>
      </c>
      <c r="BW259" s="134">
        <f t="shared" ref="BW259" si="3726">O259/O281</f>
        <v>3.9595336995846171E-2</v>
      </c>
      <c r="BX259" s="129">
        <f t="shared" ref="BX259" si="3727">P259/P281</f>
        <v>3.5840603631219055E-2</v>
      </c>
      <c r="BY259" s="130">
        <f t="shared" ref="BY259" si="3728">Q259/Q281</f>
        <v>5.6666187257299008E-2</v>
      </c>
      <c r="BZ259" s="131">
        <f t="shared" ref="BZ259" si="3729">R259/R281</f>
        <v>2.4305555555555556E-2</v>
      </c>
      <c r="CA259" s="132">
        <f t="shared" ref="CA259" si="3730">S259/S281</f>
        <v>3.6486922828543752E-2</v>
      </c>
      <c r="CB259" s="129">
        <f t="shared" ref="CB259" si="3731">T259/T281</f>
        <v>2.7070925825663238E-2</v>
      </c>
      <c r="CC259" s="130">
        <f t="shared" ref="CC259" si="3732">U259/U281</f>
        <v>7.9920739762219292E-2</v>
      </c>
      <c r="CD259" s="131">
        <f t="shared" ref="CD259" si="3733">V259/V281</f>
        <v>1.891457534923971E-2</v>
      </c>
      <c r="CE259" s="132">
        <f t="shared" ref="CE259" si="3734">W259/W281</f>
        <v>3.3482142857142856E-2</v>
      </c>
      <c r="CF259" s="129">
        <f t="shared" ref="CF259" si="3735">X259/X281</f>
        <v>3.7161255701636704E-2</v>
      </c>
      <c r="CG259" s="130">
        <f t="shared" ref="CG259" si="3736">Y259/Y281</f>
        <v>4.3490866917947228E-2</v>
      </c>
      <c r="CH259" s="131">
        <f t="shared" ref="CH259" si="3737">Z259/Z281</f>
        <v>3.1934108807167114E-2</v>
      </c>
      <c r="CI259" s="129">
        <f t="shared" ref="CI259" si="3738">AA259/AA281</f>
        <v>2.6159921026653505E-2</v>
      </c>
      <c r="CJ259" s="135">
        <f t="shared" ref="CJ259" si="3739">AB259/AB281</f>
        <v>3.7567504108945764E-2</v>
      </c>
      <c r="CK259" s="136">
        <f t="shared" ref="CK259" si="3740">AC259/AC281</f>
        <v>2.7523185538757509E-2</v>
      </c>
    </row>
    <row r="260" spans="1:89" ht="14.25" thickTop="1" thickBot="1" x14ac:dyDescent="0.25">
      <c r="A260" s="137" t="s">
        <v>19</v>
      </c>
      <c r="B260" s="189">
        <v>470</v>
      </c>
      <c r="C260" s="190">
        <v>351</v>
      </c>
      <c r="D260" s="191">
        <v>293</v>
      </c>
      <c r="E260" s="192">
        <v>213</v>
      </c>
      <c r="F260" s="189">
        <v>950</v>
      </c>
      <c r="G260" s="193">
        <v>415</v>
      </c>
      <c r="H260" s="191">
        <v>937</v>
      </c>
      <c r="I260" s="192">
        <v>640</v>
      </c>
      <c r="J260" s="189">
        <v>50</v>
      </c>
      <c r="K260" s="193">
        <v>146</v>
      </c>
      <c r="L260" s="191">
        <v>285</v>
      </c>
      <c r="M260" s="189">
        <v>372</v>
      </c>
      <c r="N260" s="194">
        <v>1030</v>
      </c>
      <c r="O260" s="195">
        <v>864</v>
      </c>
      <c r="P260" s="189">
        <v>521</v>
      </c>
      <c r="Q260" s="193">
        <v>583</v>
      </c>
      <c r="R260" s="191">
        <v>569</v>
      </c>
      <c r="S260" s="192">
        <v>547</v>
      </c>
      <c r="T260" s="189">
        <v>106</v>
      </c>
      <c r="U260" s="193">
        <v>163</v>
      </c>
      <c r="V260" s="191">
        <v>287</v>
      </c>
      <c r="W260" s="192">
        <v>504</v>
      </c>
      <c r="X260" s="189">
        <v>499</v>
      </c>
      <c r="Y260" s="193">
        <v>236</v>
      </c>
      <c r="Z260" s="191">
        <v>705</v>
      </c>
      <c r="AA260" s="189">
        <v>682</v>
      </c>
      <c r="AB260" s="170">
        <f t="shared" si="3685"/>
        <v>6702</v>
      </c>
      <c r="AC260" s="171">
        <f t="shared" si="3686"/>
        <v>5716</v>
      </c>
      <c r="AE260" s="267" t="s">
        <v>13</v>
      </c>
      <c r="AF260" s="20">
        <f t="shared" ref="AF260:BG260" si="3741">SUM(AF257:AF259)</f>
        <v>1292</v>
      </c>
      <c r="AG260" s="21">
        <f t="shared" si="3741"/>
        <v>979</v>
      </c>
      <c r="AH260" s="20">
        <f t="shared" si="3741"/>
        <v>508</v>
      </c>
      <c r="AI260" s="21">
        <f t="shared" si="3741"/>
        <v>479</v>
      </c>
      <c r="AJ260" s="20">
        <f t="shared" si="3741"/>
        <v>1844</v>
      </c>
      <c r="AK260" s="21">
        <f t="shared" si="3741"/>
        <v>1025</v>
      </c>
      <c r="AL260" s="20">
        <f t="shared" si="3741"/>
        <v>1998</v>
      </c>
      <c r="AM260" s="21">
        <f t="shared" si="3741"/>
        <v>1835</v>
      </c>
      <c r="AN260" s="20">
        <f t="shared" si="3741"/>
        <v>155</v>
      </c>
      <c r="AO260" s="21">
        <f t="shared" si="3741"/>
        <v>481</v>
      </c>
      <c r="AP260" s="20">
        <f t="shared" si="3741"/>
        <v>577</v>
      </c>
      <c r="AQ260" s="21">
        <f t="shared" si="3741"/>
        <v>1260</v>
      </c>
      <c r="AR260" s="20">
        <f t="shared" si="3741"/>
        <v>1966</v>
      </c>
      <c r="AS260" s="21">
        <f t="shared" si="3741"/>
        <v>2554</v>
      </c>
      <c r="AT260" s="20">
        <f t="shared" si="3741"/>
        <v>1164</v>
      </c>
      <c r="AU260" s="21">
        <f t="shared" si="3741"/>
        <v>1138</v>
      </c>
      <c r="AV260" s="20">
        <f t="shared" si="3741"/>
        <v>1610</v>
      </c>
      <c r="AW260" s="21">
        <f t="shared" si="3741"/>
        <v>1224</v>
      </c>
      <c r="AX260" s="20">
        <f t="shared" si="3741"/>
        <v>235</v>
      </c>
      <c r="AY260" s="21">
        <f t="shared" si="3741"/>
        <v>373</v>
      </c>
      <c r="AZ260" s="20">
        <f t="shared" si="3741"/>
        <v>726</v>
      </c>
      <c r="BA260" s="21">
        <f t="shared" si="3741"/>
        <v>1160</v>
      </c>
      <c r="BB260" s="20">
        <f t="shared" si="3741"/>
        <v>997</v>
      </c>
      <c r="BC260" s="21">
        <f t="shared" si="3741"/>
        <v>744</v>
      </c>
      <c r="BD260" s="20">
        <f t="shared" si="3741"/>
        <v>1640</v>
      </c>
      <c r="BE260" s="21">
        <f t="shared" si="3741"/>
        <v>1741</v>
      </c>
      <c r="BF260" s="174">
        <f t="shared" si="3741"/>
        <v>14712</v>
      </c>
      <c r="BG260" s="175">
        <f t="shared" si="3741"/>
        <v>14993</v>
      </c>
      <c r="BI260" s="137" t="s">
        <v>19</v>
      </c>
      <c r="BJ260" s="129">
        <f>B260/B281</f>
        <v>5.728912725499756E-2</v>
      </c>
      <c r="BK260" s="130">
        <f t="shared" ref="BK260" si="3742">C260/C281</f>
        <v>3.458468814661543E-2</v>
      </c>
      <c r="BL260" s="131">
        <f t="shared" ref="BL260" si="3743">D260/D281</f>
        <v>8.5026117237376672E-2</v>
      </c>
      <c r="BM260" s="132">
        <f t="shared" ref="BM260" si="3744">E260/E281</f>
        <v>5.2231486022560079E-2</v>
      </c>
      <c r="BN260" s="129">
        <f t="shared" ref="BN260" si="3745">F260/F281</f>
        <v>9.6889342172361045E-2</v>
      </c>
      <c r="BO260" s="130">
        <f t="shared" ref="BO260" si="3746">G260/G281</f>
        <v>3.4502826737612236E-2</v>
      </c>
      <c r="BP260" s="131">
        <f t="shared" ref="BP260" si="3747">H260/H281</f>
        <v>6.4513908014321122E-2</v>
      </c>
      <c r="BQ260" s="132">
        <f t="shared" ref="BQ260" si="3748">I260/I281</f>
        <v>3.8341720584711241E-2</v>
      </c>
      <c r="BR260" s="129">
        <f t="shared" ref="BR260" si="3749">J260/J281</f>
        <v>2.4108003857280617E-2</v>
      </c>
      <c r="BS260" s="130">
        <f t="shared" ref="BS260" si="3750">K260/K281</f>
        <v>7.3662966700302729E-2</v>
      </c>
      <c r="BT260" s="131">
        <f t="shared" ref="BT260" si="3751">L260/L281</f>
        <v>4.3852900446222497E-2</v>
      </c>
      <c r="BU260" s="129">
        <f t="shared" ref="BU260" si="3752">M260/M281</f>
        <v>5.7746041601986958E-2</v>
      </c>
      <c r="BV260" s="133">
        <f t="shared" ref="BV260" si="3753">N260/N281</f>
        <v>6.3971181914166828E-2</v>
      </c>
      <c r="BW260" s="134">
        <f t="shared" ref="BW260" si="3754">O260/O281</f>
        <v>5.7885568806110142E-2</v>
      </c>
      <c r="BX260" s="129">
        <f t="shared" ref="BX260" si="3755">P260/P281</f>
        <v>6.1424192407451075E-2</v>
      </c>
      <c r="BY260" s="130">
        <f t="shared" ref="BY260" si="3756">Q260/Q281</f>
        <v>8.3848698403566804E-2</v>
      </c>
      <c r="BZ260" s="131">
        <f t="shared" ref="BZ260" si="3757">R260/R281</f>
        <v>5.4880401234567902E-2</v>
      </c>
      <c r="CA260" s="132">
        <f t="shared" ref="CA260" si="3758">S260/S281</f>
        <v>5.8874179313313957E-2</v>
      </c>
      <c r="CB260" s="129">
        <f t="shared" ref="CB260" si="3759">T260/T281</f>
        <v>5.7390362750406064E-2</v>
      </c>
      <c r="CC260" s="130">
        <f t="shared" ref="CC260" si="3760">U260/U281</f>
        <v>0.10766182298546896</v>
      </c>
      <c r="CD260" s="131">
        <f t="shared" ref="CD260" si="3761">V260/V281</f>
        <v>3.5480281864260103E-2</v>
      </c>
      <c r="CE260" s="132">
        <f t="shared" ref="CE260" si="3762">W260/W281</f>
        <v>5.921052631578947E-2</v>
      </c>
      <c r="CF260" s="129">
        <f t="shared" ref="CF260" si="3763">X260/X281</f>
        <v>6.6943922726053123E-2</v>
      </c>
      <c r="CG260" s="130">
        <f t="shared" ref="CG260" si="3764">Y260/Y281</f>
        <v>6.8425630617570316E-2</v>
      </c>
      <c r="CH260" s="131">
        <f t="shared" ref="CH260" si="3765">Z260/Z281</f>
        <v>5.0935626038581025E-2</v>
      </c>
      <c r="CI260" s="129">
        <f t="shared" ref="CI260" si="3766">AA260/AA281</f>
        <v>4.8089127062473556E-2</v>
      </c>
      <c r="CJ260" s="135">
        <f t="shared" ref="CJ260" si="3767">AB260/AB281</f>
        <v>6.0523416475517906E-2</v>
      </c>
      <c r="CK260" s="136">
        <f t="shared" ref="CK260" si="3768">AC260/AC281</f>
        <v>5.1870269877856222E-2</v>
      </c>
    </row>
    <row r="261" spans="1:89" ht="13.5" thickTop="1" x14ac:dyDescent="0.2">
      <c r="A261" s="146" t="s">
        <v>20</v>
      </c>
      <c r="B261" s="196">
        <v>620</v>
      </c>
      <c r="C261" s="197">
        <v>531</v>
      </c>
      <c r="D261" s="198">
        <v>299</v>
      </c>
      <c r="E261" s="199">
        <v>230</v>
      </c>
      <c r="F261" s="196">
        <v>916</v>
      </c>
      <c r="G261" s="200">
        <v>557</v>
      </c>
      <c r="H261" s="198">
        <v>977</v>
      </c>
      <c r="I261" s="199">
        <v>1002</v>
      </c>
      <c r="J261" s="196">
        <v>60</v>
      </c>
      <c r="K261" s="200">
        <v>248</v>
      </c>
      <c r="L261" s="198">
        <v>316</v>
      </c>
      <c r="M261" s="196">
        <v>596</v>
      </c>
      <c r="N261" s="201">
        <v>1041</v>
      </c>
      <c r="O261" s="202">
        <v>1346</v>
      </c>
      <c r="P261" s="196">
        <v>602</v>
      </c>
      <c r="Q261" s="200">
        <v>646</v>
      </c>
      <c r="R261" s="198">
        <v>829</v>
      </c>
      <c r="S261" s="199">
        <v>631</v>
      </c>
      <c r="T261" s="196">
        <v>118</v>
      </c>
      <c r="U261" s="200">
        <v>203</v>
      </c>
      <c r="V261" s="198">
        <v>369</v>
      </c>
      <c r="W261" s="199">
        <v>548</v>
      </c>
      <c r="X261" s="196">
        <v>515</v>
      </c>
      <c r="Y261" s="200">
        <v>399</v>
      </c>
      <c r="Z261" s="198">
        <v>798</v>
      </c>
      <c r="AA261" s="196">
        <v>874</v>
      </c>
      <c r="AB261" s="170">
        <f t="shared" si="3685"/>
        <v>7460</v>
      </c>
      <c r="AC261" s="171">
        <f t="shared" si="3686"/>
        <v>7811</v>
      </c>
      <c r="BI261" s="146" t="s">
        <v>20</v>
      </c>
      <c r="BJ261" s="129">
        <f>B261/B281</f>
        <v>7.5572891272549972E-2</v>
      </c>
      <c r="BK261" s="130">
        <f t="shared" ref="BK261" si="3769">C261/C281</f>
        <v>5.2320425657700266E-2</v>
      </c>
      <c r="BL261" s="131">
        <f t="shared" ref="BL261" si="3770">D261/D281</f>
        <v>8.6767266395821246E-2</v>
      </c>
      <c r="BM261" s="132">
        <f t="shared" ref="BM261" si="3771">E261/E281</f>
        <v>5.6400196174595393E-2</v>
      </c>
      <c r="BN261" s="129">
        <f t="shared" ref="BN261" si="3772">F261/F281</f>
        <v>9.3421723610402851E-2</v>
      </c>
      <c r="BO261" s="130">
        <f t="shared" ref="BO261" si="3773">G261/G281</f>
        <v>4.6308613235783169E-2</v>
      </c>
      <c r="BP261" s="131">
        <f t="shared" ref="BP261" si="3774">H261/H281</f>
        <v>6.7267970256127782E-2</v>
      </c>
      <c r="BQ261" s="132">
        <f t="shared" ref="BQ261" si="3775">I261/I281</f>
        <v>6.0028756290438537E-2</v>
      </c>
      <c r="BR261" s="129">
        <f t="shared" ref="BR261" si="3776">J261/J281</f>
        <v>2.8929604628736741E-2</v>
      </c>
      <c r="BS261" s="130">
        <f t="shared" ref="BS261" si="3777">K261/K281</f>
        <v>0.12512613521695257</v>
      </c>
      <c r="BT261" s="131">
        <f t="shared" ref="BT261" si="3778">L261/L281</f>
        <v>4.8622865056162486E-2</v>
      </c>
      <c r="BU261" s="129">
        <f t="shared" ref="BU261" si="3779">M261/M281</f>
        <v>9.2517851598882331E-2</v>
      </c>
      <c r="BV261" s="133">
        <f t="shared" ref="BV261" si="3780">N261/N281</f>
        <v>6.4654369293832684E-2</v>
      </c>
      <c r="BW261" s="134">
        <f t="shared" ref="BW261" si="3781">O261/O281</f>
        <v>9.0178212515074366E-2</v>
      </c>
      <c r="BX261" s="129">
        <f t="shared" ref="BX261" si="3782">P261/P281</f>
        <v>7.0973826927611408E-2</v>
      </c>
      <c r="BY261" s="130">
        <f t="shared" ref="BY261" si="3783">Q261/Q281</f>
        <v>9.2909535452322736E-2</v>
      </c>
      <c r="BZ261" s="131">
        <f t="shared" ref="BZ261" si="3784">R261/R281</f>
        <v>7.9957561728395063E-2</v>
      </c>
      <c r="CA261" s="132">
        <f t="shared" ref="CA261" si="3785">S261/S281</f>
        <v>6.7915186739855776E-2</v>
      </c>
      <c r="CB261" s="129">
        <f t="shared" ref="CB261" si="3786">T261/T281</f>
        <v>6.3887384948565246E-2</v>
      </c>
      <c r="CC261" s="130">
        <f t="shared" ref="CC261" si="3787">U261/U281</f>
        <v>0.13408190224570674</v>
      </c>
      <c r="CD261" s="131">
        <f t="shared" ref="CD261" si="3788">V261/V281</f>
        <v>4.5617505254048708E-2</v>
      </c>
      <c r="CE261" s="132">
        <f t="shared" ref="CE261" si="3789">W261/W281</f>
        <v>6.4379699248120301E-2</v>
      </c>
      <c r="CF261" s="129">
        <f t="shared" ref="CF261" si="3790">X261/X281</f>
        <v>6.909042125033539E-2</v>
      </c>
      <c r="CG261" s="130">
        <f t="shared" ref="CG261" si="3791">Y261/Y281</f>
        <v>0.11568570600173964</v>
      </c>
      <c r="CH261" s="131">
        <f t="shared" ref="CH261" si="3792">Z261/Z281</f>
        <v>5.7654793728776819E-2</v>
      </c>
      <c r="CI261" s="129">
        <f t="shared" ref="CI261" si="3793">AA261/AA281</f>
        <v>6.1627415033140599E-2</v>
      </c>
      <c r="CJ261" s="135">
        <f t="shared" ref="CJ261" si="3794">AB261/AB281</f>
        <v>6.7368649195369085E-2</v>
      </c>
      <c r="CK261" s="136">
        <f t="shared" ref="CK261" si="3795">AC261/AC281</f>
        <v>7.0881504201528153E-2</v>
      </c>
    </row>
    <row r="262" spans="1:89" ht="13.5" thickBot="1" x14ac:dyDescent="0.25">
      <c r="A262" s="137" t="s">
        <v>21</v>
      </c>
      <c r="B262" s="189">
        <v>672</v>
      </c>
      <c r="C262" s="190">
        <v>448</v>
      </c>
      <c r="D262" s="191">
        <v>209</v>
      </c>
      <c r="E262" s="192">
        <v>249</v>
      </c>
      <c r="F262" s="189">
        <v>928</v>
      </c>
      <c r="G262" s="193">
        <v>468</v>
      </c>
      <c r="H262" s="191">
        <v>1021</v>
      </c>
      <c r="I262" s="192">
        <v>833</v>
      </c>
      <c r="J262" s="189">
        <v>95</v>
      </c>
      <c r="K262" s="193">
        <v>233</v>
      </c>
      <c r="L262" s="191">
        <v>261</v>
      </c>
      <c r="M262" s="189">
        <v>664</v>
      </c>
      <c r="N262" s="194">
        <v>925</v>
      </c>
      <c r="O262" s="195">
        <v>1208</v>
      </c>
      <c r="P262" s="189">
        <v>562</v>
      </c>
      <c r="Q262" s="193">
        <v>492</v>
      </c>
      <c r="R262" s="191">
        <v>781</v>
      </c>
      <c r="S262" s="192">
        <v>593</v>
      </c>
      <c r="T262" s="189">
        <v>117</v>
      </c>
      <c r="U262" s="193">
        <v>170</v>
      </c>
      <c r="V262" s="191">
        <v>357</v>
      </c>
      <c r="W262" s="192">
        <v>612</v>
      </c>
      <c r="X262" s="189">
        <v>482</v>
      </c>
      <c r="Y262" s="193">
        <v>345</v>
      </c>
      <c r="Z262" s="191">
        <v>842</v>
      </c>
      <c r="AA262" s="189">
        <v>867</v>
      </c>
      <c r="AB262" s="170">
        <f t="shared" si="3685"/>
        <v>7252</v>
      </c>
      <c r="AC262" s="171">
        <f t="shared" si="3686"/>
        <v>7182</v>
      </c>
      <c r="AE262" s="270" t="s">
        <v>85</v>
      </c>
      <c r="BI262" s="137" t="s">
        <v>21</v>
      </c>
      <c r="BJ262" s="129">
        <f>B262/B281</f>
        <v>8.191126279863481E-2</v>
      </c>
      <c r="BK262" s="130">
        <f t="shared" ref="BK262" si="3796">C262/C281</f>
        <v>4.4142280027588923E-2</v>
      </c>
      <c r="BL262" s="131">
        <f t="shared" ref="BL262" si="3797">D262/D281</f>
        <v>6.0650029019152639E-2</v>
      </c>
      <c r="BM262" s="132">
        <f t="shared" ref="BM262" si="3798">E262/E281</f>
        <v>6.1059342815105444E-2</v>
      </c>
      <c r="BN262" s="129">
        <f t="shared" ref="BN262" si="3799">F262/F281</f>
        <v>9.4645588985211623E-2</v>
      </c>
      <c r="BO262" s="130">
        <f t="shared" ref="BO262" si="3800">G262/G281</f>
        <v>3.8909211839042238E-2</v>
      </c>
      <c r="BP262" s="131">
        <f t="shared" ref="BP262" si="3801">H262/H281</f>
        <v>7.0297438722115121E-2</v>
      </c>
      <c r="BQ262" s="132">
        <f t="shared" ref="BQ262" si="3802">I262/I281</f>
        <v>4.9904145698538224E-2</v>
      </c>
      <c r="BR262" s="129">
        <f t="shared" ref="BR262" si="3803">J262/J281</f>
        <v>4.580520732883317E-2</v>
      </c>
      <c r="BS262" s="130">
        <f t="shared" ref="BS262" si="3804">K262/K281</f>
        <v>0.11755802219979819</v>
      </c>
      <c r="BT262" s="131">
        <f t="shared" ref="BT262" si="3805">L262/L281</f>
        <v>4.0160024619172181E-2</v>
      </c>
      <c r="BU262" s="129">
        <f t="shared" ref="BU262" si="3806">M262/M281</f>
        <v>0.10307357963365414</v>
      </c>
      <c r="BV262" s="133">
        <f t="shared" ref="BV262" si="3807">N262/N281</f>
        <v>5.7449847835538165E-2</v>
      </c>
      <c r="BW262" s="134">
        <f t="shared" ref="BW262" si="3808">O262/O281</f>
        <v>8.0932600830765103E-2</v>
      </c>
      <c r="BX262" s="129">
        <f t="shared" ref="BX262" si="3809">P262/P281</f>
        <v>6.62579580287668E-2</v>
      </c>
      <c r="BY262" s="130">
        <f t="shared" ref="BY262" si="3810">Q262/Q281</f>
        <v>7.0760822666474904E-2</v>
      </c>
      <c r="BZ262" s="131">
        <f t="shared" ref="BZ262" si="3811">R262/R281</f>
        <v>7.5327932098765427E-2</v>
      </c>
      <c r="CA262" s="132">
        <f t="shared" ref="CA262" si="3812">S262/S281</f>
        <v>6.3825207189753527E-2</v>
      </c>
      <c r="CB262" s="129">
        <f t="shared" ref="CB262" si="3813">T262/T281</f>
        <v>6.3345966432051981E-2</v>
      </c>
      <c r="CC262" s="130">
        <f t="shared" ref="CC262" si="3814">U262/U281</f>
        <v>0.11228533685601057</v>
      </c>
      <c r="CD262" s="131">
        <f t="shared" ref="CD262" si="3815">V262/V281</f>
        <v>4.4134009148225989E-2</v>
      </c>
      <c r="CE262" s="132">
        <f t="shared" ref="CE262" si="3816">W262/W281</f>
        <v>7.1898496240601503E-2</v>
      </c>
      <c r="CF262" s="129">
        <f t="shared" ref="CF262" si="3817">X262/X281</f>
        <v>6.4663268044003214E-2</v>
      </c>
      <c r="CG262" s="130">
        <f t="shared" ref="CG262" si="3818">Y262/Y281</f>
        <v>0.10002899391127863</v>
      </c>
      <c r="CH262" s="131">
        <f t="shared" ref="CH262" si="3819">Z262/Z281</f>
        <v>6.0833754786503866E-2</v>
      </c>
      <c r="CI262" s="129">
        <f t="shared" ref="CI262" si="3820">AA262/AA281</f>
        <v>6.1133831617543363E-2</v>
      </c>
      <c r="CJ262" s="135">
        <f t="shared" ref="CJ262" si="3821">AB262/AB281</f>
        <v>6.5490273989921799E-2</v>
      </c>
      <c r="CK262" s="136">
        <f t="shared" ref="CK262" si="3822">AC262/AC281</f>
        <v>6.5173596616998494E-2</v>
      </c>
    </row>
    <row r="263" spans="1:89" ht="14.25" thickTop="1" thickBot="1" x14ac:dyDescent="0.25">
      <c r="A263" s="146" t="s">
        <v>22</v>
      </c>
      <c r="B263" s="196">
        <v>594</v>
      </c>
      <c r="C263" s="197">
        <v>651</v>
      </c>
      <c r="D263" s="198">
        <v>227</v>
      </c>
      <c r="E263" s="199">
        <v>219</v>
      </c>
      <c r="F263" s="196">
        <v>829</v>
      </c>
      <c r="G263" s="200">
        <v>390</v>
      </c>
      <c r="H263" s="198">
        <v>1167</v>
      </c>
      <c r="I263" s="199">
        <v>905</v>
      </c>
      <c r="J263" s="196">
        <v>88</v>
      </c>
      <c r="K263" s="200">
        <v>250</v>
      </c>
      <c r="L263" s="198">
        <v>264</v>
      </c>
      <c r="M263" s="196">
        <v>699</v>
      </c>
      <c r="N263" s="201">
        <v>867</v>
      </c>
      <c r="O263" s="202">
        <v>1414</v>
      </c>
      <c r="P263" s="196">
        <v>560</v>
      </c>
      <c r="Q263" s="200">
        <v>382</v>
      </c>
      <c r="R263" s="198">
        <v>767</v>
      </c>
      <c r="S263" s="199">
        <v>414</v>
      </c>
      <c r="T263" s="196">
        <v>63</v>
      </c>
      <c r="U263" s="200">
        <v>131</v>
      </c>
      <c r="V263" s="198">
        <v>316</v>
      </c>
      <c r="W263" s="199">
        <v>775</v>
      </c>
      <c r="X263" s="196">
        <v>380</v>
      </c>
      <c r="Y263" s="200">
        <v>211</v>
      </c>
      <c r="Z263" s="198">
        <v>844</v>
      </c>
      <c r="AA263" s="196">
        <v>715</v>
      </c>
      <c r="AB263" s="170">
        <f t="shared" si="3685"/>
        <v>6966</v>
      </c>
      <c r="AC263" s="171">
        <f t="shared" si="3686"/>
        <v>7156</v>
      </c>
      <c r="AE263" s="298" t="s">
        <v>0</v>
      </c>
      <c r="AF263" s="292" t="s">
        <v>1</v>
      </c>
      <c r="AG263" s="293"/>
      <c r="AH263" s="292" t="s">
        <v>2</v>
      </c>
      <c r="AI263" s="293"/>
      <c r="AJ263" s="292" t="s">
        <v>3</v>
      </c>
      <c r="AK263" s="293"/>
      <c r="AL263" s="292" t="s">
        <v>4</v>
      </c>
      <c r="AM263" s="293"/>
      <c r="AN263" s="292" t="s">
        <v>5</v>
      </c>
      <c r="AO263" s="293"/>
      <c r="AP263" s="292" t="s">
        <v>6</v>
      </c>
      <c r="AQ263" s="293"/>
      <c r="AR263" s="292" t="s">
        <v>7</v>
      </c>
      <c r="AS263" s="293"/>
      <c r="AT263" s="292" t="s">
        <v>8</v>
      </c>
      <c r="AU263" s="293"/>
      <c r="AV263" s="292" t="s">
        <v>9</v>
      </c>
      <c r="AW263" s="293"/>
      <c r="AX263" s="292" t="s">
        <v>10</v>
      </c>
      <c r="AY263" s="293"/>
      <c r="AZ263" s="292" t="s">
        <v>11</v>
      </c>
      <c r="BA263" s="293"/>
      <c r="BB263" s="292" t="s">
        <v>12</v>
      </c>
      <c r="BC263" s="293"/>
      <c r="BD263" s="294" t="s">
        <v>40</v>
      </c>
      <c r="BE263" s="295"/>
      <c r="BF263" s="296" t="s">
        <v>41</v>
      </c>
      <c r="BG263" s="297"/>
      <c r="BI263" s="146" t="s">
        <v>22</v>
      </c>
      <c r="BJ263" s="129">
        <f>B263/B281</f>
        <v>7.240370550950756E-2</v>
      </c>
      <c r="BK263" s="130">
        <f t="shared" ref="BK263" si="3823">C263/C281</f>
        <v>6.4144250665090163E-2</v>
      </c>
      <c r="BL263" s="131">
        <f t="shared" ref="BL263" si="3824">D263/D281</f>
        <v>6.5873476494486355E-2</v>
      </c>
      <c r="BM263" s="132">
        <f t="shared" ref="BM263" si="3825">E263/E281</f>
        <v>5.3702795487984303E-2</v>
      </c>
      <c r="BN263" s="129">
        <f t="shared" ref="BN263" si="3826">F263/F281</f>
        <v>8.4548699643039266E-2</v>
      </c>
      <c r="BO263" s="130">
        <f t="shared" ref="BO263" si="3827">G263/G281</f>
        <v>3.2424343199201865E-2</v>
      </c>
      <c r="BP263" s="131">
        <f t="shared" ref="BP263" si="3828">H263/H281</f>
        <v>8.034976590470945E-2</v>
      </c>
      <c r="BQ263" s="132">
        <f t="shared" ref="BQ263" si="3829">I263/I281</f>
        <v>5.4217589264318237E-2</v>
      </c>
      <c r="BR263" s="129">
        <f t="shared" ref="BR263" si="3830">J263/J281</f>
        <v>4.2430086788813888E-2</v>
      </c>
      <c r="BS263" s="130">
        <f t="shared" ref="BS263" si="3831">K263/K281</f>
        <v>0.12613521695257315</v>
      </c>
      <c r="BT263" s="131">
        <f t="shared" ref="BT263" si="3832">L263/L281</f>
        <v>4.0621634097553469E-2</v>
      </c>
      <c r="BU263" s="129">
        <f t="shared" ref="BU263" si="3833">M263/M281</f>
        <v>0.10850667494566904</v>
      </c>
      <c r="BV263" s="133">
        <f t="shared" ref="BV263" si="3834">N263/N281</f>
        <v>5.3847587106390905E-2</v>
      </c>
      <c r="BW263" s="134">
        <f t="shared" ref="BW263" si="3835">O263/O281</f>
        <v>9.4734021171110808E-2</v>
      </c>
      <c r="BX263" s="129">
        <f t="shared" ref="BX263" si="3836">P263/P281</f>
        <v>6.6022164583824566E-2</v>
      </c>
      <c r="BY263" s="130">
        <f t="shared" ref="BY263" si="3837">Q263/Q281</f>
        <v>5.4940313533726449E-2</v>
      </c>
      <c r="BZ263" s="131">
        <f t="shared" ref="BZ263" si="3838">R263/R281</f>
        <v>7.3977623456790126E-2</v>
      </c>
      <c r="CA263" s="132">
        <f t="shared" ref="CA263" si="3839">S263/S281</f>
        <v>4.4559250887956085E-2</v>
      </c>
      <c r="CB263" s="129">
        <f t="shared" ref="CB263" si="3840">T263/T281</f>
        <v>3.4109366540335681E-2</v>
      </c>
      <c r="CC263" s="130">
        <f t="shared" ref="CC263" si="3841">U263/U281</f>
        <v>8.6525759577278732E-2</v>
      </c>
      <c r="CD263" s="131">
        <f t="shared" ref="CD263" si="3842">V263/V281</f>
        <v>3.9065397453331686E-2</v>
      </c>
      <c r="CE263" s="132">
        <f t="shared" ref="CE263" si="3843">W263/W281</f>
        <v>9.1047932330827072E-2</v>
      </c>
      <c r="CF263" s="129">
        <f t="shared" ref="CF263" si="3844">X263/X281</f>
        <v>5.0979339951703784E-2</v>
      </c>
      <c r="CG263" s="130">
        <f t="shared" ref="CG263" si="3845">Y263/Y281</f>
        <v>6.1177152797912436E-2</v>
      </c>
      <c r="CH263" s="131">
        <f t="shared" ref="CH263" si="3846">Z263/Z281</f>
        <v>6.0978253016400551E-2</v>
      </c>
      <c r="CI263" s="129">
        <f t="shared" ref="CI263" si="3847">AA263/AA281</f>
        <v>5.0416020307431954E-2</v>
      </c>
      <c r="CJ263" s="135">
        <f t="shared" ref="CJ263" si="3848">AB263/AB281</f>
        <v>6.2907508082431771E-2</v>
      </c>
      <c r="CK263" s="136">
        <f t="shared" ref="CK263" si="3849">AC263/AC281</f>
        <v>6.4937657670738128E-2</v>
      </c>
    </row>
    <row r="264" spans="1:89" ht="15" thickTop="1" thickBot="1" x14ac:dyDescent="0.3">
      <c r="A264" s="137" t="s">
        <v>23</v>
      </c>
      <c r="B264" s="189">
        <v>461</v>
      </c>
      <c r="C264" s="190">
        <v>483</v>
      </c>
      <c r="D264" s="191">
        <v>179</v>
      </c>
      <c r="E264" s="192">
        <v>179</v>
      </c>
      <c r="F264" s="189">
        <v>671</v>
      </c>
      <c r="G264" s="193">
        <v>284</v>
      </c>
      <c r="H264" s="191">
        <v>914</v>
      </c>
      <c r="I264" s="192">
        <v>719</v>
      </c>
      <c r="J264" s="189">
        <v>68</v>
      </c>
      <c r="K264" s="193">
        <v>189</v>
      </c>
      <c r="L264" s="191">
        <v>196</v>
      </c>
      <c r="M264" s="189">
        <v>567</v>
      </c>
      <c r="N264" s="194">
        <v>714</v>
      </c>
      <c r="O264" s="195">
        <v>1015</v>
      </c>
      <c r="P264" s="189">
        <v>475</v>
      </c>
      <c r="Q264" s="193">
        <v>300</v>
      </c>
      <c r="R264" s="191">
        <v>615</v>
      </c>
      <c r="S264" s="192">
        <v>472</v>
      </c>
      <c r="T264" s="189">
        <v>96</v>
      </c>
      <c r="U264" s="193">
        <v>90</v>
      </c>
      <c r="V264" s="191">
        <v>258</v>
      </c>
      <c r="W264" s="192">
        <v>655</v>
      </c>
      <c r="X264" s="189">
        <v>345</v>
      </c>
      <c r="Y264" s="193">
        <v>199</v>
      </c>
      <c r="Z264" s="191">
        <v>773</v>
      </c>
      <c r="AA264" s="189">
        <v>799</v>
      </c>
      <c r="AB264" s="170">
        <f t="shared" si="3685"/>
        <v>5765</v>
      </c>
      <c r="AC264" s="171">
        <f t="shared" si="3686"/>
        <v>5951</v>
      </c>
      <c r="AE264" s="299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5.6192101413944415E-2</v>
      </c>
      <c r="BK264" s="130">
        <f t="shared" ref="BK264" si="3850">C264/C281</f>
        <v>4.7590895654744308E-2</v>
      </c>
      <c r="BL264" s="131">
        <f t="shared" ref="BL264" si="3851">D264/D281</f>
        <v>5.1944283226929774E-2</v>
      </c>
      <c r="BM264" s="132">
        <f t="shared" ref="BM264" si="3852">E264/E281</f>
        <v>4.3894065718489458E-2</v>
      </c>
      <c r="BN264" s="129">
        <f t="shared" ref="BN264" si="3853">F264/F281</f>
        <v>6.8434472208057109E-2</v>
      </c>
      <c r="BO264" s="130">
        <f t="shared" ref="BO264" si="3854">G264/G281</f>
        <v>2.3611572996341867E-2</v>
      </c>
      <c r="BP264" s="131">
        <f t="shared" ref="BP264" si="3855">H264/H281</f>
        <v>6.293032222528229E-2</v>
      </c>
      <c r="BQ264" s="132">
        <f t="shared" ref="BQ264" si="3856">I264/I281</f>
        <v>4.3074526719386531E-2</v>
      </c>
      <c r="BR264" s="129">
        <f t="shared" ref="BR264" si="3857">J264/J281</f>
        <v>3.2786885245901641E-2</v>
      </c>
      <c r="BS264" s="130">
        <f t="shared" ref="BS264" si="3858">K264/K281</f>
        <v>9.5358224016145313E-2</v>
      </c>
      <c r="BT264" s="131">
        <f t="shared" ref="BT264" si="3859">L264/L281</f>
        <v>3.0158485920910909E-2</v>
      </c>
      <c r="BU264" s="129">
        <f t="shared" ref="BU264" si="3860">M264/M281</f>
        <v>8.8016144054641421E-2</v>
      </c>
      <c r="BV264" s="133">
        <f t="shared" ref="BV264" si="3861">N264/N281</f>
        <v>4.4345071734674862E-2</v>
      </c>
      <c r="BW264" s="134">
        <f t="shared" ref="BW264" si="3862">O264/O281</f>
        <v>6.8002143909955778E-2</v>
      </c>
      <c r="BX264" s="129">
        <f t="shared" ref="BX264" si="3863">P264/P281</f>
        <v>5.6000943173779766E-2</v>
      </c>
      <c r="BY264" s="130">
        <f t="shared" ref="BY264" si="3864">Q264/Q281</f>
        <v>4.3146843089313963E-2</v>
      </c>
      <c r="BZ264" s="131">
        <f t="shared" ref="BZ264" si="3865">R264/R281</f>
        <v>5.9317129629629629E-2</v>
      </c>
      <c r="CA264" s="132">
        <f t="shared" ref="CA264" si="3866">S264/S281</f>
        <v>5.0801851253901624E-2</v>
      </c>
      <c r="CB264" s="129">
        <f t="shared" ref="CB264" si="3867">T264/T281</f>
        <v>5.1976177585273418E-2</v>
      </c>
      <c r="CC264" s="130">
        <f t="shared" ref="CC264" si="3868">U264/U281</f>
        <v>5.9445178335535004E-2</v>
      </c>
      <c r="CD264" s="131">
        <f t="shared" ref="CD264" si="3869">V264/V281</f>
        <v>3.1895166275188527E-2</v>
      </c>
      <c r="CE264" s="132">
        <f t="shared" ref="CE264" si="3870">W264/W281</f>
        <v>7.695018796992481E-2</v>
      </c>
      <c r="CF264" s="129">
        <f t="shared" ref="CF264" si="3871">X264/X281</f>
        <v>4.6283874429836329E-2</v>
      </c>
      <c r="CG264" s="130">
        <f t="shared" ref="CG264" si="3872">Y264/Y281</f>
        <v>5.7697883444476662E-2</v>
      </c>
      <c r="CH264" s="131">
        <f t="shared" ref="CH264" si="3873">Z264/Z281</f>
        <v>5.5848565855068276E-2</v>
      </c>
      <c r="CI264" s="129">
        <f t="shared" ref="CI264" si="3874">AA264/AA281</f>
        <v>5.6339021294598786E-2</v>
      </c>
      <c r="CJ264" s="135">
        <f t="shared" ref="CJ264" si="3875">AB264/AB281</f>
        <v>5.2061697400978921E-2</v>
      </c>
      <c r="CK264" s="136">
        <f t="shared" ref="CK264" si="3876">AC264/AC281</f>
        <v>5.4002794969055697E-2</v>
      </c>
    </row>
    <row r="265" spans="1:89" ht="13.5" thickTop="1" x14ac:dyDescent="0.2">
      <c r="A265" s="146" t="s">
        <v>24</v>
      </c>
      <c r="B265" s="203">
        <v>404</v>
      </c>
      <c r="C265" s="197">
        <v>632</v>
      </c>
      <c r="D265" s="198">
        <v>181</v>
      </c>
      <c r="E265" s="199">
        <v>174</v>
      </c>
      <c r="F265" s="196">
        <v>576</v>
      </c>
      <c r="G265" s="200">
        <v>326</v>
      </c>
      <c r="H265" s="198">
        <v>853</v>
      </c>
      <c r="I265" s="199">
        <v>799</v>
      </c>
      <c r="J265" s="196">
        <v>78</v>
      </c>
      <c r="K265" s="200">
        <v>117</v>
      </c>
      <c r="L265" s="198">
        <v>208</v>
      </c>
      <c r="M265" s="196">
        <v>509</v>
      </c>
      <c r="N265" s="201">
        <v>755</v>
      </c>
      <c r="O265" s="204">
        <v>745</v>
      </c>
      <c r="P265" s="196">
        <v>427</v>
      </c>
      <c r="Q265" s="200">
        <v>304</v>
      </c>
      <c r="R265" s="198">
        <v>544</v>
      </c>
      <c r="S265" s="199">
        <v>409</v>
      </c>
      <c r="T265" s="196">
        <v>78</v>
      </c>
      <c r="U265" s="200">
        <v>49</v>
      </c>
      <c r="V265" s="198">
        <v>292</v>
      </c>
      <c r="W265" s="205">
        <v>560</v>
      </c>
      <c r="X265" s="196">
        <v>335</v>
      </c>
      <c r="Y265" s="200">
        <v>130</v>
      </c>
      <c r="Z265" s="198">
        <v>716</v>
      </c>
      <c r="AA265" s="196">
        <v>714</v>
      </c>
      <c r="AB265" s="170">
        <f t="shared" si="3685"/>
        <v>5447</v>
      </c>
      <c r="AC265" s="171">
        <f t="shared" si="3686"/>
        <v>5468</v>
      </c>
      <c r="AE265" s="273" t="str">
        <f>$AE$17</f>
        <v>17:00 - 17:59</v>
      </c>
      <c r="AF265" s="126">
        <f t="shared" ref="AF265:AU266" si="3877">SUMIF($A$9:$A$32,$AE265,B$257:B$280)</f>
        <v>641</v>
      </c>
      <c r="AG265" s="186">
        <f t="shared" si="3877"/>
        <v>1080</v>
      </c>
      <c r="AH265" s="127">
        <f t="shared" si="3877"/>
        <v>275</v>
      </c>
      <c r="AI265" s="180">
        <f t="shared" si="3877"/>
        <v>450</v>
      </c>
      <c r="AJ265" s="126">
        <f t="shared" si="3877"/>
        <v>487</v>
      </c>
      <c r="AK265" s="128">
        <f t="shared" si="3877"/>
        <v>1633</v>
      </c>
      <c r="AL265" s="127">
        <f t="shared" si="3877"/>
        <v>1114</v>
      </c>
      <c r="AM265" s="180">
        <f t="shared" si="3877"/>
        <v>1605</v>
      </c>
      <c r="AN265" s="126">
        <f t="shared" si="3877"/>
        <v>267</v>
      </c>
      <c r="AO265" s="128">
        <f t="shared" si="3877"/>
        <v>49</v>
      </c>
      <c r="AP265" s="127">
        <f t="shared" si="3877"/>
        <v>739</v>
      </c>
      <c r="AQ265" s="126">
        <f t="shared" si="3877"/>
        <v>242</v>
      </c>
      <c r="AR265" s="179">
        <f t="shared" si="3877"/>
        <v>1381</v>
      </c>
      <c r="AS265" s="181">
        <f t="shared" si="3877"/>
        <v>963</v>
      </c>
      <c r="AT265" s="126">
        <f t="shared" si="3877"/>
        <v>802</v>
      </c>
      <c r="AU265" s="128">
        <f t="shared" si="3877"/>
        <v>485</v>
      </c>
      <c r="AV265" s="127">
        <f t="shared" ref="AP265:BE266" si="3878">SUMIF($A$9:$A$32,$AE265,R$257:R$280)</f>
        <v>968</v>
      </c>
      <c r="AW265" s="180">
        <f t="shared" si="3878"/>
        <v>853</v>
      </c>
      <c r="AX265" s="126">
        <f t="shared" si="3878"/>
        <v>216</v>
      </c>
      <c r="AY265" s="128">
        <f t="shared" si="3878"/>
        <v>46</v>
      </c>
      <c r="AZ265" s="127">
        <f t="shared" si="3878"/>
        <v>886</v>
      </c>
      <c r="BA265" s="180">
        <f t="shared" si="3878"/>
        <v>622</v>
      </c>
      <c r="BB265" s="126">
        <f t="shared" si="3878"/>
        <v>842</v>
      </c>
      <c r="BC265" s="128">
        <f t="shared" si="3878"/>
        <v>203</v>
      </c>
      <c r="BD265" s="184">
        <f t="shared" si="3878"/>
        <v>1188</v>
      </c>
      <c r="BE265" s="185">
        <f t="shared" si="3878"/>
        <v>1193</v>
      </c>
      <c r="BF265" s="170">
        <f>AF265+AH265+AJ265+AL265+AN265+AP265+AR265+AT265+AV265+AX265+AZ265+BB265+BD265</f>
        <v>9806</v>
      </c>
      <c r="BG265" s="171">
        <f>AG265+AI265+AK265+AM265+AO265+AQ265+AS265+AU265+AW265+AY265+BA265+BC265+BE265</f>
        <v>9424</v>
      </c>
      <c r="BI265" s="146" t="s">
        <v>24</v>
      </c>
      <c r="BJ265" s="129">
        <f>B265/B281</f>
        <v>4.9244271087274499E-2</v>
      </c>
      <c r="BK265" s="130">
        <f t="shared" ref="BK265" si="3879">C265/C281</f>
        <v>6.227214503892009E-2</v>
      </c>
      <c r="BL265" s="131">
        <f t="shared" ref="BL265" si="3880">D265/D281</f>
        <v>5.2524666279744635E-2</v>
      </c>
      <c r="BM265" s="132">
        <f t="shared" ref="BM265" si="3881">E265/E281</f>
        <v>4.2667974497302599E-2</v>
      </c>
      <c r="BN265" s="129">
        <f t="shared" ref="BN265" si="3882">F265/F281</f>
        <v>5.8745537990821009E-2</v>
      </c>
      <c r="BO265" s="130">
        <f t="shared" ref="BO265" si="3883">G265/G281</f>
        <v>2.71034253408713E-2</v>
      </c>
      <c r="BP265" s="131">
        <f t="shared" ref="BP265" si="3884">H265/H281</f>
        <v>5.873037730652713E-2</v>
      </c>
      <c r="BQ265" s="132">
        <f t="shared" ref="BQ265" si="3885">I265/I281</f>
        <v>4.7867241792475437E-2</v>
      </c>
      <c r="BR265" s="129">
        <f t="shared" ref="BR265" si="3886">J265/J281</f>
        <v>3.7608486017357765E-2</v>
      </c>
      <c r="BS265" s="130">
        <f t="shared" ref="BS265" si="3887">K265/K281</f>
        <v>5.9031281533804235E-2</v>
      </c>
      <c r="BT265" s="131">
        <f t="shared" ref="BT265" si="3888">L265/L281</f>
        <v>3.2004923834436066E-2</v>
      </c>
      <c r="BU265" s="129">
        <f t="shared" ref="BU265" si="3889">M265/M281</f>
        <v>7.9012728966159573E-2</v>
      </c>
      <c r="BV265" s="133">
        <f t="shared" ref="BV265" si="3890">N265/N281</f>
        <v>4.6891497422520342E-2</v>
      </c>
      <c r="BW265" s="134">
        <f t="shared" ref="BW265" si="3891">O265/O281</f>
        <v>4.9912903658046362E-2</v>
      </c>
      <c r="BX265" s="129">
        <f t="shared" ref="BX265" si="3892">P265/P281</f>
        <v>5.0341900495166236E-2</v>
      </c>
      <c r="BY265" s="130">
        <f t="shared" ref="BY265" si="3893">Q265/Q281</f>
        <v>4.3722134330504821E-2</v>
      </c>
      <c r="BZ265" s="131">
        <f t="shared" ref="BZ265" si="3894">R265/R281</f>
        <v>5.2469135802469133E-2</v>
      </c>
      <c r="CA265" s="132">
        <f t="shared" ref="CA265" si="3895">S265/S281</f>
        <v>4.4021095683995266E-2</v>
      </c>
      <c r="CB265" s="129">
        <f t="shared" ref="CB265" si="3896">T265/T281</f>
        <v>4.2230644288034649E-2</v>
      </c>
      <c r="CC265" s="130">
        <f t="shared" ref="CC265" si="3897">U265/U281</f>
        <v>3.2364597093791282E-2</v>
      </c>
      <c r="CD265" s="131">
        <f t="shared" ref="CD265" si="3898">V265/V281</f>
        <v>3.6098405241686241E-2</v>
      </c>
      <c r="CE265" s="132">
        <f t="shared" ref="CE265" si="3899">W265/W281</f>
        <v>6.5789473684210523E-2</v>
      </c>
      <c r="CF265" s="129">
        <f t="shared" ref="CF265" si="3900">X265/X281</f>
        <v>4.4942312852159917E-2</v>
      </c>
      <c r="CG265" s="130">
        <f t="shared" ref="CG265" si="3901">Y265/Y281</f>
        <v>3.7692084662220932E-2</v>
      </c>
      <c r="CH265" s="131">
        <f t="shared" ref="CH265" si="3902">Z265/Z281</f>
        <v>5.1730366303012788E-2</v>
      </c>
      <c r="CI265" s="129">
        <f t="shared" ref="CI265" si="3903">AA265/AA281</f>
        <v>5.0345508390918066E-2</v>
      </c>
      <c r="CJ265" s="135">
        <f t="shared" ref="CJ265" si="3904">AB265/AB281</f>
        <v>4.9189950692650856E-2</v>
      </c>
      <c r="CK265" s="136">
        <f t="shared" ref="CK265" si="3905">AC265/AC281</f>
        <v>4.9619775313526564E-2</v>
      </c>
    </row>
    <row r="266" spans="1:89" x14ac:dyDescent="0.2">
      <c r="A266" s="137" t="s">
        <v>25</v>
      </c>
      <c r="B266" s="206">
        <v>418</v>
      </c>
      <c r="C266" s="190">
        <v>624</v>
      </c>
      <c r="D266" s="191">
        <v>180</v>
      </c>
      <c r="E266" s="192">
        <v>179</v>
      </c>
      <c r="F266" s="189">
        <v>408</v>
      </c>
      <c r="G266" s="193">
        <v>400</v>
      </c>
      <c r="H266" s="191">
        <v>765</v>
      </c>
      <c r="I266" s="192">
        <v>805</v>
      </c>
      <c r="J266" s="189">
        <v>97</v>
      </c>
      <c r="K266" s="190">
        <v>107</v>
      </c>
      <c r="L266" s="191">
        <v>310</v>
      </c>
      <c r="M266" s="189">
        <v>391</v>
      </c>
      <c r="N266" s="194">
        <v>786</v>
      </c>
      <c r="O266" s="207">
        <v>686</v>
      </c>
      <c r="P266" s="189">
        <v>448</v>
      </c>
      <c r="Q266" s="190">
        <v>257</v>
      </c>
      <c r="R266" s="191">
        <v>523</v>
      </c>
      <c r="S266" s="192">
        <v>391</v>
      </c>
      <c r="T266" s="198">
        <v>67</v>
      </c>
      <c r="U266" s="189">
        <v>57</v>
      </c>
      <c r="V266" s="191">
        <v>369</v>
      </c>
      <c r="W266" s="208">
        <v>423</v>
      </c>
      <c r="X266" s="189">
        <v>374</v>
      </c>
      <c r="Y266" s="193">
        <v>139</v>
      </c>
      <c r="Z266" s="191">
        <v>804</v>
      </c>
      <c r="AA266" s="189">
        <v>760</v>
      </c>
      <c r="AB266" s="170">
        <f t="shared" si="3685"/>
        <v>5549</v>
      </c>
      <c r="AC266" s="171">
        <f t="shared" si="3686"/>
        <v>5219</v>
      </c>
      <c r="AE266" s="275" t="str">
        <f>$AE$18</f>
        <v>18:00 - 18:59</v>
      </c>
      <c r="AF266" s="126">
        <f t="shared" si="3877"/>
        <v>598</v>
      </c>
      <c r="AG266" s="190">
        <f t="shared" si="3877"/>
        <v>1022</v>
      </c>
      <c r="AH266" s="191">
        <f t="shared" si="3877"/>
        <v>206</v>
      </c>
      <c r="AI266" s="192">
        <f t="shared" si="3877"/>
        <v>404</v>
      </c>
      <c r="AJ266" s="276">
        <f t="shared" si="3877"/>
        <v>579</v>
      </c>
      <c r="AK266" s="193">
        <f t="shared" si="3877"/>
        <v>1699</v>
      </c>
      <c r="AL266" s="191">
        <f t="shared" si="3877"/>
        <v>973</v>
      </c>
      <c r="AM266" s="192">
        <f t="shared" si="3877"/>
        <v>1698</v>
      </c>
      <c r="AN266" s="276">
        <f t="shared" si="3877"/>
        <v>238</v>
      </c>
      <c r="AO266" s="193">
        <f t="shared" si="3877"/>
        <v>77</v>
      </c>
      <c r="AP266" s="191">
        <f t="shared" si="3878"/>
        <v>760</v>
      </c>
      <c r="AQ266" s="276">
        <f t="shared" si="3878"/>
        <v>235</v>
      </c>
      <c r="AR266" s="194">
        <f t="shared" si="3878"/>
        <v>1441</v>
      </c>
      <c r="AS266" s="195">
        <f t="shared" si="3878"/>
        <v>1087</v>
      </c>
      <c r="AT266" s="276">
        <f t="shared" si="3878"/>
        <v>723</v>
      </c>
      <c r="AU266" s="193">
        <f t="shared" si="3878"/>
        <v>558</v>
      </c>
      <c r="AV266" s="191">
        <f t="shared" si="3878"/>
        <v>890</v>
      </c>
      <c r="AW266" s="192">
        <f t="shared" si="3878"/>
        <v>873</v>
      </c>
      <c r="AX266" s="276">
        <f t="shared" si="3878"/>
        <v>168</v>
      </c>
      <c r="AY266" s="193">
        <f t="shared" si="3878"/>
        <v>53</v>
      </c>
      <c r="AZ266" s="191">
        <f t="shared" si="3878"/>
        <v>871</v>
      </c>
      <c r="BA266" s="192">
        <f t="shared" si="3878"/>
        <v>614</v>
      </c>
      <c r="BB266" s="276">
        <f t="shared" si="3878"/>
        <v>706</v>
      </c>
      <c r="BC266" s="193">
        <f t="shared" si="3878"/>
        <v>194</v>
      </c>
      <c r="BD266" s="191">
        <f t="shared" si="3878"/>
        <v>1225</v>
      </c>
      <c r="BE266" s="276">
        <f t="shared" si="3878"/>
        <v>1478</v>
      </c>
      <c r="BF266" s="172">
        <f>SUM(AF266,AH266,AJ266,AL266,AN266,AP266,AR266,AT266,AV266,AX266,AZ266,BB266,BD266)</f>
        <v>9378</v>
      </c>
      <c r="BG266" s="173">
        <f>SUM(AG266,AI266,AK266,AM266,AO266,AQ266,AS266,AU266,AW266,AY266,BA266,BC266,BE266)</f>
        <v>9992</v>
      </c>
      <c r="BI266" s="137" t="s">
        <v>25</v>
      </c>
      <c r="BJ266" s="129">
        <f>B266/B281</f>
        <v>5.0950755728912722E-2</v>
      </c>
      <c r="BK266" s="130">
        <f t="shared" ref="BK266" si="3906">C266/C281</f>
        <v>6.1483890038427434E-2</v>
      </c>
      <c r="BL266" s="131">
        <f t="shared" ref="BL266" si="3907">D266/D281</f>
        <v>5.2234474753337201E-2</v>
      </c>
      <c r="BM266" s="132">
        <f t="shared" ref="BM266" si="3908">E266/E281</f>
        <v>4.3894065718489458E-2</v>
      </c>
      <c r="BN266" s="129">
        <f t="shared" ref="BN266" si="3909">F266/F281</f>
        <v>4.1611422743498216E-2</v>
      </c>
      <c r="BO266" s="130">
        <f t="shared" ref="BO266" si="3910">G266/G281</f>
        <v>3.325573661456601E-2</v>
      </c>
      <c r="BP266" s="131">
        <f t="shared" ref="BP266" si="3911">H266/H281</f>
        <v>5.2671440374552465E-2</v>
      </c>
      <c r="BQ266" s="132">
        <f t="shared" ref="BQ266" si="3912">I266/I281</f>
        <v>4.8226695422957107E-2</v>
      </c>
      <c r="BR266" s="129">
        <f t="shared" ref="BR266" si="3913">J266/J281</f>
        <v>4.67695274831244E-2</v>
      </c>
      <c r="BS266" s="130">
        <f t="shared" ref="BS266" si="3914">K266/K281</f>
        <v>5.3985872855701313E-2</v>
      </c>
      <c r="BT266" s="131">
        <f t="shared" ref="BT266" si="3915">L266/L281</f>
        <v>4.769964609939991E-2</v>
      </c>
      <c r="BU266" s="129">
        <f t="shared" ref="BU266" si="3916">M266/M281</f>
        <v>6.0695436199937905E-2</v>
      </c>
      <c r="BV266" s="133">
        <f t="shared" ref="BV266" si="3917">N266/N281</f>
        <v>4.8816843674305943E-2</v>
      </c>
      <c r="BW266" s="134">
        <f t="shared" ref="BW266" si="3918">O266/O281</f>
        <v>4.5960069677073563E-2</v>
      </c>
      <c r="BX266" s="129">
        <f t="shared" ref="BX266" si="3919">P266/P281</f>
        <v>5.2817731667059657E-2</v>
      </c>
      <c r="BY266" s="130">
        <f t="shared" ref="BY266" si="3920">Q266/Q281</f>
        <v>3.6962462246512298E-2</v>
      </c>
      <c r="BZ266" s="131">
        <f t="shared" ref="BZ266" si="3921">R266/R281</f>
        <v>5.0443672839506175E-2</v>
      </c>
      <c r="CA266" s="132">
        <f t="shared" ref="CA266" si="3922">S266/S281</f>
        <v>4.2083736949736307E-2</v>
      </c>
      <c r="CB266" s="129">
        <f t="shared" ref="CB266" si="3923">T266/T281</f>
        <v>3.6275040606388739E-2</v>
      </c>
      <c r="CC266" s="130">
        <f t="shared" ref="CC266" si="3924">U266/U281</f>
        <v>3.7648612945838836E-2</v>
      </c>
      <c r="CD266" s="131">
        <f t="shared" ref="CD266" si="3925">V266/V281</f>
        <v>4.5617505254048708E-2</v>
      </c>
      <c r="CE266" s="132">
        <f t="shared" ref="CE266" si="3926">W266/W281</f>
        <v>4.9694548872180451E-2</v>
      </c>
      <c r="CF266" s="129">
        <f t="shared" ref="CF266" si="3927">X266/X281</f>
        <v>5.0174403005097935E-2</v>
      </c>
      <c r="CG266" s="130">
        <f t="shared" ref="CG266" si="3928">Y266/Y281</f>
        <v>4.0301536677297765E-2</v>
      </c>
      <c r="CH266" s="131">
        <f t="shared" ref="CH266" si="3929">Z266/Z281</f>
        <v>5.8088288418466874E-2</v>
      </c>
      <c r="CI266" s="129">
        <f t="shared" ref="CI266" si="3930">AA266/AA281</f>
        <v>5.3589056550557047E-2</v>
      </c>
      <c r="CJ266" s="135">
        <f t="shared" ref="CJ266" si="3931">AB266/AB281</f>
        <v>5.0111076995322121E-2</v>
      </c>
      <c r="CK266" s="136">
        <f t="shared" ref="CK266" si="3932">AC266/AC281</f>
        <v>4.7360206174340731E-2</v>
      </c>
    </row>
    <row r="267" spans="1:89" ht="13.5" thickBot="1" x14ac:dyDescent="0.25">
      <c r="A267" s="146" t="s">
        <v>26</v>
      </c>
      <c r="B267" s="203">
        <v>435</v>
      </c>
      <c r="C267" s="197">
        <v>569</v>
      </c>
      <c r="D267" s="198">
        <v>155</v>
      </c>
      <c r="E267" s="199">
        <v>249</v>
      </c>
      <c r="F267" s="196">
        <v>387</v>
      </c>
      <c r="G267" s="200">
        <v>455</v>
      </c>
      <c r="H267" s="198">
        <v>740</v>
      </c>
      <c r="I267" s="199">
        <v>938</v>
      </c>
      <c r="J267" s="196">
        <v>109</v>
      </c>
      <c r="K267" s="197">
        <v>94</v>
      </c>
      <c r="L267" s="198">
        <v>244</v>
      </c>
      <c r="M267" s="196">
        <v>296</v>
      </c>
      <c r="N267" s="201">
        <v>668</v>
      </c>
      <c r="O267" s="204">
        <v>652</v>
      </c>
      <c r="P267" s="196">
        <v>384</v>
      </c>
      <c r="Q267" s="197">
        <v>283</v>
      </c>
      <c r="R267" s="198">
        <v>517</v>
      </c>
      <c r="S267" s="199">
        <v>380</v>
      </c>
      <c r="T267" s="196">
        <v>77</v>
      </c>
      <c r="U267" s="200">
        <v>49</v>
      </c>
      <c r="V267" s="198">
        <v>351</v>
      </c>
      <c r="W267" s="205">
        <v>451</v>
      </c>
      <c r="X267" s="196">
        <v>363</v>
      </c>
      <c r="Y267" s="200">
        <v>154</v>
      </c>
      <c r="Z267" s="198">
        <v>723</v>
      </c>
      <c r="AA267" s="196">
        <v>812</v>
      </c>
      <c r="AB267" s="170">
        <f t="shared" si="3685"/>
        <v>5153</v>
      </c>
      <c r="AC267" s="171">
        <f t="shared" si="3686"/>
        <v>5382</v>
      </c>
      <c r="AE267" s="273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5.3022915650901996E-2</v>
      </c>
      <c r="BK267" s="130">
        <f t="shared" ref="BK267" si="3933">C267/C281</f>
        <v>5.6064636910040398E-2</v>
      </c>
      <c r="BL267" s="131">
        <f t="shared" ref="BL267" si="3934">D267/D281</f>
        <v>4.4979686593151477E-2</v>
      </c>
      <c r="BM267" s="132">
        <f t="shared" ref="BM267" si="3935">E267/E281</f>
        <v>6.1059342815105444E-2</v>
      </c>
      <c r="BN267" s="129">
        <f t="shared" ref="BN267" si="3936">F267/F281</f>
        <v>3.9469658337582869E-2</v>
      </c>
      <c r="BO267" s="130">
        <f t="shared" ref="BO267" si="3937">G267/G281</f>
        <v>3.7828400399068839E-2</v>
      </c>
      <c r="BP267" s="131">
        <f t="shared" ref="BP267" si="3938">H267/H281</f>
        <v>5.09501514734233E-2</v>
      </c>
      <c r="BQ267" s="132">
        <f t="shared" ref="BQ267" si="3939">I267/I281</f>
        <v>5.6194584231967409E-2</v>
      </c>
      <c r="BR267" s="129">
        <f t="shared" ref="BR267" si="3940">J267/J281</f>
        <v>5.2555448408871747E-2</v>
      </c>
      <c r="BS267" s="130">
        <f t="shared" ref="BS267" si="3941">K267/K281</f>
        <v>4.742684157416751E-2</v>
      </c>
      <c r="BT267" s="131">
        <f t="shared" ref="BT267" si="3942">L267/L281</f>
        <v>3.754423757501154E-2</v>
      </c>
      <c r="BU267" s="129">
        <f t="shared" ref="BU267" si="3943">M267/M281</f>
        <v>4.5948463210183171E-2</v>
      </c>
      <c r="BV267" s="133">
        <f t="shared" ref="BV267" si="3944">N267/N281</f>
        <v>4.1488106328799457E-2</v>
      </c>
      <c r="BW267" s="134">
        <f t="shared" ref="BW267" si="3945">O267/O281</f>
        <v>4.3682165349055342E-2</v>
      </c>
      <c r="BX267" s="129">
        <f t="shared" ref="BX267" si="3946">P267/P281</f>
        <v>4.5272341428908278E-2</v>
      </c>
      <c r="BY267" s="130">
        <f t="shared" ref="BY267" si="3947">Q267/Q281</f>
        <v>4.0701855314252841E-2</v>
      </c>
      <c r="BZ267" s="131">
        <f t="shared" ref="BZ267" si="3948">R267/R281</f>
        <v>4.9864969135802469E-2</v>
      </c>
      <c r="CA267" s="132">
        <f t="shared" ref="CA267" si="3949">S267/S281</f>
        <v>4.0899795501022497E-2</v>
      </c>
      <c r="CB267" s="129">
        <f t="shared" ref="CB267" si="3950">T267/T281</f>
        <v>4.1689225771521385E-2</v>
      </c>
      <c r="CC267" s="130">
        <f t="shared" ref="CC267" si="3951">U267/U281</f>
        <v>3.2364597093791282E-2</v>
      </c>
      <c r="CD267" s="131">
        <f t="shared" ref="CD267" si="3952">V267/V281</f>
        <v>4.3392261095314626E-2</v>
      </c>
      <c r="CE267" s="132">
        <f t="shared" ref="CE267" si="3953">W267/W281</f>
        <v>5.2984022556390981E-2</v>
      </c>
      <c r="CF267" s="129">
        <f t="shared" ref="CF267" si="3954">X267/X281</f>
        <v>4.8698685269653874E-2</v>
      </c>
      <c r="CG267" s="130">
        <f t="shared" ref="CG267" si="3955">Y267/Y281</f>
        <v>4.4650623369092493E-2</v>
      </c>
      <c r="CH267" s="131">
        <f t="shared" ref="CH267" si="3956">Z267/Z281</f>
        <v>5.2236110107651182E-2</v>
      </c>
      <c r="CI267" s="129">
        <f t="shared" ref="CI267" si="3957">AA267/AA281</f>
        <v>5.725567620927937E-2</v>
      </c>
      <c r="CJ267" s="135">
        <f t="shared" ref="CJ267" si="3958">AB267/AB281</f>
        <v>4.6534939584951328E-2</v>
      </c>
      <c r="CK267" s="136">
        <f t="shared" ref="CK267" si="3959">AC267/AC281</f>
        <v>4.8839361875896117E-2</v>
      </c>
    </row>
    <row r="268" spans="1:89" ht="14.25" thickTop="1" thickBot="1" x14ac:dyDescent="0.25">
      <c r="A268" s="137" t="s">
        <v>27</v>
      </c>
      <c r="B268" s="206">
        <v>393</v>
      </c>
      <c r="C268" s="190">
        <v>613</v>
      </c>
      <c r="D268" s="191">
        <v>173</v>
      </c>
      <c r="E268" s="192">
        <v>203</v>
      </c>
      <c r="F268" s="189">
        <v>398</v>
      </c>
      <c r="G268" s="193">
        <v>500</v>
      </c>
      <c r="H268" s="191">
        <v>784</v>
      </c>
      <c r="I268" s="192">
        <v>861</v>
      </c>
      <c r="J268" s="189">
        <v>123</v>
      </c>
      <c r="K268" s="190">
        <v>98</v>
      </c>
      <c r="L268" s="191">
        <v>292</v>
      </c>
      <c r="M268" s="189">
        <v>353</v>
      </c>
      <c r="N268" s="194">
        <v>779</v>
      </c>
      <c r="O268" s="207">
        <v>639</v>
      </c>
      <c r="P268" s="189">
        <v>440</v>
      </c>
      <c r="Q268" s="190">
        <v>268</v>
      </c>
      <c r="R268" s="191">
        <v>524</v>
      </c>
      <c r="S268" s="192">
        <v>453</v>
      </c>
      <c r="T268" s="189">
        <v>86</v>
      </c>
      <c r="U268" s="193">
        <v>59</v>
      </c>
      <c r="V268" s="191">
        <v>425</v>
      </c>
      <c r="W268" s="208">
        <v>463</v>
      </c>
      <c r="X268" s="189">
        <v>408</v>
      </c>
      <c r="Y268" s="193">
        <v>134</v>
      </c>
      <c r="Z268" s="191">
        <v>767</v>
      </c>
      <c r="AA268" s="189">
        <v>919</v>
      </c>
      <c r="AB268" s="170">
        <f t="shared" si="3685"/>
        <v>5592</v>
      </c>
      <c r="AC268" s="171">
        <f t="shared" si="3686"/>
        <v>5563</v>
      </c>
      <c r="AE268" s="267" t="s">
        <v>13</v>
      </c>
      <c r="AF268" s="20">
        <f t="shared" ref="AF268:BG268" si="3960">SUM(AF265:AF267)</f>
        <v>1239</v>
      </c>
      <c r="AG268" s="21">
        <f t="shared" si="3960"/>
        <v>2102</v>
      </c>
      <c r="AH268" s="20">
        <f t="shared" si="3960"/>
        <v>481</v>
      </c>
      <c r="AI268" s="21">
        <f t="shared" si="3960"/>
        <v>854</v>
      </c>
      <c r="AJ268" s="20">
        <f t="shared" si="3960"/>
        <v>1066</v>
      </c>
      <c r="AK268" s="21">
        <f t="shared" si="3960"/>
        <v>3332</v>
      </c>
      <c r="AL268" s="20">
        <f t="shared" si="3960"/>
        <v>2087</v>
      </c>
      <c r="AM268" s="21">
        <f t="shared" si="3960"/>
        <v>3303</v>
      </c>
      <c r="AN268" s="20">
        <f t="shared" si="3960"/>
        <v>505</v>
      </c>
      <c r="AO268" s="21">
        <f t="shared" si="3960"/>
        <v>126</v>
      </c>
      <c r="AP268" s="20">
        <f t="shared" si="3960"/>
        <v>1499</v>
      </c>
      <c r="AQ268" s="21">
        <f t="shared" si="3960"/>
        <v>477</v>
      </c>
      <c r="AR268" s="20">
        <f t="shared" si="3960"/>
        <v>2822</v>
      </c>
      <c r="AS268" s="21">
        <f t="shared" si="3960"/>
        <v>2050</v>
      </c>
      <c r="AT268" s="20">
        <f t="shared" si="3960"/>
        <v>1525</v>
      </c>
      <c r="AU268" s="21">
        <f t="shared" si="3960"/>
        <v>1043</v>
      </c>
      <c r="AV268" s="20">
        <f t="shared" si="3960"/>
        <v>1858</v>
      </c>
      <c r="AW268" s="21">
        <f t="shared" si="3960"/>
        <v>1726</v>
      </c>
      <c r="AX268" s="20">
        <f t="shared" si="3960"/>
        <v>384</v>
      </c>
      <c r="AY268" s="21">
        <f t="shared" si="3960"/>
        <v>99</v>
      </c>
      <c r="AZ268" s="20">
        <f t="shared" si="3960"/>
        <v>1757</v>
      </c>
      <c r="BA268" s="21">
        <f t="shared" si="3960"/>
        <v>1236</v>
      </c>
      <c r="BB268" s="20">
        <f t="shared" si="3960"/>
        <v>1548</v>
      </c>
      <c r="BC268" s="21">
        <f t="shared" si="3960"/>
        <v>397</v>
      </c>
      <c r="BD268" s="20">
        <f t="shared" si="3960"/>
        <v>2413</v>
      </c>
      <c r="BE268" s="21">
        <f t="shared" si="3960"/>
        <v>2671</v>
      </c>
      <c r="BF268" s="174">
        <f t="shared" si="3960"/>
        <v>19184</v>
      </c>
      <c r="BG268" s="175">
        <f t="shared" si="3960"/>
        <v>19416</v>
      </c>
      <c r="BI268" s="137" t="s">
        <v>27</v>
      </c>
      <c r="BJ268" s="129">
        <f>B268/B281</f>
        <v>4.790346172598732E-2</v>
      </c>
      <c r="BK268" s="130">
        <f t="shared" ref="BK268" si="3961">C268/C281</f>
        <v>6.0400039412750024E-2</v>
      </c>
      <c r="BL268" s="131">
        <f t="shared" ref="BL268" si="3962">D268/D281</f>
        <v>5.02031340684852E-2</v>
      </c>
      <c r="BM268" s="132">
        <f t="shared" ref="BM268" si="3963">E268/E281</f>
        <v>4.9779303580186368E-2</v>
      </c>
      <c r="BN268" s="129">
        <f t="shared" ref="BN268" si="3964">F268/F281</f>
        <v>4.0591534931157573E-2</v>
      </c>
      <c r="BO268" s="130">
        <f t="shared" ref="BO268" si="3965">G268/G281</f>
        <v>4.1569670768207514E-2</v>
      </c>
      <c r="BP268" s="131">
        <f t="shared" ref="BP268" si="3966">H268/H281</f>
        <v>5.3979619939410632E-2</v>
      </c>
      <c r="BQ268" s="132">
        <f t="shared" ref="BQ268" si="3967">I268/I281</f>
        <v>5.1581595974119342E-2</v>
      </c>
      <c r="BR268" s="129">
        <f t="shared" ref="BR268" si="3968">J268/J281</f>
        <v>5.9305689488910317E-2</v>
      </c>
      <c r="BS268" s="130">
        <f t="shared" ref="BS268" si="3969">K268/K281</f>
        <v>4.9445005045408677E-2</v>
      </c>
      <c r="BT268" s="131">
        <f t="shared" ref="BT268" si="3970">L268/L281</f>
        <v>4.492998922911217E-2</v>
      </c>
      <c r="BU268" s="129">
        <f t="shared" ref="BU268" si="3971">M268/M281</f>
        <v>5.4796647004036012E-2</v>
      </c>
      <c r="BV268" s="133">
        <f t="shared" ref="BV268" si="3972">N268/N281</f>
        <v>4.8382088069064036E-2</v>
      </c>
      <c r="BW268" s="134">
        <f t="shared" ref="BW268" si="3973">O268/O281</f>
        <v>4.2811201929518962E-2</v>
      </c>
      <c r="BX268" s="129">
        <f t="shared" ref="BX268" si="3974">P268/P281</f>
        <v>5.1874557887290736E-2</v>
      </c>
      <c r="BY268" s="130">
        <f t="shared" ref="BY268" si="3975">Q268/Q281</f>
        <v>3.8544513159787144E-2</v>
      </c>
      <c r="BZ268" s="131">
        <f t="shared" ref="BZ268" si="3976">R268/R281</f>
        <v>5.0540123456790126E-2</v>
      </c>
      <c r="CA268" s="132">
        <f t="shared" ref="CA268" si="3977">S268/S281</f>
        <v>4.8756861478850499E-2</v>
      </c>
      <c r="CB268" s="129">
        <f t="shared" ref="CB268" si="3978">T268/T281</f>
        <v>4.6561992420140766E-2</v>
      </c>
      <c r="CC268" s="130">
        <f t="shared" ref="CC268" si="3979">U268/U281</f>
        <v>3.8969616908850729E-2</v>
      </c>
      <c r="CD268" s="131">
        <f t="shared" ref="CD268" si="3980">V268/V281</f>
        <v>5.2540487081221408E-2</v>
      </c>
      <c r="CE268" s="132">
        <f t="shared" ref="CE268" si="3981">W268/W281</f>
        <v>5.4393796992481203E-2</v>
      </c>
      <c r="CF268" s="129">
        <f t="shared" ref="CF268" si="3982">X268/X281</f>
        <v>5.4735712369197748E-2</v>
      </c>
      <c r="CG268" s="130">
        <f t="shared" ref="CG268" si="3983">Y268/Y281</f>
        <v>3.8851841113366196E-2</v>
      </c>
      <c r="CH268" s="131">
        <f t="shared" ref="CH268" si="3984">Z268/Z281</f>
        <v>5.5415071165378221E-2</v>
      </c>
      <c r="CI268" s="129">
        <f t="shared" ref="CI268" si="3985">AA268/AA281</f>
        <v>6.4800451276265686E-2</v>
      </c>
      <c r="CJ268" s="135">
        <f t="shared" ref="CJ268" si="3986">AB268/AB281</f>
        <v>5.0499394946448242E-2</v>
      </c>
      <c r="CK268" s="136">
        <f t="shared" ref="CK268" si="3987">AC268/AC281</f>
        <v>5.0481859924862517E-2</v>
      </c>
    </row>
    <row r="269" spans="1:89" ht="13.5" thickTop="1" x14ac:dyDescent="0.2">
      <c r="A269" s="146" t="s">
        <v>28</v>
      </c>
      <c r="B269" s="203">
        <v>427</v>
      </c>
      <c r="C269" s="197">
        <v>685</v>
      </c>
      <c r="D269" s="198">
        <v>224</v>
      </c>
      <c r="E269" s="199">
        <v>185</v>
      </c>
      <c r="F269" s="196">
        <v>391</v>
      </c>
      <c r="G269" s="200">
        <v>767</v>
      </c>
      <c r="H269" s="198">
        <v>886</v>
      </c>
      <c r="I269" s="199">
        <v>1115</v>
      </c>
      <c r="J269" s="196">
        <v>126</v>
      </c>
      <c r="K269" s="197">
        <v>64</v>
      </c>
      <c r="L269" s="198">
        <v>425</v>
      </c>
      <c r="M269" s="196">
        <v>337</v>
      </c>
      <c r="N269" s="201">
        <v>1076</v>
      </c>
      <c r="O269" s="204">
        <v>718</v>
      </c>
      <c r="P269" s="196">
        <v>555</v>
      </c>
      <c r="Q269" s="197">
        <v>379</v>
      </c>
      <c r="R269" s="198">
        <v>608</v>
      </c>
      <c r="S269" s="199">
        <v>526</v>
      </c>
      <c r="T269" s="196">
        <v>181</v>
      </c>
      <c r="U269" s="200">
        <v>40</v>
      </c>
      <c r="V269" s="198">
        <v>558</v>
      </c>
      <c r="W269" s="205">
        <v>527</v>
      </c>
      <c r="X269" s="196">
        <v>513</v>
      </c>
      <c r="Y269" s="200">
        <v>140</v>
      </c>
      <c r="Z269" s="198">
        <v>928</v>
      </c>
      <c r="AA269" s="196">
        <v>868</v>
      </c>
      <c r="AB269" s="170">
        <f t="shared" si="3685"/>
        <v>6898</v>
      </c>
      <c r="AC269" s="171">
        <f t="shared" si="3686"/>
        <v>6351</v>
      </c>
      <c r="BI269" s="146" t="s">
        <v>28</v>
      </c>
      <c r="BJ269" s="129">
        <f>B269/B281</f>
        <v>5.2047781569965867E-2</v>
      </c>
      <c r="BK269" s="130">
        <f t="shared" ref="BK269" si="3988">C269/C281</f>
        <v>6.7494334417183957E-2</v>
      </c>
      <c r="BL269" s="131">
        <f t="shared" ref="BL269" si="3989">D269/D281</f>
        <v>6.5002901915264075E-2</v>
      </c>
      <c r="BM269" s="132">
        <f t="shared" ref="BM269" si="3990">E269/E281</f>
        <v>4.5365375183913682E-2</v>
      </c>
      <c r="BN269" s="129">
        <f t="shared" ref="BN269" si="3991">F269/F281</f>
        <v>3.9877613462519119E-2</v>
      </c>
      <c r="BO269" s="130">
        <f t="shared" ref="BO269" si="3992">G269/G281</f>
        <v>6.3767874958430323E-2</v>
      </c>
      <c r="BP269" s="131">
        <f t="shared" ref="BP269" si="3993">H269/H281</f>
        <v>6.1002478656017628E-2</v>
      </c>
      <c r="BQ269" s="132">
        <f t="shared" ref="BQ269" si="3994">I269/I281</f>
        <v>6.6798466331176615E-2</v>
      </c>
      <c r="BR269" s="129">
        <f t="shared" ref="BR269" si="3995">J269/J281</f>
        <v>6.0752169720347159E-2</v>
      </c>
      <c r="BS269" s="130">
        <f t="shared" ref="BS269" si="3996">K269/K281</f>
        <v>3.2290615539858729E-2</v>
      </c>
      <c r="BT269" s="131">
        <f t="shared" ref="BT269" si="3997">L269/L281</f>
        <v>6.5394676104016003E-2</v>
      </c>
      <c r="BU269" s="129">
        <f t="shared" ref="BU269" si="3998">M269/M281</f>
        <v>5.2312946289972059E-2</v>
      </c>
      <c r="BV269" s="133">
        <f t="shared" ref="BV269" si="3999">N269/N281</f>
        <v>6.6828147320042233E-2</v>
      </c>
      <c r="BW269" s="134">
        <f t="shared" ref="BW269" si="4000">O269/O281</f>
        <v>4.8103979632855419E-2</v>
      </c>
      <c r="BX269" s="129">
        <f t="shared" ref="BX269" si="4001">P269/P281</f>
        <v>6.5432680971468996E-2</v>
      </c>
      <c r="BY269" s="130">
        <f t="shared" ref="BY269" si="4002">Q269/Q281</f>
        <v>5.4508845102833312E-2</v>
      </c>
      <c r="BZ269" s="131">
        <f t="shared" ref="BZ269" si="4003">R269/R281</f>
        <v>5.8641975308641972E-2</v>
      </c>
      <c r="CA269" s="132">
        <f t="shared" ref="CA269" si="4004">S269/S281</f>
        <v>5.6613927456678509E-2</v>
      </c>
      <c r="CB269" s="129">
        <f t="shared" ref="CB269" si="4005">T269/T281</f>
        <v>9.7996751488900927E-2</v>
      </c>
      <c r="CC269" s="130">
        <f t="shared" ref="CC269" si="4006">U269/U281</f>
        <v>2.6420079260237782E-2</v>
      </c>
      <c r="CD269" s="131">
        <f t="shared" ref="CD269" si="4007">V269/V281</f>
        <v>6.8982568920756576E-2</v>
      </c>
      <c r="CE269" s="132">
        <f t="shared" ref="CE269" si="4008">W269/W281</f>
        <v>6.1912593984962405E-2</v>
      </c>
      <c r="CF269" s="129">
        <f t="shared" ref="CF269" si="4009">X269/X281</f>
        <v>6.8822108934800105E-2</v>
      </c>
      <c r="CG269" s="130">
        <f t="shared" ref="CG269" si="4010">Y269/Y281</f>
        <v>4.0591475790084083E-2</v>
      </c>
      <c r="CH269" s="131">
        <f t="shared" ref="CH269" si="4011">Z269/Z281</f>
        <v>6.7047178672061267E-2</v>
      </c>
      <c r="CI269" s="129">
        <f t="shared" ref="CI269" si="4012">AA269/AA281</f>
        <v>6.1204343534057258E-2</v>
      </c>
      <c r="CJ269" s="135">
        <f t="shared" ref="CJ269" si="4013">AB269/AB281</f>
        <v>6.2293423880650928E-2</v>
      </c>
      <c r="CK269" s="136">
        <f t="shared" ref="CK269" si="4014">AC269/AC281</f>
        <v>5.7632624911522892E-2</v>
      </c>
    </row>
    <row r="270" spans="1:89" x14ac:dyDescent="0.2">
      <c r="A270" s="137" t="s">
        <v>29</v>
      </c>
      <c r="B270" s="206">
        <v>559</v>
      </c>
      <c r="C270" s="190">
        <v>881</v>
      </c>
      <c r="D270" s="191">
        <v>333</v>
      </c>
      <c r="E270" s="192">
        <v>322</v>
      </c>
      <c r="F270" s="189">
        <v>525</v>
      </c>
      <c r="G270" s="193">
        <v>1389</v>
      </c>
      <c r="H270" s="191">
        <v>1018</v>
      </c>
      <c r="I270" s="192">
        <v>1470</v>
      </c>
      <c r="J270" s="189">
        <v>223</v>
      </c>
      <c r="K270" s="190">
        <v>93</v>
      </c>
      <c r="L270" s="191">
        <v>657</v>
      </c>
      <c r="M270" s="189">
        <v>346</v>
      </c>
      <c r="N270" s="194">
        <v>1350</v>
      </c>
      <c r="O270" s="207">
        <v>858</v>
      </c>
      <c r="P270" s="189">
        <v>919</v>
      </c>
      <c r="Q270" s="190">
        <v>366</v>
      </c>
      <c r="R270" s="191">
        <v>968</v>
      </c>
      <c r="S270" s="192">
        <v>722</v>
      </c>
      <c r="T270" s="189">
        <v>267</v>
      </c>
      <c r="U270" s="193">
        <v>53</v>
      </c>
      <c r="V270" s="191">
        <v>930</v>
      </c>
      <c r="W270" s="208">
        <v>549</v>
      </c>
      <c r="X270" s="189">
        <v>683</v>
      </c>
      <c r="Y270" s="193">
        <v>169</v>
      </c>
      <c r="Z270" s="191">
        <v>1296</v>
      </c>
      <c r="AA270" s="189">
        <v>1226</v>
      </c>
      <c r="AB270" s="170">
        <f t="shared" si="3685"/>
        <v>9728</v>
      </c>
      <c r="AC270" s="171">
        <f t="shared" si="3686"/>
        <v>8444</v>
      </c>
      <c r="BI270" s="137" t="s">
        <v>29</v>
      </c>
      <c r="BJ270" s="129">
        <f>B270/B281</f>
        <v>6.8137493905411989E-2</v>
      </c>
      <c r="BK270" s="130">
        <f t="shared" ref="BK270" si="4015">C270/C281</f>
        <v>8.6806581929254112E-2</v>
      </c>
      <c r="BL270" s="131">
        <f t="shared" ref="BL270" si="4016">D270/D281</f>
        <v>9.6633778293673825E-2</v>
      </c>
      <c r="BM270" s="132">
        <f t="shared" ref="BM270" si="4017">E270/E281</f>
        <v>7.8960274644433545E-2</v>
      </c>
      <c r="BN270" s="129">
        <f t="shared" ref="BN270" si="4018">F270/F281</f>
        <v>5.3544110147883732E-2</v>
      </c>
      <c r="BO270" s="130">
        <f t="shared" ref="BO270" si="4019">G270/G281</f>
        <v>0.11548054539408048</v>
      </c>
      <c r="BP270" s="131">
        <f t="shared" ref="BP270" si="4020">H270/H281</f>
        <v>7.0090884053979619E-2</v>
      </c>
      <c r="BQ270" s="132">
        <f t="shared" ref="BQ270" si="4021">I270/I281</f>
        <v>8.8066139468008633E-2</v>
      </c>
      <c r="BR270" s="129">
        <f t="shared" ref="BR270" si="4022">J270/J281</f>
        <v>0.10752169720347156</v>
      </c>
      <c r="BS270" s="130">
        <f t="shared" ref="BS270" si="4023">K270/K281</f>
        <v>4.6922300706357216E-2</v>
      </c>
      <c r="BT270" s="131">
        <f t="shared" ref="BT270" si="4024">L270/L281</f>
        <v>0.10109247576550238</v>
      </c>
      <c r="BU270" s="129">
        <f t="shared" ref="BU270" si="4025">M270/M281</f>
        <v>5.3710027941633036E-2</v>
      </c>
      <c r="BV270" s="133">
        <f t="shared" ref="BV270" si="4026">N270/N281</f>
        <v>8.3845723868082728E-2</v>
      </c>
      <c r="BW270" s="134">
        <f t="shared" ref="BW270" si="4027">O270/O281</f>
        <v>5.7483585689401047E-2</v>
      </c>
      <c r="BX270" s="129">
        <f t="shared" ref="BX270" si="4028">P270/P281</f>
        <v>0.10834708795095496</v>
      </c>
      <c r="BY270" s="130">
        <f t="shared" ref="BY270" si="4029">Q270/Q281</f>
        <v>5.263914856896304E-2</v>
      </c>
      <c r="BZ270" s="131">
        <f t="shared" ref="BZ270" si="4030">R270/R281</f>
        <v>9.3364197530864196E-2</v>
      </c>
      <c r="CA270" s="132">
        <f t="shared" ref="CA270" si="4031">S270/S281</f>
        <v>7.7709611451942745E-2</v>
      </c>
      <c r="CB270" s="129">
        <f t="shared" ref="CB270" si="4032">T270/T281</f>
        <v>0.14455874390904169</v>
      </c>
      <c r="CC270" s="130">
        <f t="shared" ref="CC270" si="4033">U270/U281</f>
        <v>3.5006605019815062E-2</v>
      </c>
      <c r="CD270" s="131">
        <f t="shared" ref="CD270" si="4034">V270/V281</f>
        <v>0.11497094820126097</v>
      </c>
      <c r="CE270" s="132">
        <f t="shared" ref="CE270" si="4035">W270/W281</f>
        <v>6.4497180451127817E-2</v>
      </c>
      <c r="CF270" s="129">
        <f t="shared" ref="CF270" si="4036">X270/X281</f>
        <v>9.1628655755299174E-2</v>
      </c>
      <c r="CG270" s="130">
        <f t="shared" ref="CG270" si="4037">Y270/Y281</f>
        <v>4.8999710060887214E-2</v>
      </c>
      <c r="CH270" s="131">
        <f t="shared" ref="CH270" si="4038">Z270/Z281</f>
        <v>9.3634852973051075E-2</v>
      </c>
      <c r="CI270" s="129">
        <f t="shared" ref="CI270" si="4039">AA270/AA281</f>
        <v>8.6447609646030182E-2</v>
      </c>
      <c r="CJ270" s="135">
        <f t="shared" ref="CJ270" si="4040">AB270/AB281</f>
        <v>8.785016345476547E-2</v>
      </c>
      <c r="CK270" s="136">
        <f t="shared" ref="CK270" si="4041">AC270/AC281</f>
        <v>7.6625710085482496E-2</v>
      </c>
    </row>
    <row r="271" spans="1:89" x14ac:dyDescent="0.2">
      <c r="A271" s="146" t="s">
        <v>30</v>
      </c>
      <c r="B271" s="203">
        <v>641</v>
      </c>
      <c r="C271" s="197">
        <v>1080</v>
      </c>
      <c r="D271" s="198">
        <v>275</v>
      </c>
      <c r="E271" s="199">
        <v>450</v>
      </c>
      <c r="F271" s="196">
        <v>487</v>
      </c>
      <c r="G271" s="200">
        <v>1633</v>
      </c>
      <c r="H271" s="198">
        <v>1114</v>
      </c>
      <c r="I271" s="199">
        <v>1605</v>
      </c>
      <c r="J271" s="196">
        <v>267</v>
      </c>
      <c r="K271" s="197">
        <v>49</v>
      </c>
      <c r="L271" s="198">
        <v>739</v>
      </c>
      <c r="M271" s="196">
        <v>242</v>
      </c>
      <c r="N271" s="201">
        <v>1381</v>
      </c>
      <c r="O271" s="204">
        <v>963</v>
      </c>
      <c r="P271" s="196">
        <v>802</v>
      </c>
      <c r="Q271" s="197">
        <v>485</v>
      </c>
      <c r="R271" s="198">
        <v>968</v>
      </c>
      <c r="S271" s="199">
        <v>853</v>
      </c>
      <c r="T271" s="196">
        <v>216</v>
      </c>
      <c r="U271" s="200">
        <v>46</v>
      </c>
      <c r="V271" s="198">
        <v>886</v>
      </c>
      <c r="W271" s="205">
        <v>622</v>
      </c>
      <c r="X271" s="196">
        <v>842</v>
      </c>
      <c r="Y271" s="200">
        <v>203</v>
      </c>
      <c r="Z271" s="198">
        <v>1188</v>
      </c>
      <c r="AA271" s="196">
        <v>1193</v>
      </c>
      <c r="AB271" s="170">
        <f t="shared" si="3685"/>
        <v>9806</v>
      </c>
      <c r="AC271" s="171">
        <f t="shared" si="3686"/>
        <v>9424</v>
      </c>
      <c r="BI271" s="146" t="s">
        <v>30</v>
      </c>
      <c r="BJ271" s="129">
        <f>B271/B281</f>
        <v>7.813261823500732E-2</v>
      </c>
      <c r="BK271" s="130">
        <f t="shared" ref="BK271" si="4042">C271/C281</f>
        <v>0.10641442506650901</v>
      </c>
      <c r="BL271" s="131">
        <f t="shared" ref="BL271" si="4043">D271/D281</f>
        <v>7.9802669762042949E-2</v>
      </c>
      <c r="BM271" s="132">
        <f t="shared" ref="BM271" si="4044">E271/E281</f>
        <v>0.11034820990681707</v>
      </c>
      <c r="BN271" s="129">
        <f t="shared" ref="BN271" si="4045">F271/F281</f>
        <v>4.9668536460989295E-2</v>
      </c>
      <c r="BO271" s="130">
        <f t="shared" ref="BO271" si="4046">G271/G281</f>
        <v>0.13576654472896574</v>
      </c>
      <c r="BP271" s="131">
        <f t="shared" ref="BP271" si="4047">H271/H281</f>
        <v>7.6700633434315615E-2</v>
      </c>
      <c r="BQ271" s="132">
        <f t="shared" ref="BQ271" si="4048">I271/I281</f>
        <v>9.6153846153846159E-2</v>
      </c>
      <c r="BR271" s="129">
        <f t="shared" ref="BR271" si="4049">J271/J281</f>
        <v>0.12873674059787849</v>
      </c>
      <c r="BS271" s="130">
        <f t="shared" ref="BS271" si="4050">K271/K281</f>
        <v>2.4722502522704339E-2</v>
      </c>
      <c r="BT271" s="131">
        <f t="shared" ref="BT271" si="4051">L271/L281</f>
        <v>0.1137098015079243</v>
      </c>
      <c r="BU271" s="129">
        <f t="shared" ref="BU271" si="4052">M271/M281</f>
        <v>3.7565973300217326E-2</v>
      </c>
      <c r="BV271" s="133">
        <f t="shared" ref="BV271" si="4053">N271/N281</f>
        <v>8.5771070119868328E-2</v>
      </c>
      <c r="BW271" s="134">
        <f t="shared" ref="BW271" si="4054">O271/O281</f>
        <v>6.4518290231810257E-2</v>
      </c>
      <c r="BX271" s="129">
        <f t="shared" ref="BX271" si="4055">P271/P281</f>
        <v>9.4553171421834475E-2</v>
      </c>
      <c r="BY271" s="130">
        <f t="shared" ref="BY271" si="4056">Q271/Q281</f>
        <v>6.9754062994390909E-2</v>
      </c>
      <c r="BZ271" s="131">
        <f t="shared" ref="BZ271" si="4057">R271/R281</f>
        <v>9.3364197530864196E-2</v>
      </c>
      <c r="CA271" s="132">
        <f t="shared" ref="CA271" si="4058">S271/S281</f>
        <v>9.1809277795716279E-2</v>
      </c>
      <c r="CB271" s="129">
        <f t="shared" ref="CB271" si="4059">T271/T281</f>
        <v>0.11694639956686519</v>
      </c>
      <c r="CC271" s="130">
        <f t="shared" ref="CC271" si="4060">U271/U281</f>
        <v>3.0383091149273449E-2</v>
      </c>
      <c r="CD271" s="131">
        <f t="shared" ref="CD271" si="4061">V271/V281</f>
        <v>0.109531462479911</v>
      </c>
      <c r="CE271" s="132">
        <f t="shared" ref="CE271" si="4062">W271/W281</f>
        <v>7.3073308270676693E-2</v>
      </c>
      <c r="CF271" s="129">
        <f t="shared" ref="CF271" si="4063">X271/X281</f>
        <v>0.11295948484035417</v>
      </c>
      <c r="CG271" s="130">
        <f t="shared" ref="CG271" si="4064">Y271/Y281</f>
        <v>5.885763989562192E-2</v>
      </c>
      <c r="CH271" s="131">
        <f t="shared" ref="CH271" si="4065">Z271/Z281</f>
        <v>8.5831948558630161E-2</v>
      </c>
      <c r="CI271" s="129">
        <f t="shared" ref="CI271" si="4066">AA271/AA281</f>
        <v>8.4120716401071785E-2</v>
      </c>
      <c r="CJ271" s="135">
        <f t="shared" ref="CJ271" si="4067">AB271/AB281</f>
        <v>8.8554554156808213E-2</v>
      </c>
      <c r="CK271" s="136">
        <f t="shared" ref="CK271" si="4068">AC271/AC281</f>
        <v>8.5518793444527119E-2</v>
      </c>
    </row>
    <row r="272" spans="1:89" x14ac:dyDescent="0.2">
      <c r="A272" s="137" t="s">
        <v>31</v>
      </c>
      <c r="B272" s="206">
        <v>598</v>
      </c>
      <c r="C272" s="190">
        <v>1022</v>
      </c>
      <c r="D272" s="191">
        <v>206</v>
      </c>
      <c r="E272" s="192">
        <v>404</v>
      </c>
      <c r="F272" s="189">
        <v>579</v>
      </c>
      <c r="G272" s="193">
        <v>1699</v>
      </c>
      <c r="H272" s="191">
        <v>973</v>
      </c>
      <c r="I272" s="192">
        <v>1698</v>
      </c>
      <c r="J272" s="189">
        <v>238</v>
      </c>
      <c r="K272" s="190">
        <v>77</v>
      </c>
      <c r="L272" s="191">
        <v>760</v>
      </c>
      <c r="M272" s="189">
        <v>235</v>
      </c>
      <c r="N272" s="194">
        <v>1441</v>
      </c>
      <c r="O272" s="207">
        <v>1087</v>
      </c>
      <c r="P272" s="189">
        <v>723</v>
      </c>
      <c r="Q272" s="190">
        <v>558</v>
      </c>
      <c r="R272" s="191">
        <v>890</v>
      </c>
      <c r="S272" s="192">
        <v>873</v>
      </c>
      <c r="T272" s="189">
        <v>168</v>
      </c>
      <c r="U272" s="193">
        <v>53</v>
      </c>
      <c r="V272" s="191">
        <v>871</v>
      </c>
      <c r="W272" s="208">
        <v>614</v>
      </c>
      <c r="X272" s="189">
        <v>706</v>
      </c>
      <c r="Y272" s="193">
        <v>194</v>
      </c>
      <c r="Z272" s="191">
        <v>1225</v>
      </c>
      <c r="AA272" s="189">
        <v>1478</v>
      </c>
      <c r="AB272" s="170">
        <f t="shared" si="3685"/>
        <v>9378</v>
      </c>
      <c r="AC272" s="171">
        <f t="shared" si="3686"/>
        <v>9992</v>
      </c>
      <c r="BI272" s="137" t="s">
        <v>31</v>
      </c>
      <c r="BJ272" s="129">
        <f>B272/B281</f>
        <v>7.2891272549975628E-2</v>
      </c>
      <c r="BK272" s="130">
        <f t="shared" ref="BK272" si="4069">C272/C281</f>
        <v>0.10069957631293723</v>
      </c>
      <c r="BL272" s="131">
        <f t="shared" ref="BL272" si="4070">D272/D281</f>
        <v>5.9779454439930352E-2</v>
      </c>
      <c r="BM272" s="132">
        <f t="shared" ref="BM272" si="4071">E272/E281</f>
        <v>9.9068170671897993E-2</v>
      </c>
      <c r="BN272" s="129">
        <f t="shared" ref="BN272" si="4072">F272/F281</f>
        <v>5.9051504334523205E-2</v>
      </c>
      <c r="BO272" s="130">
        <f t="shared" ref="BO272" si="4073">G272/G281</f>
        <v>0.14125374127036913</v>
      </c>
      <c r="BP272" s="131">
        <f t="shared" ref="BP272" si="4074">H272/H281</f>
        <v>6.6992564031947116E-2</v>
      </c>
      <c r="BQ272" s="132">
        <f t="shared" ref="BQ272" si="4075">I272/I281</f>
        <v>0.10172537742631201</v>
      </c>
      <c r="BR272" s="129">
        <f t="shared" ref="BR272" si="4076">J272/J281</f>
        <v>0.11475409836065574</v>
      </c>
      <c r="BS272" s="130">
        <f t="shared" ref="BS272" si="4077">K272/K281</f>
        <v>3.8849646821392532E-2</v>
      </c>
      <c r="BT272" s="131">
        <f t="shared" ref="BT272" si="4078">L272/L281</f>
        <v>0.11694106785659332</v>
      </c>
      <c r="BU272" s="129">
        <f t="shared" ref="BU272" si="4079">M272/M281</f>
        <v>3.6479354237814343E-2</v>
      </c>
      <c r="BV272" s="133">
        <f t="shared" ref="BV272" si="4080">N272/N281</f>
        <v>8.9497546736227562E-2</v>
      </c>
      <c r="BW272" s="134">
        <f t="shared" ref="BW272" si="4081">O272/O281</f>
        <v>7.2825941310464964E-2</v>
      </c>
      <c r="BX272" s="129">
        <f t="shared" ref="BX272" si="4082">P272/P281</f>
        <v>8.5239330346616363E-2</v>
      </c>
      <c r="BY272" s="130">
        <f t="shared" ref="BY272" si="4083">Q272/Q281</f>
        <v>8.0253128146123981E-2</v>
      </c>
      <c r="BZ272" s="131">
        <f t="shared" ref="BZ272" si="4084">R272/R281</f>
        <v>8.5841049382716056E-2</v>
      </c>
      <c r="CA272" s="132">
        <f t="shared" ref="CA272" si="4085">S272/S281</f>
        <v>9.3961898611559569E-2</v>
      </c>
      <c r="CB272" s="129">
        <f t="shared" ref="CB272" si="4086">T272/T281</f>
        <v>9.0958310774228474E-2</v>
      </c>
      <c r="CC272" s="130">
        <f t="shared" ref="CC272" si="4087">U272/U281</f>
        <v>3.5006605019815062E-2</v>
      </c>
      <c r="CD272" s="131">
        <f t="shared" ref="CD272" si="4088">V272/V281</f>
        <v>0.10767709234763259</v>
      </c>
      <c r="CE272" s="132">
        <f t="shared" ref="CE272" si="4089">W272/W281</f>
        <v>7.2133458646616536E-2</v>
      </c>
      <c r="CF272" s="129">
        <f t="shared" ref="CF272" si="4090">X272/X281</f>
        <v>9.4714247383954925E-2</v>
      </c>
      <c r="CG272" s="130">
        <f t="shared" ref="CG272" si="4091">Y272/Y281</f>
        <v>5.6248187880545086E-2</v>
      </c>
      <c r="CH272" s="131">
        <f t="shared" ref="CH272" si="4092">Z272/Z281</f>
        <v>8.85051658117188E-2</v>
      </c>
      <c r="CI272" s="129">
        <f t="shared" ref="CI272" si="4093">AA272/AA281</f>
        <v>0.10421661260753068</v>
      </c>
      <c r="CJ272" s="135">
        <f t="shared" ref="CJ272" si="4094">AB272/AB281</f>
        <v>8.468943594559937E-2</v>
      </c>
      <c r="CK272" s="136">
        <f t="shared" ref="CK272" si="4095">AC272/AC281</f>
        <v>9.0673151962830545E-2</v>
      </c>
    </row>
    <row r="273" spans="1:89" x14ac:dyDescent="0.2">
      <c r="A273" s="146" t="s">
        <v>32</v>
      </c>
      <c r="B273" s="203">
        <v>605</v>
      </c>
      <c r="C273" s="197">
        <v>822</v>
      </c>
      <c r="D273" s="198">
        <v>114</v>
      </c>
      <c r="E273" s="199">
        <v>325</v>
      </c>
      <c r="F273" s="196">
        <v>344</v>
      </c>
      <c r="G273" s="200">
        <v>1320</v>
      </c>
      <c r="H273" s="198">
        <v>819</v>
      </c>
      <c r="I273" s="199">
        <v>1505</v>
      </c>
      <c r="J273" s="196">
        <v>236</v>
      </c>
      <c r="K273" s="197">
        <v>61</v>
      </c>
      <c r="L273" s="198">
        <v>613</v>
      </c>
      <c r="M273" s="196">
        <v>231</v>
      </c>
      <c r="N273" s="201">
        <v>1072</v>
      </c>
      <c r="O273" s="204">
        <v>889</v>
      </c>
      <c r="P273" s="196">
        <v>395</v>
      </c>
      <c r="Q273" s="197">
        <v>548</v>
      </c>
      <c r="R273" s="198">
        <v>551</v>
      </c>
      <c r="S273" s="199">
        <v>757</v>
      </c>
      <c r="T273" s="196">
        <v>112</v>
      </c>
      <c r="U273" s="200">
        <v>60</v>
      </c>
      <c r="V273" s="198">
        <v>851</v>
      </c>
      <c r="W273" s="205">
        <v>507</v>
      </c>
      <c r="X273" s="196">
        <v>461</v>
      </c>
      <c r="Y273" s="200">
        <v>216</v>
      </c>
      <c r="Z273" s="198">
        <v>1023</v>
      </c>
      <c r="AA273" s="196">
        <v>1009</v>
      </c>
      <c r="AB273" s="170">
        <f t="shared" si="3685"/>
        <v>7196</v>
      </c>
      <c r="AC273" s="171">
        <f t="shared" si="3686"/>
        <v>8250</v>
      </c>
      <c r="BI273" s="146" t="s">
        <v>32</v>
      </c>
      <c r="BJ273" s="129">
        <f>B273/B281</f>
        <v>7.3744514870794739E-2</v>
      </c>
      <c r="BK273" s="130">
        <f t="shared" ref="BK273" si="4096">C273/C281</f>
        <v>8.0993201300620751E-2</v>
      </c>
      <c r="BL273" s="131">
        <f t="shared" ref="BL273" si="4097">D273/D281</f>
        <v>3.3081834010446898E-2</v>
      </c>
      <c r="BM273" s="132">
        <f t="shared" ref="BM273" si="4098">E273/E281</f>
        <v>7.9695929377145661E-2</v>
      </c>
      <c r="BN273" s="129">
        <f t="shared" ref="BN273" si="4099">F273/F281</f>
        <v>3.50841407445181E-2</v>
      </c>
      <c r="BO273" s="130">
        <f t="shared" ref="BO273" si="4100">G273/G281</f>
        <v>0.10974393082806784</v>
      </c>
      <c r="BP273" s="131">
        <f t="shared" ref="BP273" si="4101">H273/H281</f>
        <v>5.6389424400991463E-2</v>
      </c>
      <c r="BQ273" s="132">
        <f t="shared" ref="BQ273" si="4102">I273/I281</f>
        <v>9.0162952312485029E-2</v>
      </c>
      <c r="BR273" s="129">
        <f t="shared" ref="BR273" si="4103">J273/J281</f>
        <v>0.11378977820636452</v>
      </c>
      <c r="BS273" s="130">
        <f t="shared" ref="BS273" si="4104">K273/K281</f>
        <v>3.0776992936427851E-2</v>
      </c>
      <c r="BT273" s="131">
        <f t="shared" ref="BT273" si="4105">L273/L281</f>
        <v>9.4322203415910147E-2</v>
      </c>
      <c r="BU273" s="129">
        <f t="shared" ref="BU273" si="4106">M273/M281</f>
        <v>3.5858429059298355E-2</v>
      </c>
      <c r="BV273" s="133">
        <f t="shared" ref="BV273" si="4107">N273/N281</f>
        <v>6.6579715545618284E-2</v>
      </c>
      <c r="BW273" s="134">
        <f t="shared" ref="BW273" si="4108">O273/O281</f>
        <v>5.956049845906472E-2</v>
      </c>
      <c r="BX273" s="129">
        <f t="shared" ref="BX273" si="4109">P273/P281</f>
        <v>4.6569205376090543E-2</v>
      </c>
      <c r="BY273" s="130">
        <f t="shared" ref="BY273" si="4110">Q273/Q281</f>
        <v>7.8814900043146841E-2</v>
      </c>
      <c r="BZ273" s="131">
        <f t="shared" ref="BZ273" si="4111">R273/R281</f>
        <v>5.314429012345679E-2</v>
      </c>
      <c r="CA273" s="132">
        <f t="shared" ref="CA273" si="4112">S273/S281</f>
        <v>8.1476697879668492E-2</v>
      </c>
      <c r="CB273" s="129">
        <f t="shared" ref="CB273" si="4113">T273/T281</f>
        <v>6.0638873849485651E-2</v>
      </c>
      <c r="CC273" s="130">
        <f t="shared" ref="CC273" si="4114">U273/U281</f>
        <v>3.9630118890356669E-2</v>
      </c>
      <c r="CD273" s="131">
        <f t="shared" ref="CD273" si="4115">V273/V281</f>
        <v>0.10520459883792806</v>
      </c>
      <c r="CE273" s="132">
        <f t="shared" ref="CE273" si="4116">W273/W281</f>
        <v>5.9562969924812033E-2</v>
      </c>
      <c r="CF273" s="129">
        <f t="shared" ref="CF273" si="4117">X273/X281</f>
        <v>6.1845988730882748E-2</v>
      </c>
      <c r="CG273" s="130">
        <f t="shared" ref="CG273" si="4118">Y273/Y281</f>
        <v>6.2626848361844012E-2</v>
      </c>
      <c r="CH273" s="131">
        <f t="shared" ref="CH273" si="4119">Z273/Z281</f>
        <v>7.3910844592153746E-2</v>
      </c>
      <c r="CI273" s="129">
        <f t="shared" ref="CI273" si="4120">AA273/AA281</f>
        <v>7.1146523762515859E-2</v>
      </c>
      <c r="CJ273" s="135">
        <f t="shared" ref="CJ273" si="4121">AB273/AB281</f>
        <v>6.4984557588455213E-2</v>
      </c>
      <c r="CK273" s="136">
        <f t="shared" ref="CK273" si="4122">AC273/AC281</f>
        <v>7.4865242563385906E-2</v>
      </c>
    </row>
    <row r="274" spans="1:89" x14ac:dyDescent="0.2">
      <c r="A274" s="137" t="s">
        <v>33</v>
      </c>
      <c r="B274" s="206">
        <v>446</v>
      </c>
      <c r="C274" s="190">
        <v>556</v>
      </c>
      <c r="D274" s="191">
        <v>99</v>
      </c>
      <c r="E274" s="192">
        <v>288</v>
      </c>
      <c r="F274" s="189">
        <v>269</v>
      </c>
      <c r="G274" s="193">
        <v>922</v>
      </c>
      <c r="H274" s="191">
        <v>639</v>
      </c>
      <c r="I274" s="192">
        <v>1079</v>
      </c>
      <c r="J274" s="189">
        <v>167</v>
      </c>
      <c r="K274" s="190">
        <v>47</v>
      </c>
      <c r="L274" s="191">
        <v>440</v>
      </c>
      <c r="M274" s="189">
        <v>160</v>
      </c>
      <c r="N274" s="194">
        <v>1062</v>
      </c>
      <c r="O274" s="207">
        <v>711</v>
      </c>
      <c r="P274" s="189">
        <v>246</v>
      </c>
      <c r="Q274" s="190">
        <v>484</v>
      </c>
      <c r="R274" s="191">
        <v>350</v>
      </c>
      <c r="S274" s="192">
        <v>645</v>
      </c>
      <c r="T274" s="189">
        <v>31</v>
      </c>
      <c r="U274" s="193">
        <v>52</v>
      </c>
      <c r="V274" s="191">
        <v>597</v>
      </c>
      <c r="W274" s="208">
        <v>351</v>
      </c>
      <c r="X274" s="189">
        <v>192</v>
      </c>
      <c r="Y274" s="193">
        <v>201</v>
      </c>
      <c r="Z274" s="191">
        <v>621</v>
      </c>
      <c r="AA274" s="189">
        <v>660</v>
      </c>
      <c r="AB274" s="170">
        <f t="shared" si="3685"/>
        <v>5159</v>
      </c>
      <c r="AC274" s="171">
        <f t="shared" si="3686"/>
        <v>6156</v>
      </c>
      <c r="BI274" s="137" t="s">
        <v>33</v>
      </c>
      <c r="BJ274" s="129">
        <f>B274/B281</f>
        <v>5.4363725012189175E-2</v>
      </c>
      <c r="BK274" s="130">
        <f t="shared" ref="BK274" si="4123">C274/C281</f>
        <v>5.4783722534239826E-2</v>
      </c>
      <c r="BL274" s="131">
        <f t="shared" ref="BL274" si="4124">D274/D281</f>
        <v>2.8728961114335462E-2</v>
      </c>
      <c r="BM274" s="132">
        <f t="shared" ref="BM274" si="4125">E274/E281</f>
        <v>7.0622854340362917E-2</v>
      </c>
      <c r="BN274" s="129">
        <f t="shared" ref="BN274" si="4126">F274/F281</f>
        <v>2.7434982151963282E-2</v>
      </c>
      <c r="BO274" s="130">
        <f t="shared" ref="BO274" si="4127">G274/G281</f>
        <v>7.6654472896574663E-2</v>
      </c>
      <c r="BP274" s="131">
        <f t="shared" ref="BP274" si="4128">H274/H281</f>
        <v>4.3996144312861474E-2</v>
      </c>
      <c r="BQ274" s="132">
        <f t="shared" ref="BQ274" si="4129">I274/I281</f>
        <v>6.4641744548286598E-2</v>
      </c>
      <c r="BR274" s="129">
        <f t="shared" ref="BR274" si="4130">J274/J281</f>
        <v>8.0520732883317264E-2</v>
      </c>
      <c r="BS274" s="130">
        <f t="shared" ref="BS274" si="4131">K274/K281</f>
        <v>2.3713420787083755E-2</v>
      </c>
      <c r="BT274" s="131">
        <f t="shared" ref="BT274" si="4132">L274/L281</f>
        <v>6.7702723495922448E-2</v>
      </c>
      <c r="BU274" s="129">
        <f t="shared" ref="BU274" si="4133">M274/M281</f>
        <v>2.4837007140639553E-2</v>
      </c>
      <c r="BV274" s="133">
        <f t="shared" ref="BV274" si="4134">N274/N281</f>
        <v>6.5958636109558419E-2</v>
      </c>
      <c r="BW274" s="134">
        <f t="shared" ref="BW274" si="4135">O274/O281</f>
        <v>4.7634999330028141E-2</v>
      </c>
      <c r="BX274" s="129">
        <f t="shared" ref="BX274" si="4136">P274/P281</f>
        <v>2.9002593727894363E-2</v>
      </c>
      <c r="BY274" s="130">
        <f t="shared" ref="BY274" si="4137">Q274/Q281</f>
        <v>6.9610240184093203E-2</v>
      </c>
      <c r="BZ274" s="131">
        <f t="shared" ref="BZ274" si="4138">R274/R281</f>
        <v>3.3757716049382713E-2</v>
      </c>
      <c r="CA274" s="132">
        <f t="shared" ref="CA274" si="4139">S274/S281</f>
        <v>6.9422021310946075E-2</v>
      </c>
      <c r="CB274" s="129">
        <f t="shared" ref="CB274" si="4140">T274/T281</f>
        <v>1.6783974011911208E-2</v>
      </c>
      <c r="CC274" s="130">
        <f t="shared" ref="CC274" si="4141">U274/U281</f>
        <v>3.4346103038309116E-2</v>
      </c>
      <c r="CD274" s="131">
        <f t="shared" ref="CD274" si="4142">V274/V281</f>
        <v>7.3803931264680434E-2</v>
      </c>
      <c r="CE274" s="132">
        <f t="shared" ref="CE274" si="4143">W274/W281</f>
        <v>4.1235902255639098E-2</v>
      </c>
      <c r="CF274" s="129">
        <f t="shared" ref="CF274" si="4144">X274/X281</f>
        <v>2.5757982291387174E-2</v>
      </c>
      <c r="CG274" s="130">
        <f t="shared" ref="CG274" si="4145">Y274/Y281</f>
        <v>5.8277761670049291E-2</v>
      </c>
      <c r="CH274" s="131">
        <f t="shared" ref="CH274" si="4146">Z274/Z281</f>
        <v>4.4866700382920309E-2</v>
      </c>
      <c r="CI274" s="129">
        <f t="shared" ref="CI274" si="4147">AA274/AA281</f>
        <v>4.6537864899167961E-2</v>
      </c>
      <c r="CJ274" s="135">
        <f t="shared" ref="CJ274" si="4148">AB274/AB281</f>
        <v>4.6589123485108457E-2</v>
      </c>
      <c r="CK274" s="136">
        <f t="shared" ref="CK274" si="4149">AC274/AC281</f>
        <v>5.5863082814570135E-2</v>
      </c>
    </row>
    <row r="275" spans="1:89" x14ac:dyDescent="0.2">
      <c r="A275" s="146" t="s">
        <v>34</v>
      </c>
      <c r="B275" s="203">
        <v>106</v>
      </c>
      <c r="C275" s="197">
        <v>132</v>
      </c>
      <c r="D275" s="198">
        <v>43</v>
      </c>
      <c r="E275" s="199">
        <v>102</v>
      </c>
      <c r="F275" s="196">
        <v>109</v>
      </c>
      <c r="G275" s="200">
        <v>188</v>
      </c>
      <c r="H275" s="198">
        <v>201</v>
      </c>
      <c r="I275" s="199">
        <v>304</v>
      </c>
      <c r="J275" s="196">
        <v>14</v>
      </c>
      <c r="K275" s="197">
        <v>28</v>
      </c>
      <c r="L275" s="198">
        <v>244</v>
      </c>
      <c r="M275" s="196">
        <v>102</v>
      </c>
      <c r="N275" s="201">
        <v>437</v>
      </c>
      <c r="O275" s="204">
        <v>364</v>
      </c>
      <c r="P275" s="196">
        <v>97</v>
      </c>
      <c r="Q275" s="197">
        <v>182</v>
      </c>
      <c r="R275" s="198">
        <v>109</v>
      </c>
      <c r="S275" s="199">
        <v>264</v>
      </c>
      <c r="T275" s="196">
        <v>14</v>
      </c>
      <c r="U275" s="200">
        <v>118</v>
      </c>
      <c r="V275" s="198">
        <v>218</v>
      </c>
      <c r="W275" s="205">
        <v>66</v>
      </c>
      <c r="X275" s="196">
        <v>78</v>
      </c>
      <c r="Y275" s="200">
        <v>177</v>
      </c>
      <c r="Z275" s="198">
        <v>146</v>
      </c>
      <c r="AA275" s="196">
        <v>216</v>
      </c>
      <c r="AB275" s="170">
        <f t="shared" si="3685"/>
        <v>1816</v>
      </c>
      <c r="AC275" s="171">
        <f t="shared" si="3686"/>
        <v>2243</v>
      </c>
      <c r="BI275" s="146" t="s">
        <v>34</v>
      </c>
      <c r="BJ275" s="129">
        <f>B275/B281</f>
        <v>1.2920526572403706E-2</v>
      </c>
      <c r="BK275" s="130">
        <f t="shared" ref="BK275" si="4150">C275/C281</f>
        <v>1.300620750812888E-2</v>
      </c>
      <c r="BL275" s="131">
        <f t="shared" ref="BL275" si="4151">D275/D281</f>
        <v>1.2478235635519443E-2</v>
      </c>
      <c r="BM275" s="132">
        <f t="shared" ref="BM275" si="4152">E275/E281</f>
        <v>2.501226091221187E-2</v>
      </c>
      <c r="BN275" s="129">
        <f t="shared" ref="BN275" si="4153">F275/F281</f>
        <v>1.1116777154513004E-2</v>
      </c>
      <c r="BO275" s="130">
        <f t="shared" ref="BO275" si="4154">G275/G281</f>
        <v>1.5630196208846026E-2</v>
      </c>
      <c r="BP275" s="131">
        <f t="shared" ref="BP275" si="4155">H275/H281</f>
        <v>1.383916276507849E-2</v>
      </c>
      <c r="BQ275" s="132">
        <f t="shared" ref="BQ275" si="4156">I275/I281</f>
        <v>1.8212317277737838E-2</v>
      </c>
      <c r="BR275" s="129">
        <f t="shared" ref="BR275" si="4157">J275/J281</f>
        <v>6.7502410800385727E-3</v>
      </c>
      <c r="BS275" s="130">
        <f t="shared" ref="BS275" si="4158">K275/K281</f>
        <v>1.4127144298688193E-2</v>
      </c>
      <c r="BT275" s="131">
        <f t="shared" ref="BT275" si="4159">L275/L281</f>
        <v>3.754423757501154E-2</v>
      </c>
      <c r="BU275" s="129">
        <f t="shared" ref="BU275" si="4160">M275/M281</f>
        <v>1.5833592052157716E-2</v>
      </c>
      <c r="BV275" s="133">
        <f t="shared" ref="BV275" si="4161">N275/N281</f>
        <v>2.714117135581641E-2</v>
      </c>
      <c r="BW275" s="134">
        <f t="shared" ref="BW275" si="4162">O275/O281</f>
        <v>2.4386975747018626E-2</v>
      </c>
      <c r="BX275" s="129">
        <f t="shared" ref="BX275" si="4163">P275/P281</f>
        <v>1.1435982079698185E-2</v>
      </c>
      <c r="BY275" s="130">
        <f t="shared" ref="BY275" si="4164">Q275/Q281</f>
        <v>2.6175751474183804E-2</v>
      </c>
      <c r="BZ275" s="131">
        <f t="shared" ref="BZ275" si="4165">R275/R281</f>
        <v>1.0513117283950617E-2</v>
      </c>
      <c r="CA275" s="132">
        <f t="shared" ref="CA275" si="4166">S275/S281</f>
        <v>2.8414594769131416E-2</v>
      </c>
      <c r="CB275" s="129">
        <f t="shared" ref="CB275" si="4167">T275/T281</f>
        <v>7.5798592311857064E-3</v>
      </c>
      <c r="CC275" s="130">
        <f t="shared" ref="CC275" si="4168">U275/U281</f>
        <v>7.7939233817701459E-2</v>
      </c>
      <c r="CD275" s="131">
        <f t="shared" ref="CD275" si="4169">V275/V281</f>
        <v>2.6950179255779454E-2</v>
      </c>
      <c r="CE275" s="132">
        <f t="shared" ref="CE275" si="4170">W275/W281</f>
        <v>7.7537593984962402E-3</v>
      </c>
      <c r="CF275" s="129">
        <f t="shared" ref="CF275" si="4171">X275/X281</f>
        <v>1.046418030587604E-2</v>
      </c>
      <c r="CG275" s="130">
        <f t="shared" ref="CG275" si="4172">Y275/Y281</f>
        <v>5.131922296317773E-2</v>
      </c>
      <c r="CH275" s="131">
        <f t="shared" ref="CH275" si="4173">Z275/Z281</f>
        <v>1.0548370782457914E-2</v>
      </c>
      <c r="CI275" s="129">
        <f t="shared" ref="CI275" si="4174">AA275/AA281</f>
        <v>1.5230573967000423E-2</v>
      </c>
      <c r="CJ275" s="135">
        <f t="shared" ref="CJ275" si="4175">AB275/AB281</f>
        <v>1.6399660447559014E-2</v>
      </c>
      <c r="CK275" s="136">
        <f t="shared" ref="CK275" si="4176">AC275/AC281</f>
        <v>2.0354271402384799E-2</v>
      </c>
    </row>
    <row r="276" spans="1:89" x14ac:dyDescent="0.2">
      <c r="A276" s="137" t="s">
        <v>35</v>
      </c>
      <c r="B276" s="206">
        <v>0</v>
      </c>
      <c r="C276" s="190">
        <v>69</v>
      </c>
      <c r="D276" s="191">
        <v>0</v>
      </c>
      <c r="E276" s="192">
        <v>52</v>
      </c>
      <c r="F276" s="189">
        <v>4</v>
      </c>
      <c r="G276" s="193">
        <v>147</v>
      </c>
      <c r="H276" s="191">
        <v>0</v>
      </c>
      <c r="I276" s="192">
        <v>133</v>
      </c>
      <c r="J276" s="189">
        <v>5</v>
      </c>
      <c r="K276" s="190">
        <v>15</v>
      </c>
      <c r="L276" s="191">
        <v>102</v>
      </c>
      <c r="M276" s="189">
        <v>71</v>
      </c>
      <c r="N276" s="194">
        <v>81</v>
      </c>
      <c r="O276" s="207">
        <v>89</v>
      </c>
      <c r="P276" s="189">
        <v>0</v>
      </c>
      <c r="Q276" s="190">
        <v>0</v>
      </c>
      <c r="R276" s="191">
        <v>0</v>
      </c>
      <c r="S276" s="192">
        <v>0</v>
      </c>
      <c r="T276" s="189">
        <v>0</v>
      </c>
      <c r="U276" s="193">
        <v>0</v>
      </c>
      <c r="V276" s="191">
        <v>0</v>
      </c>
      <c r="W276" s="208">
        <v>0</v>
      </c>
      <c r="X276" s="189">
        <v>0</v>
      </c>
      <c r="Y276" s="193">
        <v>52</v>
      </c>
      <c r="Z276" s="191">
        <v>0</v>
      </c>
      <c r="AA276" s="189">
        <v>19</v>
      </c>
      <c r="AB276" s="170">
        <f t="shared" si="3685"/>
        <v>192</v>
      </c>
      <c r="AC276" s="171">
        <f t="shared" si="3686"/>
        <v>647</v>
      </c>
      <c r="BI276" s="137" t="s">
        <v>35</v>
      </c>
      <c r="BJ276" s="129">
        <f>B276/B281</f>
        <v>0</v>
      </c>
      <c r="BK276" s="130">
        <f t="shared" ref="BK276" si="4177">C276/C281</f>
        <v>6.7986993792491868E-3</v>
      </c>
      <c r="BL276" s="131">
        <f t="shared" ref="BL276" si="4178">D276/D281</f>
        <v>0</v>
      </c>
      <c r="BM276" s="132">
        <f t="shared" ref="BM276" si="4179">E276/E281</f>
        <v>1.2751348700343305E-2</v>
      </c>
      <c r="BN276" s="129">
        <f t="shared" ref="BN276" si="4180">F276/F281</f>
        <v>4.0795512493625703E-4</v>
      </c>
      <c r="BO276" s="130">
        <f t="shared" ref="BO276" si="4181">G276/G281</f>
        <v>1.222148320585301E-2</v>
      </c>
      <c r="BP276" s="131">
        <f t="shared" ref="BP276" si="4182">H276/H281</f>
        <v>0</v>
      </c>
      <c r="BQ276" s="132">
        <f t="shared" ref="BQ276" si="4183">I276/I281</f>
        <v>7.9678888090103043E-3</v>
      </c>
      <c r="BR276" s="129">
        <f t="shared" ref="BR276" si="4184">J276/J281</f>
        <v>2.4108003857280617E-3</v>
      </c>
      <c r="BS276" s="130">
        <f t="shared" ref="BS276" si="4185">K276/K281</f>
        <v>7.5681130171543895E-3</v>
      </c>
      <c r="BT276" s="131">
        <f t="shared" ref="BT276" si="4186">L276/L281</f>
        <v>1.569472226496384E-2</v>
      </c>
      <c r="BU276" s="129">
        <f t="shared" ref="BU276" si="4187">M276/M281</f>
        <v>1.1021421918658802E-2</v>
      </c>
      <c r="BV276" s="133">
        <f t="shared" ref="BV276" si="4188">N276/N281</f>
        <v>5.030743432084964E-3</v>
      </c>
      <c r="BW276" s="134">
        <f t="shared" ref="BW276" si="4189">O276/O281</f>
        <v>5.9627495645182904E-3</v>
      </c>
      <c r="BX276" s="129">
        <f t="shared" ref="BX276" si="4190">P276/P281</f>
        <v>0</v>
      </c>
      <c r="BY276" s="130">
        <f t="shared" ref="BY276" si="4191">Q276/Q281</f>
        <v>0</v>
      </c>
      <c r="BZ276" s="131">
        <f t="shared" ref="BZ276" si="4192">R276/R281</f>
        <v>0</v>
      </c>
      <c r="CA276" s="132">
        <f t="shared" ref="CA276" si="4193">S276/S281</f>
        <v>0</v>
      </c>
      <c r="CB276" s="129">
        <f t="shared" ref="CB276" si="4194">T276/T281</f>
        <v>0</v>
      </c>
      <c r="CC276" s="130">
        <f t="shared" ref="CC276" si="4195">U276/U281</f>
        <v>0</v>
      </c>
      <c r="CD276" s="131">
        <f t="shared" ref="CD276" si="4196">V276/V281</f>
        <v>0</v>
      </c>
      <c r="CE276" s="132">
        <f t="shared" ref="CE276" si="4197">W276/W281</f>
        <v>0</v>
      </c>
      <c r="CF276" s="129">
        <f t="shared" ref="CF276" si="4198">X276/X281</f>
        <v>0</v>
      </c>
      <c r="CG276" s="130">
        <f t="shared" ref="CG276" si="4199">Y276/Y281</f>
        <v>1.5076833864888374E-2</v>
      </c>
      <c r="CH276" s="131">
        <f t="shared" ref="CH276" si="4200">Z276/Z281</f>
        <v>0</v>
      </c>
      <c r="CI276" s="129">
        <f t="shared" ref="CI276" si="4201">AA276/AA281</f>
        <v>1.3397264137639262E-3</v>
      </c>
      <c r="CJ276" s="135">
        <f t="shared" ref="CJ276" si="4202">AB276/AB281</f>
        <v>1.7338848050282658E-3</v>
      </c>
      <c r="CK276" s="136">
        <f t="shared" ref="CK276" si="4203">AC276/AC281</f>
        <v>5.8712499319406889E-3</v>
      </c>
    </row>
    <row r="277" spans="1:89" x14ac:dyDescent="0.2">
      <c r="A277" s="146" t="s">
        <v>36</v>
      </c>
      <c r="B277" s="203">
        <v>0</v>
      </c>
      <c r="C277" s="197">
        <v>0</v>
      </c>
      <c r="D277" s="198">
        <v>0</v>
      </c>
      <c r="E277" s="199">
        <v>0</v>
      </c>
      <c r="F277" s="196">
        <v>0</v>
      </c>
      <c r="G277" s="200">
        <v>0</v>
      </c>
      <c r="H277" s="198">
        <v>0</v>
      </c>
      <c r="I277" s="199">
        <v>0</v>
      </c>
      <c r="J277" s="196">
        <v>0</v>
      </c>
      <c r="K277" s="200">
        <v>0</v>
      </c>
      <c r="L277" s="198">
        <v>0</v>
      </c>
      <c r="M277" s="196">
        <v>0</v>
      </c>
      <c r="N277" s="201">
        <v>0</v>
      </c>
      <c r="O277" s="204">
        <v>48</v>
      </c>
      <c r="P277" s="196">
        <v>0</v>
      </c>
      <c r="Q277" s="200">
        <v>0</v>
      </c>
      <c r="R277" s="198">
        <v>0</v>
      </c>
      <c r="S277" s="199">
        <v>0</v>
      </c>
      <c r="T277" s="196">
        <v>0</v>
      </c>
      <c r="U277" s="200">
        <v>0</v>
      </c>
      <c r="V277" s="198">
        <v>0</v>
      </c>
      <c r="W277" s="199">
        <v>0</v>
      </c>
      <c r="X277" s="196">
        <v>0</v>
      </c>
      <c r="Y277" s="200">
        <v>0</v>
      </c>
      <c r="Z277" s="198">
        <v>0</v>
      </c>
      <c r="AA277" s="196">
        <v>0</v>
      </c>
      <c r="AB277" s="170">
        <f t="shared" si="3685"/>
        <v>0</v>
      </c>
      <c r="AC277" s="171">
        <f t="shared" si="3686"/>
        <v>48</v>
      </c>
      <c r="BI277" s="146" t="s">
        <v>36</v>
      </c>
      <c r="BJ277" s="129">
        <f>B277/B281</f>
        <v>0</v>
      </c>
      <c r="BK277" s="130">
        <f t="shared" ref="BK277" si="4204">C277/C281</f>
        <v>0</v>
      </c>
      <c r="BL277" s="131">
        <f t="shared" ref="BL277" si="4205">D277/D281</f>
        <v>0</v>
      </c>
      <c r="BM277" s="132">
        <f t="shared" ref="BM277" si="4206">E277/E281</f>
        <v>0</v>
      </c>
      <c r="BN277" s="129">
        <f t="shared" ref="BN277" si="4207">F277/F281</f>
        <v>0</v>
      </c>
      <c r="BO277" s="130">
        <f t="shared" ref="BO277" si="4208">G277/G281</f>
        <v>0</v>
      </c>
      <c r="BP277" s="131">
        <f t="shared" ref="BP277" si="4209">H277/H281</f>
        <v>0</v>
      </c>
      <c r="BQ277" s="132">
        <f t="shared" ref="BQ277" si="4210">I277/I281</f>
        <v>0</v>
      </c>
      <c r="BR277" s="129">
        <f t="shared" ref="BR277" si="4211">J277/J281</f>
        <v>0</v>
      </c>
      <c r="BS277" s="130">
        <f t="shared" ref="BS277" si="4212">K277/K281</f>
        <v>0</v>
      </c>
      <c r="BT277" s="131">
        <f t="shared" ref="BT277" si="4213">L277/L281</f>
        <v>0</v>
      </c>
      <c r="BU277" s="129">
        <f t="shared" ref="BU277" si="4214">M277/M281</f>
        <v>0</v>
      </c>
      <c r="BV277" s="133">
        <f t="shared" ref="BV277" si="4215">N277/N281</f>
        <v>0</v>
      </c>
      <c r="BW277" s="134">
        <f t="shared" ref="BW277" si="4216">O277/O281</f>
        <v>3.2158649336727859E-3</v>
      </c>
      <c r="BX277" s="129">
        <f t="shared" ref="BX277" si="4217">P277/P281</f>
        <v>0</v>
      </c>
      <c r="BY277" s="130">
        <f t="shared" ref="BY277" si="4218">Q277/Q281</f>
        <v>0</v>
      </c>
      <c r="BZ277" s="131">
        <f t="shared" ref="BZ277" si="4219">R277/R281</f>
        <v>0</v>
      </c>
      <c r="CA277" s="132">
        <f t="shared" ref="CA277" si="4220">S277/S281</f>
        <v>0</v>
      </c>
      <c r="CB277" s="129">
        <f t="shared" ref="CB277" si="4221">T277/T281</f>
        <v>0</v>
      </c>
      <c r="CC277" s="130">
        <f t="shared" ref="CC277" si="4222">U277/U281</f>
        <v>0</v>
      </c>
      <c r="CD277" s="131">
        <f t="shared" ref="CD277" si="4223">V277/V281</f>
        <v>0</v>
      </c>
      <c r="CE277" s="132">
        <f t="shared" ref="CE277" si="4224">W277/W281</f>
        <v>0</v>
      </c>
      <c r="CF277" s="129">
        <f t="shared" ref="CF277" si="4225">X277/X281</f>
        <v>0</v>
      </c>
      <c r="CG277" s="130">
        <f t="shared" ref="CG277" si="4226">Y277/Y281</f>
        <v>0</v>
      </c>
      <c r="CH277" s="131">
        <f t="shared" ref="CH277" si="4227">Z277/Z281</f>
        <v>0</v>
      </c>
      <c r="CI277" s="129">
        <f t="shared" ref="CI277" si="4228">AA277/AA281</f>
        <v>0</v>
      </c>
      <c r="CJ277" s="135">
        <f t="shared" ref="CJ277" si="4229">AB277/AB281</f>
        <v>0</v>
      </c>
      <c r="CK277" s="136">
        <f t="shared" ref="CK277" si="4230">AC277/AC281</f>
        <v>4.3557959309606343E-4</v>
      </c>
    </row>
    <row r="278" spans="1:89" x14ac:dyDescent="0.2">
      <c r="A278" s="137" t="s">
        <v>37</v>
      </c>
      <c r="B278" s="59"/>
      <c r="C278" s="60"/>
      <c r="D278" s="139"/>
      <c r="E278" s="140"/>
      <c r="F278" s="138"/>
      <c r="G278" s="141"/>
      <c r="H278" s="139"/>
      <c r="I278" s="140"/>
      <c r="J278" s="138"/>
      <c r="K278" s="141"/>
      <c r="L278" s="139"/>
      <c r="M278" s="138"/>
      <c r="N278" s="142"/>
      <c r="O278" s="143"/>
      <c r="P278" s="138"/>
      <c r="Q278" s="141"/>
      <c r="R278" s="139"/>
      <c r="S278" s="140"/>
      <c r="T278" s="138"/>
      <c r="U278" s="141"/>
      <c r="V278" s="139"/>
      <c r="W278" s="140"/>
      <c r="X278" s="138"/>
      <c r="Y278" s="141"/>
      <c r="Z278" s="144"/>
      <c r="AA278" s="145"/>
      <c r="AB278" s="172">
        <f t="shared" ref="AB278:AB280" si="4231">SUM(B278,D278,F278,H278,J278,L278,N278,P278,R278,T278,V278,X278,Z278)</f>
        <v>0</v>
      </c>
      <c r="AC278" s="173">
        <f t="shared" ref="AC278:AC280" si="4232">SUM(C278,E278,G278,I278,K278,M278,O278,Q278,S278,U278,W278,Y278,AA278)</f>
        <v>0</v>
      </c>
      <c r="BI278" s="137" t="s">
        <v>37</v>
      </c>
      <c r="BJ278" s="129">
        <f>B278/B281</f>
        <v>0</v>
      </c>
      <c r="BK278" s="130">
        <f t="shared" ref="BK278" si="4233">C278/C281</f>
        <v>0</v>
      </c>
      <c r="BL278" s="131">
        <f t="shared" ref="BL278" si="4234">D278/D281</f>
        <v>0</v>
      </c>
      <c r="BM278" s="132">
        <f t="shared" ref="BM278" si="4235">E278/E281</f>
        <v>0</v>
      </c>
      <c r="BN278" s="129">
        <f t="shared" ref="BN278" si="4236">F278/F281</f>
        <v>0</v>
      </c>
      <c r="BO278" s="130">
        <f t="shared" ref="BO278" si="4237">G278/G281</f>
        <v>0</v>
      </c>
      <c r="BP278" s="131">
        <f t="shared" ref="BP278" si="4238">H278/H281</f>
        <v>0</v>
      </c>
      <c r="BQ278" s="132">
        <f t="shared" ref="BQ278" si="4239">I278/I281</f>
        <v>0</v>
      </c>
      <c r="BR278" s="129">
        <f t="shared" ref="BR278" si="4240">J278/J281</f>
        <v>0</v>
      </c>
      <c r="BS278" s="130">
        <f t="shared" ref="BS278" si="4241">K278/K281</f>
        <v>0</v>
      </c>
      <c r="BT278" s="131">
        <f t="shared" ref="BT278" si="4242">L278/L281</f>
        <v>0</v>
      </c>
      <c r="BU278" s="129">
        <f t="shared" ref="BU278" si="4243">M278/M281</f>
        <v>0</v>
      </c>
      <c r="BV278" s="133">
        <f t="shared" ref="BV278" si="4244">N278/N281</f>
        <v>0</v>
      </c>
      <c r="BW278" s="134">
        <f t="shared" ref="BW278" si="4245">O278/O281</f>
        <v>0</v>
      </c>
      <c r="BX278" s="129">
        <f t="shared" ref="BX278" si="4246">P278/P281</f>
        <v>0</v>
      </c>
      <c r="BY278" s="130">
        <f t="shared" ref="BY278" si="4247">Q278/Q281</f>
        <v>0</v>
      </c>
      <c r="BZ278" s="131">
        <f t="shared" ref="BZ278" si="4248">R278/R281</f>
        <v>0</v>
      </c>
      <c r="CA278" s="132">
        <f t="shared" ref="CA278" si="4249">S278/S281</f>
        <v>0</v>
      </c>
      <c r="CB278" s="129">
        <f t="shared" ref="CB278" si="4250">T278/T281</f>
        <v>0</v>
      </c>
      <c r="CC278" s="130">
        <f t="shared" ref="CC278" si="4251">U278/U281</f>
        <v>0</v>
      </c>
      <c r="CD278" s="131">
        <f t="shared" ref="CD278" si="4252">V278/V281</f>
        <v>0</v>
      </c>
      <c r="CE278" s="132">
        <f t="shared" ref="CE278" si="4253">W278/W281</f>
        <v>0</v>
      </c>
      <c r="CF278" s="129">
        <f t="shared" ref="CF278" si="4254">X278/X281</f>
        <v>0</v>
      </c>
      <c r="CG278" s="130">
        <f t="shared" ref="CG278" si="4255">Y278/Y281</f>
        <v>0</v>
      </c>
      <c r="CH278" s="131">
        <f t="shared" ref="CH278" si="4256">Z278/Z281</f>
        <v>0</v>
      </c>
      <c r="CI278" s="129">
        <f t="shared" ref="CI278" si="4257">AA278/AA281</f>
        <v>0</v>
      </c>
      <c r="CJ278" s="135">
        <f t="shared" ref="CJ278" si="4258">AB278/AB281</f>
        <v>0</v>
      </c>
      <c r="CK278" s="136">
        <f t="shared" ref="CK278" si="4259">AC278/AC281</f>
        <v>0</v>
      </c>
    </row>
    <row r="279" spans="1:89" x14ac:dyDescent="0.2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>
        <f t="shared" si="4231"/>
        <v>0</v>
      </c>
      <c r="AC279" s="173">
        <f t="shared" si="4232"/>
        <v>0</v>
      </c>
      <c r="BI279" s="146" t="s">
        <v>38</v>
      </c>
      <c r="BJ279" s="129">
        <f>B279/B281</f>
        <v>0</v>
      </c>
      <c r="BK279" s="130">
        <f t="shared" ref="BK279" si="4260">C279/C281</f>
        <v>0</v>
      </c>
      <c r="BL279" s="131">
        <f t="shared" ref="BL279" si="4261">D279/D281</f>
        <v>0</v>
      </c>
      <c r="BM279" s="132">
        <f t="shared" ref="BM279" si="4262">E279/E281</f>
        <v>0</v>
      </c>
      <c r="BN279" s="129">
        <f t="shared" ref="BN279" si="4263">F279/F281</f>
        <v>0</v>
      </c>
      <c r="BO279" s="130">
        <f t="shared" ref="BO279" si="4264">G279/G281</f>
        <v>0</v>
      </c>
      <c r="BP279" s="131">
        <f t="shared" ref="BP279" si="4265">H279/H281</f>
        <v>0</v>
      </c>
      <c r="BQ279" s="132">
        <f t="shared" ref="BQ279" si="4266">I279/I281</f>
        <v>0</v>
      </c>
      <c r="BR279" s="129">
        <f t="shared" ref="BR279" si="4267">J279/J281</f>
        <v>0</v>
      </c>
      <c r="BS279" s="130">
        <f t="shared" ref="BS279" si="4268">K279/K281</f>
        <v>0</v>
      </c>
      <c r="BT279" s="131">
        <f t="shared" ref="BT279" si="4269">L279/L281</f>
        <v>0</v>
      </c>
      <c r="BU279" s="129">
        <f t="shared" ref="BU279" si="4270">M279/M281</f>
        <v>0</v>
      </c>
      <c r="BV279" s="133">
        <f t="shared" ref="BV279" si="4271">N279/N281</f>
        <v>0</v>
      </c>
      <c r="BW279" s="134">
        <f t="shared" ref="BW279" si="4272">O279/O281</f>
        <v>0</v>
      </c>
      <c r="BX279" s="129">
        <f t="shared" ref="BX279" si="4273">P279/P281</f>
        <v>0</v>
      </c>
      <c r="BY279" s="130">
        <f t="shared" ref="BY279" si="4274">Q279/Q281</f>
        <v>0</v>
      </c>
      <c r="BZ279" s="131">
        <f t="shared" ref="BZ279" si="4275">R279/R281</f>
        <v>0</v>
      </c>
      <c r="CA279" s="132">
        <f t="shared" ref="CA279" si="4276">S279/S281</f>
        <v>0</v>
      </c>
      <c r="CB279" s="129">
        <f t="shared" ref="CB279" si="4277">T279/T281</f>
        <v>0</v>
      </c>
      <c r="CC279" s="130">
        <f t="shared" ref="CC279" si="4278">U279/U281</f>
        <v>0</v>
      </c>
      <c r="CD279" s="131">
        <f t="shared" ref="CD279" si="4279">V279/V281</f>
        <v>0</v>
      </c>
      <c r="CE279" s="132">
        <f t="shared" ref="CE279" si="4280">W279/W281</f>
        <v>0</v>
      </c>
      <c r="CF279" s="129">
        <f t="shared" ref="CF279" si="4281">X279/X281</f>
        <v>0</v>
      </c>
      <c r="CG279" s="130">
        <f t="shared" ref="CG279" si="4282">Y279/Y281</f>
        <v>0</v>
      </c>
      <c r="CH279" s="131">
        <f t="shared" ref="CH279" si="4283">Z279/Z281</f>
        <v>0</v>
      </c>
      <c r="CI279" s="129">
        <f t="shared" ref="CI279" si="4284">AA279/AA281</f>
        <v>0</v>
      </c>
      <c r="CJ279" s="135">
        <f t="shared" ref="CJ279" si="4285">AB279/AB281</f>
        <v>0</v>
      </c>
      <c r="CK279" s="136">
        <f t="shared" ref="CK279" si="4286">AC279/AC281</f>
        <v>0</v>
      </c>
    </row>
    <row r="280" spans="1:89" ht="13.5" thickBot="1" x14ac:dyDescent="0.25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>
        <f t="shared" si="4231"/>
        <v>0</v>
      </c>
      <c r="AC280" s="173">
        <f t="shared" si="4232"/>
        <v>0</v>
      </c>
      <c r="BI280" s="137" t="s">
        <v>39</v>
      </c>
      <c r="BJ280" s="129">
        <f>B280/B281</f>
        <v>0</v>
      </c>
      <c r="BK280" s="130">
        <f t="shared" ref="BK280" si="4287">C280/C281</f>
        <v>0</v>
      </c>
      <c r="BL280" s="131">
        <f t="shared" ref="BL280" si="4288">D280/D281</f>
        <v>0</v>
      </c>
      <c r="BM280" s="132">
        <f t="shared" ref="BM280" si="4289">E280/E281</f>
        <v>0</v>
      </c>
      <c r="BN280" s="129">
        <f t="shared" ref="BN280" si="4290">F280/F281</f>
        <v>0</v>
      </c>
      <c r="BO280" s="130">
        <f t="shared" ref="BO280" si="4291">G280/G281</f>
        <v>0</v>
      </c>
      <c r="BP280" s="131">
        <f t="shared" ref="BP280" si="4292">H280/H281</f>
        <v>0</v>
      </c>
      <c r="BQ280" s="132">
        <f t="shared" ref="BQ280" si="4293">I280/I281</f>
        <v>0</v>
      </c>
      <c r="BR280" s="129">
        <f t="shared" ref="BR280" si="4294">J280/J281</f>
        <v>0</v>
      </c>
      <c r="BS280" s="130">
        <f t="shared" ref="BS280" si="4295">K280/K281</f>
        <v>0</v>
      </c>
      <c r="BT280" s="131">
        <f t="shared" ref="BT280" si="4296">L280/L281</f>
        <v>0</v>
      </c>
      <c r="BU280" s="129">
        <f t="shared" ref="BU280" si="4297">M280/M281</f>
        <v>0</v>
      </c>
      <c r="BV280" s="133">
        <f t="shared" ref="BV280" si="4298">N280/N281</f>
        <v>0</v>
      </c>
      <c r="BW280" s="134">
        <f t="shared" ref="BW280" si="4299">O280/O281</f>
        <v>0</v>
      </c>
      <c r="BX280" s="129">
        <f t="shared" ref="BX280" si="4300">P280/P281</f>
        <v>0</v>
      </c>
      <c r="BY280" s="130">
        <f t="shared" ref="BY280" si="4301">Q280/Q281</f>
        <v>0</v>
      </c>
      <c r="BZ280" s="131">
        <f t="shared" ref="BZ280" si="4302">R280/R281</f>
        <v>0</v>
      </c>
      <c r="CA280" s="132">
        <f t="shared" ref="CA280" si="4303">S280/S281</f>
        <v>0</v>
      </c>
      <c r="CB280" s="129">
        <f t="shared" ref="CB280" si="4304">T280/T281</f>
        <v>0</v>
      </c>
      <c r="CC280" s="130">
        <f t="shared" ref="CC280" si="4305">U280/U281</f>
        <v>0</v>
      </c>
      <c r="CD280" s="131">
        <f t="shared" ref="CD280" si="4306">V280/V281</f>
        <v>0</v>
      </c>
      <c r="CE280" s="132">
        <f t="shared" ref="CE280" si="4307">W280/W281</f>
        <v>0</v>
      </c>
      <c r="CF280" s="129">
        <f t="shared" ref="CF280" si="4308">X280/X281</f>
        <v>0</v>
      </c>
      <c r="CG280" s="130">
        <f t="shared" ref="CG280" si="4309">Y280/Y281</f>
        <v>0</v>
      </c>
      <c r="CH280" s="131">
        <f t="shared" ref="CH280" si="4310">Z280/Z281</f>
        <v>0</v>
      </c>
      <c r="CI280" s="129">
        <f t="shared" ref="CI280" si="4311">AA280/AA281</f>
        <v>0</v>
      </c>
      <c r="CJ280" s="135">
        <f t="shared" ref="CJ280" si="4312">AB280/AB281</f>
        <v>0</v>
      </c>
      <c r="CK280" s="136">
        <f t="shared" ref="CK280" si="4313">AC280/AC281</f>
        <v>0</v>
      </c>
    </row>
    <row r="281" spans="1:89" ht="14.25" thickTop="1" thickBot="1" x14ac:dyDescent="0.25">
      <c r="A281" s="267" t="s">
        <v>13</v>
      </c>
      <c r="B281" s="20">
        <f t="shared" ref="B281" si="4314">SUM(B258:B280)</f>
        <v>8204</v>
      </c>
      <c r="C281" s="21">
        <f t="shared" ref="C281" si="4315">SUM(C258:C280)</f>
        <v>10149</v>
      </c>
      <c r="D281" s="20">
        <f t="shared" ref="D281" si="4316">SUM(D258:D280)</f>
        <v>3446</v>
      </c>
      <c r="E281" s="21">
        <f t="shared" ref="E281" si="4317">SUM(E258:E280)</f>
        <v>4078</v>
      </c>
      <c r="F281" s="20">
        <f t="shared" ref="F281" si="4318">SUM(F258:F280)</f>
        <v>9805</v>
      </c>
      <c r="G281" s="21">
        <f t="shared" ref="G281" si="4319">SUM(G258:G280)</f>
        <v>12028</v>
      </c>
      <c r="H281" s="20">
        <f t="shared" ref="H281" si="4320">SUM(H258:H280)</f>
        <v>14524</v>
      </c>
      <c r="I281" s="21">
        <f t="shared" ref="I281" si="4321">SUM(I258:I280)</f>
        <v>16692</v>
      </c>
      <c r="J281" s="20">
        <f t="shared" ref="J281" si="4322">SUM(J258:J280)</f>
        <v>2074</v>
      </c>
      <c r="K281" s="21">
        <f t="shared" ref="K281" si="4323">SUM(K258:K280)</f>
        <v>1982</v>
      </c>
      <c r="L281" s="20">
        <f t="shared" ref="L281" si="4324">SUM(L258:L280)</f>
        <v>6499</v>
      </c>
      <c r="M281" s="21">
        <f t="shared" ref="M281" si="4325">SUM(M258:M280)</f>
        <v>6442</v>
      </c>
      <c r="N281" s="20">
        <f t="shared" ref="N281" si="4326">SUM(N258:N280)</f>
        <v>16101</v>
      </c>
      <c r="O281" s="21">
        <f t="shared" ref="O281" si="4327">SUM(O258:O280)</f>
        <v>14926</v>
      </c>
      <c r="P281" s="20">
        <f t="shared" ref="P281" si="4328">SUM(P258:P280)</f>
        <v>8482</v>
      </c>
      <c r="Q281" s="21">
        <f t="shared" ref="Q281" si="4329">SUM(Q258:Q280)</f>
        <v>6953</v>
      </c>
      <c r="R281" s="20">
        <f t="shared" ref="R281" si="4330">SUM(R258:R280)</f>
        <v>10368</v>
      </c>
      <c r="S281" s="21">
        <f t="shared" ref="S281" si="4331">SUM(S258:S280)</f>
        <v>9291</v>
      </c>
      <c r="T281" s="20">
        <f t="shared" ref="T281" si="4332">SUM(T258:T280)</f>
        <v>1847</v>
      </c>
      <c r="U281" s="21">
        <f t="shared" ref="U281" si="4333">SUM(U258:U280)</f>
        <v>1514</v>
      </c>
      <c r="V281" s="20">
        <f t="shared" ref="V281" si="4334">SUM(V258:V280)</f>
        <v>8089</v>
      </c>
      <c r="W281" s="21">
        <f t="shared" ref="W281" si="4335">SUM(W258:W280)</f>
        <v>8512</v>
      </c>
      <c r="X281" s="20">
        <f t="shared" ref="X281" si="4336">SUM(X258:X280)</f>
        <v>7454</v>
      </c>
      <c r="Y281" s="21">
        <f t="shared" ref="Y281" si="4337">SUM(Y258:Y280)</f>
        <v>3449</v>
      </c>
      <c r="Z281" s="20">
        <f t="shared" ref="Z281" si="4338">SUM(Z258:Z280)</f>
        <v>13841</v>
      </c>
      <c r="AA281" s="21">
        <f t="shared" ref="AA281" si="4339">SUM(AA258:AA280)</f>
        <v>14182</v>
      </c>
      <c r="AB281" s="174">
        <f t="shared" ref="AB281:AC281" si="4340">SUM(AB257:AB280)</f>
        <v>110734</v>
      </c>
      <c r="AC281" s="175">
        <f t="shared" si="4340"/>
        <v>110198</v>
      </c>
      <c r="BI281" s="267" t="s">
        <v>13</v>
      </c>
      <c r="BJ281" s="155">
        <f>SUM(BJ257:BJ280)</f>
        <v>1</v>
      </c>
      <c r="BK281" s="156">
        <f t="shared" ref="BK281:CK281" si="4341">SUM(BK257:BK280)</f>
        <v>0.99999999999999989</v>
      </c>
      <c r="BL281" s="155">
        <f t="shared" si="4341"/>
        <v>1</v>
      </c>
      <c r="BM281" s="156">
        <f t="shared" si="4341"/>
        <v>1</v>
      </c>
      <c r="BN281" s="155">
        <f t="shared" si="4341"/>
        <v>1</v>
      </c>
      <c r="BO281" s="156">
        <f t="shared" si="4341"/>
        <v>1</v>
      </c>
      <c r="BP281" s="155">
        <f t="shared" si="4341"/>
        <v>0.99999999999999989</v>
      </c>
      <c r="BQ281" s="156">
        <f t="shared" si="4341"/>
        <v>1.0000000000000002</v>
      </c>
      <c r="BR281" s="155">
        <f t="shared" si="4341"/>
        <v>1</v>
      </c>
      <c r="BS281" s="156">
        <f t="shared" si="4341"/>
        <v>1</v>
      </c>
      <c r="BT281" s="155">
        <f t="shared" si="4341"/>
        <v>1</v>
      </c>
      <c r="BU281" s="156">
        <f t="shared" si="4341"/>
        <v>1</v>
      </c>
      <c r="BV281" s="155">
        <f t="shared" si="4341"/>
        <v>1</v>
      </c>
      <c r="BW281" s="156">
        <f t="shared" si="4341"/>
        <v>0.99999999999999978</v>
      </c>
      <c r="BX281" s="155">
        <f t="shared" si="4341"/>
        <v>1</v>
      </c>
      <c r="BY281" s="156">
        <f t="shared" si="4341"/>
        <v>1</v>
      </c>
      <c r="BZ281" s="155">
        <f t="shared" si="4341"/>
        <v>1.0000000000000002</v>
      </c>
      <c r="CA281" s="156">
        <f t="shared" si="4341"/>
        <v>1</v>
      </c>
      <c r="CB281" s="155">
        <f t="shared" si="4341"/>
        <v>1</v>
      </c>
      <c r="CC281" s="156">
        <f t="shared" si="4341"/>
        <v>1</v>
      </c>
      <c r="CD281" s="155">
        <f t="shared" si="4341"/>
        <v>1</v>
      </c>
      <c r="CE281" s="156">
        <f t="shared" si="4341"/>
        <v>1</v>
      </c>
      <c r="CF281" s="155">
        <f t="shared" si="4341"/>
        <v>1</v>
      </c>
      <c r="CG281" s="156">
        <f t="shared" si="4341"/>
        <v>0.99999999999999978</v>
      </c>
      <c r="CH281" s="155">
        <f t="shared" si="4341"/>
        <v>1</v>
      </c>
      <c r="CI281" s="156">
        <f t="shared" si="4341"/>
        <v>1</v>
      </c>
      <c r="CJ281" s="155">
        <f t="shared" si="4341"/>
        <v>1.0000000000000002</v>
      </c>
      <c r="CK281" s="156">
        <f t="shared" si="4341"/>
        <v>0.99999999999999978</v>
      </c>
    </row>
    <row r="282" spans="1:89" ht="13.5" thickTop="1" x14ac:dyDescent="0.2">
      <c r="A282" s="187"/>
    </row>
    <row r="284" spans="1:89" x14ac:dyDescent="0.2">
      <c r="A284" s="301">
        <f>+A253+1</f>
        <v>44479</v>
      </c>
      <c r="B284" s="301"/>
      <c r="C284" s="301"/>
      <c r="D284" s="301"/>
      <c r="BI284" s="300">
        <f>+BI253+1</f>
        <v>44479</v>
      </c>
      <c r="BJ284" s="300"/>
      <c r="BK284" s="300"/>
      <c r="BL284" s="300"/>
    </row>
    <row r="285" spans="1:89" ht="13.5" thickBot="1" x14ac:dyDescent="0.25">
      <c r="AE285" s="270" t="s">
        <v>84</v>
      </c>
    </row>
    <row r="286" spans="1:89" ht="14.25" thickTop="1" thickBot="1" x14ac:dyDescent="0.25">
      <c r="A286" s="298" t="s">
        <v>0</v>
      </c>
      <c r="B286" s="292" t="s">
        <v>1</v>
      </c>
      <c r="C286" s="293"/>
      <c r="D286" s="292" t="s">
        <v>2</v>
      </c>
      <c r="E286" s="293"/>
      <c r="F286" s="292" t="s">
        <v>3</v>
      </c>
      <c r="G286" s="293"/>
      <c r="H286" s="292" t="s">
        <v>4</v>
      </c>
      <c r="I286" s="293"/>
      <c r="J286" s="292" t="s">
        <v>5</v>
      </c>
      <c r="K286" s="293"/>
      <c r="L286" s="292" t="s">
        <v>6</v>
      </c>
      <c r="M286" s="293"/>
      <c r="N286" s="292" t="s">
        <v>7</v>
      </c>
      <c r="O286" s="293"/>
      <c r="P286" s="292" t="s">
        <v>8</v>
      </c>
      <c r="Q286" s="293"/>
      <c r="R286" s="292" t="s">
        <v>9</v>
      </c>
      <c r="S286" s="293"/>
      <c r="T286" s="292" t="s">
        <v>10</v>
      </c>
      <c r="U286" s="293"/>
      <c r="V286" s="292" t="s">
        <v>11</v>
      </c>
      <c r="W286" s="293"/>
      <c r="X286" s="292" t="s">
        <v>12</v>
      </c>
      <c r="Y286" s="293"/>
      <c r="Z286" s="294" t="s">
        <v>40</v>
      </c>
      <c r="AA286" s="295"/>
      <c r="AB286" s="296" t="s">
        <v>41</v>
      </c>
      <c r="AC286" s="297"/>
      <c r="AE286" s="298" t="s">
        <v>0</v>
      </c>
      <c r="AF286" s="292" t="s">
        <v>1</v>
      </c>
      <c r="AG286" s="293"/>
      <c r="AH286" s="292" t="s">
        <v>2</v>
      </c>
      <c r="AI286" s="293"/>
      <c r="AJ286" s="292" t="s">
        <v>3</v>
      </c>
      <c r="AK286" s="293"/>
      <c r="AL286" s="292" t="s">
        <v>4</v>
      </c>
      <c r="AM286" s="293"/>
      <c r="AN286" s="292" t="s">
        <v>5</v>
      </c>
      <c r="AO286" s="293"/>
      <c r="AP286" s="292" t="s">
        <v>6</v>
      </c>
      <c r="AQ286" s="293"/>
      <c r="AR286" s="292" t="s">
        <v>7</v>
      </c>
      <c r="AS286" s="293"/>
      <c r="AT286" s="292" t="s">
        <v>8</v>
      </c>
      <c r="AU286" s="293"/>
      <c r="AV286" s="292" t="s">
        <v>9</v>
      </c>
      <c r="AW286" s="293"/>
      <c r="AX286" s="292" t="s">
        <v>10</v>
      </c>
      <c r="AY286" s="293"/>
      <c r="AZ286" s="292" t="s">
        <v>11</v>
      </c>
      <c r="BA286" s="293"/>
      <c r="BB286" s="292" t="s">
        <v>12</v>
      </c>
      <c r="BC286" s="293"/>
      <c r="BD286" s="294" t="s">
        <v>40</v>
      </c>
      <c r="BE286" s="295"/>
      <c r="BF286" s="296" t="s">
        <v>41</v>
      </c>
      <c r="BG286" s="297"/>
      <c r="BI286" s="298" t="s">
        <v>0</v>
      </c>
      <c r="BJ286" s="292" t="s">
        <v>1</v>
      </c>
      <c r="BK286" s="293"/>
      <c r="BL286" s="292" t="s">
        <v>2</v>
      </c>
      <c r="BM286" s="293"/>
      <c r="BN286" s="292" t="s">
        <v>3</v>
      </c>
      <c r="BO286" s="293"/>
      <c r="BP286" s="292" t="s">
        <v>4</v>
      </c>
      <c r="BQ286" s="293"/>
      <c r="BR286" s="292" t="s">
        <v>5</v>
      </c>
      <c r="BS286" s="293"/>
      <c r="BT286" s="292" t="s">
        <v>6</v>
      </c>
      <c r="BU286" s="293"/>
      <c r="BV286" s="292" t="s">
        <v>7</v>
      </c>
      <c r="BW286" s="293"/>
      <c r="BX286" s="292" t="s">
        <v>8</v>
      </c>
      <c r="BY286" s="293"/>
      <c r="BZ286" s="292" t="s">
        <v>9</v>
      </c>
      <c r="CA286" s="293"/>
      <c r="CB286" s="292" t="s">
        <v>10</v>
      </c>
      <c r="CC286" s="293"/>
      <c r="CD286" s="292" t="s">
        <v>11</v>
      </c>
      <c r="CE286" s="293"/>
      <c r="CF286" s="292" t="s">
        <v>12</v>
      </c>
      <c r="CG286" s="293"/>
      <c r="CH286" s="294" t="s">
        <v>40</v>
      </c>
      <c r="CI286" s="295"/>
      <c r="CJ286" s="292" t="s">
        <v>41</v>
      </c>
      <c r="CK286" s="293"/>
    </row>
    <row r="287" spans="1:89" ht="15" thickTop="1" thickBot="1" x14ac:dyDescent="0.3">
      <c r="A287" s="299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9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9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3.5" thickTop="1" x14ac:dyDescent="0.2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3" t="str">
        <f>$AE$9</f>
        <v>07:00 - 07:59</v>
      </c>
      <c r="AF288" s="126">
        <f>SUMIF($A$9:$A$32,$AE288,B$288:B$311)</f>
        <v>286</v>
      </c>
      <c r="AG288" s="186">
        <f t="shared" ref="AG288:AV289" si="4342">SUMIF($A$9:$A$32,$AE288,C$288:C$311)</f>
        <v>321</v>
      </c>
      <c r="AH288" s="127">
        <f t="shared" si="4342"/>
        <v>160</v>
      </c>
      <c r="AI288" s="180">
        <f t="shared" si="4342"/>
        <v>109</v>
      </c>
      <c r="AJ288" s="126">
        <f t="shared" si="4342"/>
        <v>498</v>
      </c>
      <c r="AK288" s="128">
        <f t="shared" si="4342"/>
        <v>399</v>
      </c>
      <c r="AL288" s="127">
        <f t="shared" si="4342"/>
        <v>551</v>
      </c>
      <c r="AM288" s="180">
        <f t="shared" si="4342"/>
        <v>618</v>
      </c>
      <c r="AN288" s="126">
        <f t="shared" si="4342"/>
        <v>41</v>
      </c>
      <c r="AO288" s="128">
        <f t="shared" si="4342"/>
        <v>95</v>
      </c>
      <c r="AP288" s="127">
        <f t="shared" si="4342"/>
        <v>148</v>
      </c>
      <c r="AQ288" s="126">
        <f t="shared" si="4342"/>
        <v>283</v>
      </c>
      <c r="AR288" s="179">
        <f t="shared" si="4342"/>
        <v>621</v>
      </c>
      <c r="AS288" s="181">
        <f t="shared" si="4342"/>
        <v>575</v>
      </c>
      <c r="AT288" s="126">
        <f t="shared" si="4342"/>
        <v>385</v>
      </c>
      <c r="AU288" s="128">
        <f t="shared" si="4342"/>
        <v>298</v>
      </c>
      <c r="AV288" s="127">
        <f t="shared" si="4342"/>
        <v>490</v>
      </c>
      <c r="AW288" s="180">
        <f t="shared" ref="AW288:BE289" si="4343">SUMIF($A$9:$A$32,$AE288,S$288:S$311)</f>
        <v>356</v>
      </c>
      <c r="AX288" s="126">
        <f t="shared" si="4343"/>
        <v>59</v>
      </c>
      <c r="AY288" s="128">
        <f t="shared" si="4343"/>
        <v>62</v>
      </c>
      <c r="AZ288" s="127">
        <f t="shared" si="4343"/>
        <v>274</v>
      </c>
      <c r="BA288" s="180">
        <f t="shared" si="4343"/>
        <v>345</v>
      </c>
      <c r="BB288" s="126">
        <f t="shared" si="4343"/>
        <v>347</v>
      </c>
      <c r="BC288" s="128">
        <f t="shared" si="4343"/>
        <v>162</v>
      </c>
      <c r="BD288" s="184">
        <f t="shared" si="4343"/>
        <v>509</v>
      </c>
      <c r="BE288" s="185">
        <f t="shared" si="4343"/>
        <v>649</v>
      </c>
      <c r="BF288" s="170">
        <f>AF288+AH288+AJ288+AL288+AN288+AP288+AR288+AT288+AV288+AX288+AZ288+BB288+BD288</f>
        <v>4369</v>
      </c>
      <c r="BG288" s="171">
        <f>AG288+AI288+AK288+AM288+AO288+AQ288+AS288+AU288+AW288+AY288+BA288+BC288+BE288</f>
        <v>4272</v>
      </c>
      <c r="BI288" s="125" t="s">
        <v>16</v>
      </c>
      <c r="BJ288" s="129">
        <f>B288/B312</f>
        <v>0</v>
      </c>
      <c r="BK288" s="130">
        <f t="shared" ref="BK288" si="4344">C288/C312</f>
        <v>0</v>
      </c>
      <c r="BL288" s="131">
        <f t="shared" ref="BL288" si="4345">D288/D312</f>
        <v>0</v>
      </c>
      <c r="BM288" s="132">
        <f t="shared" ref="BM288" si="4346">E288/E312</f>
        <v>0</v>
      </c>
      <c r="BN288" s="129">
        <f t="shared" ref="BN288" si="4347">F288/F312</f>
        <v>0</v>
      </c>
      <c r="BO288" s="130">
        <f t="shared" ref="BO288" si="4348">G288/G312</f>
        <v>0</v>
      </c>
      <c r="BP288" s="131">
        <f t="shared" ref="BP288" si="4349">H288/H312</f>
        <v>0</v>
      </c>
      <c r="BQ288" s="132">
        <f t="shared" ref="BQ288" si="4350">I288/I312</f>
        <v>0</v>
      </c>
      <c r="BR288" s="129">
        <f t="shared" ref="BR288" si="4351">J288/J312</f>
        <v>0</v>
      </c>
      <c r="BS288" s="130">
        <f t="shared" ref="BS288" si="4352">K288/K312</f>
        <v>0</v>
      </c>
      <c r="BT288" s="131">
        <f t="shared" ref="BT288" si="4353">L288/L312</f>
        <v>0</v>
      </c>
      <c r="BU288" s="129">
        <f t="shared" ref="BU288" si="4354">M288/M312</f>
        <v>0</v>
      </c>
      <c r="BV288" s="133">
        <f t="shared" ref="BV288" si="4355">N288/N312</f>
        <v>0</v>
      </c>
      <c r="BW288" s="134">
        <f t="shared" ref="BW288" si="4356">O288/O312</f>
        <v>0</v>
      </c>
      <c r="BX288" s="129">
        <f t="shared" ref="BX288" si="4357">P288/P312</f>
        <v>0</v>
      </c>
      <c r="BY288" s="130">
        <f t="shared" ref="BY288" si="4358">Q288/Q312</f>
        <v>0</v>
      </c>
      <c r="BZ288" s="131">
        <f t="shared" ref="BZ288" si="4359">R288/R312</f>
        <v>0</v>
      </c>
      <c r="CA288" s="132">
        <f t="shared" ref="CA288" si="4360">S288/S312</f>
        <v>0</v>
      </c>
      <c r="CB288" s="129">
        <f t="shared" ref="CB288" si="4361">T288/T312</f>
        <v>0</v>
      </c>
      <c r="CC288" s="130">
        <f t="shared" ref="CC288" si="4362">U288/U312</f>
        <v>0</v>
      </c>
      <c r="CD288" s="131">
        <f t="shared" ref="CD288" si="4363">V288/V312</f>
        <v>0</v>
      </c>
      <c r="CE288" s="132">
        <f t="shared" ref="CE288" si="4364">W288/W312</f>
        <v>0</v>
      </c>
      <c r="CF288" s="129">
        <f t="shared" ref="CF288" si="4365">X288/X312</f>
        <v>0</v>
      </c>
      <c r="CG288" s="130">
        <f t="shared" ref="CG288" si="4366">Y288/Y312</f>
        <v>0</v>
      </c>
      <c r="CH288" s="131">
        <f t="shared" ref="CH288" si="4367">Z288/Z312</f>
        <v>0</v>
      </c>
      <c r="CI288" s="129">
        <f t="shared" ref="CI288" si="4368">AA288/AA312</f>
        <v>0</v>
      </c>
      <c r="CJ288" s="135">
        <f t="shared" ref="CJ288" si="4369">AB288/AB312</f>
        <v>0</v>
      </c>
      <c r="CK288" s="136">
        <f t="shared" ref="CK288" si="4370">AC288/AC312</f>
        <v>0</v>
      </c>
    </row>
    <row r="289" spans="1:89" x14ac:dyDescent="0.2">
      <c r="A289" s="137" t="s">
        <v>17</v>
      </c>
      <c r="B289" s="189">
        <v>51</v>
      </c>
      <c r="C289" s="190">
        <v>0</v>
      </c>
      <c r="D289" s="191">
        <v>35</v>
      </c>
      <c r="E289" s="192">
        <v>0</v>
      </c>
      <c r="F289" s="189">
        <v>142</v>
      </c>
      <c r="G289" s="193">
        <v>1</v>
      </c>
      <c r="H289" s="191">
        <v>95</v>
      </c>
      <c r="I289" s="192">
        <v>15</v>
      </c>
      <c r="J289" s="189">
        <v>2</v>
      </c>
      <c r="K289" s="193">
        <v>5</v>
      </c>
      <c r="L289" s="191">
        <v>8</v>
      </c>
      <c r="M289" s="189">
        <v>10</v>
      </c>
      <c r="N289" s="194">
        <v>46</v>
      </c>
      <c r="O289" s="195">
        <v>33</v>
      </c>
      <c r="P289" s="189">
        <v>11</v>
      </c>
      <c r="Q289" s="193">
        <v>0</v>
      </c>
      <c r="R289" s="191">
        <v>7</v>
      </c>
      <c r="S289" s="192">
        <v>0</v>
      </c>
      <c r="T289" s="189">
        <v>0</v>
      </c>
      <c r="U289" s="193">
        <v>0</v>
      </c>
      <c r="V289" s="191">
        <v>1</v>
      </c>
      <c r="W289" s="192">
        <v>0</v>
      </c>
      <c r="X289" s="189">
        <v>2</v>
      </c>
      <c r="Y289" s="193">
        <v>0</v>
      </c>
      <c r="Z289" s="191">
        <v>0</v>
      </c>
      <c r="AA289" s="189">
        <v>0</v>
      </c>
      <c r="AB289" s="170">
        <f t="shared" ref="AB289:AB308" si="4371">B289+D289+F289+H289+J289+L289+N289+P289+R289+T289+V289+X289+Z289</f>
        <v>400</v>
      </c>
      <c r="AC289" s="171">
        <f t="shared" ref="AC289:AC308" si="4372">C289+E289+G289+I289+K289+M289+O289+Q289+S289+U289+W289+Y289+AA289</f>
        <v>64</v>
      </c>
      <c r="AE289" s="275" t="str">
        <f>$AE$10</f>
        <v>08:00 - 08:59</v>
      </c>
      <c r="AF289" s="126">
        <f>SUMIF($A$9:$A$32,$AE289,B$288:B$311)</f>
        <v>407</v>
      </c>
      <c r="AG289" s="190">
        <f t="shared" si="4342"/>
        <v>352</v>
      </c>
      <c r="AH289" s="191">
        <f t="shared" si="4342"/>
        <v>136</v>
      </c>
      <c r="AI289" s="192">
        <f t="shared" si="4342"/>
        <v>139</v>
      </c>
      <c r="AJ289" s="276">
        <f t="shared" si="4342"/>
        <v>699</v>
      </c>
      <c r="AK289" s="193">
        <f t="shared" si="4342"/>
        <v>310</v>
      </c>
      <c r="AL289" s="191">
        <f t="shared" si="4342"/>
        <v>805</v>
      </c>
      <c r="AM289" s="192">
        <f t="shared" si="4342"/>
        <v>621</v>
      </c>
      <c r="AN289" s="276">
        <f t="shared" si="4342"/>
        <v>69</v>
      </c>
      <c r="AO289" s="193">
        <f t="shared" si="4342"/>
        <v>122</v>
      </c>
      <c r="AP289" s="191">
        <f t="shared" si="4342"/>
        <v>173</v>
      </c>
      <c r="AQ289" s="276">
        <f t="shared" si="4342"/>
        <v>376</v>
      </c>
      <c r="AR289" s="194">
        <f t="shared" si="4342"/>
        <v>642</v>
      </c>
      <c r="AS289" s="195">
        <f t="shared" si="4342"/>
        <v>796</v>
      </c>
      <c r="AT289" s="276">
        <f t="shared" si="4342"/>
        <v>423</v>
      </c>
      <c r="AU289" s="193">
        <f t="shared" si="4342"/>
        <v>273</v>
      </c>
      <c r="AV289" s="191">
        <f t="shared" si="4342"/>
        <v>548</v>
      </c>
      <c r="AW289" s="192">
        <f t="shared" si="4343"/>
        <v>348</v>
      </c>
      <c r="AX289" s="276">
        <f t="shared" si="4343"/>
        <v>44</v>
      </c>
      <c r="AY289" s="193">
        <f t="shared" si="4343"/>
        <v>48</v>
      </c>
      <c r="AZ289" s="191">
        <f t="shared" si="4343"/>
        <v>220</v>
      </c>
      <c r="BA289" s="192">
        <f t="shared" si="4343"/>
        <v>438</v>
      </c>
      <c r="BB289" s="276">
        <f t="shared" si="4343"/>
        <v>282</v>
      </c>
      <c r="BC289" s="193">
        <f t="shared" si="4343"/>
        <v>179</v>
      </c>
      <c r="BD289" s="191">
        <f t="shared" si="4343"/>
        <v>575</v>
      </c>
      <c r="BE289" s="276">
        <f t="shared" si="4343"/>
        <v>638</v>
      </c>
      <c r="BF289" s="172">
        <f>SUM(AF289,AH289,AJ289,AL289,AN289,AP289,AR289,AT289,AV289,AX289,AZ289,BB289,BD289)</f>
        <v>5023</v>
      </c>
      <c r="BG289" s="173">
        <f>SUM(AG289,AI289,AK289,AM289,AO289,AQ289,AS289,AU289,AW289,AY289,BA289,BC289,BE289)</f>
        <v>4640</v>
      </c>
      <c r="BI289" s="137" t="s">
        <v>17</v>
      </c>
      <c r="BJ289" s="129">
        <f>B289/B312</f>
        <v>7.6576576576576575E-3</v>
      </c>
      <c r="BK289" s="130">
        <f t="shared" ref="BK289" si="4373">C289/C312</f>
        <v>0</v>
      </c>
      <c r="BL289" s="131">
        <f t="shared" ref="BL289" si="4374">D289/D312</f>
        <v>1.5190972222222222E-2</v>
      </c>
      <c r="BM289" s="132">
        <f t="shared" ref="BM289" si="4375">E289/E312</f>
        <v>0</v>
      </c>
      <c r="BN289" s="129">
        <f t="shared" ref="BN289" si="4376">F289/F312</f>
        <v>1.7580784944905288E-2</v>
      </c>
      <c r="BO289" s="130">
        <f t="shared" ref="BO289" si="4377">G289/G312</f>
        <v>1.5137753557372085E-4</v>
      </c>
      <c r="BP289" s="131">
        <f t="shared" ref="BP289" si="4378">H289/H312</f>
        <v>8.0013475953844854E-3</v>
      </c>
      <c r="BQ289" s="132">
        <f t="shared" ref="BQ289" si="4379">I289/I312</f>
        <v>1.2725884448969204E-3</v>
      </c>
      <c r="BR289" s="129">
        <f t="shared" ref="BR289" si="4380">J289/J312</f>
        <v>1.5810276679841897E-3</v>
      </c>
      <c r="BS289" s="130">
        <f t="shared" ref="BS289" si="4381">K289/K312</f>
        <v>3.7936267071320183E-3</v>
      </c>
      <c r="BT289" s="131">
        <f t="shared" ref="BT289" si="4382">L289/L312</f>
        <v>1.9253910950661852E-3</v>
      </c>
      <c r="BU289" s="129">
        <f t="shared" ref="BU289" si="4383">M289/M312</f>
        <v>2.3191094619666049E-3</v>
      </c>
      <c r="BV289" s="133">
        <f t="shared" ref="BV289" si="4384">N289/N312</f>
        <v>4.3160067554888345E-3</v>
      </c>
      <c r="BW289" s="134">
        <f t="shared" ref="BW289" si="4385">O289/O312</f>
        <v>2.9983645284390333E-3</v>
      </c>
      <c r="BX289" s="129">
        <f t="shared" ref="BX289" si="4386">P289/P312</f>
        <v>1.9927536231884057E-3</v>
      </c>
      <c r="BY289" s="130">
        <f t="shared" ref="BY289" si="4387">Q289/Q312</f>
        <v>0</v>
      </c>
      <c r="BZ289" s="131">
        <f t="shared" ref="BZ289" si="4388">R289/R312</f>
        <v>9.6167055914273935E-4</v>
      </c>
      <c r="CA289" s="132">
        <f t="shared" ref="CA289" si="4389">S289/S312</f>
        <v>0</v>
      </c>
      <c r="CB289" s="129">
        <f t="shared" ref="CB289" si="4390">T289/T312</f>
        <v>0</v>
      </c>
      <c r="CC289" s="130">
        <f t="shared" ref="CC289" si="4391">U289/U312</f>
        <v>0</v>
      </c>
      <c r="CD289" s="131">
        <f t="shared" ref="CD289" si="4392">V289/V312</f>
        <v>1.7652250661959399E-4</v>
      </c>
      <c r="CE289" s="132">
        <f t="shared" ref="CE289" si="4393">W289/W312</f>
        <v>0</v>
      </c>
      <c r="CF289" s="129">
        <f t="shared" ref="CF289" si="4394">X289/X312</f>
        <v>4.9776007964161273E-4</v>
      </c>
      <c r="CG289" s="130">
        <f t="shared" ref="CG289" si="4395">Y289/Y312</f>
        <v>0</v>
      </c>
      <c r="CH289" s="131">
        <f t="shared" ref="CH289" si="4396">Z289/Z312</f>
        <v>0</v>
      </c>
      <c r="CI289" s="129">
        <f t="shared" ref="CI289" si="4397">AA289/AA312</f>
        <v>0</v>
      </c>
      <c r="CJ289" s="135">
        <f t="shared" ref="CJ289" si="4398">AB289/AB312</f>
        <v>5.0284105194348064E-3</v>
      </c>
      <c r="CK289" s="136">
        <f t="shared" ref="CK289" si="4399">AC289/AC312</f>
        <v>8.0620780006046555E-4</v>
      </c>
    </row>
    <row r="290" spans="1:89" ht="13.5" thickBot="1" x14ac:dyDescent="0.25">
      <c r="A290" s="146" t="s">
        <v>18</v>
      </c>
      <c r="B290" s="196">
        <v>165</v>
      </c>
      <c r="C290" s="197">
        <v>44</v>
      </c>
      <c r="D290" s="198">
        <v>102</v>
      </c>
      <c r="E290" s="199">
        <v>18</v>
      </c>
      <c r="F290" s="196">
        <v>469</v>
      </c>
      <c r="G290" s="200">
        <v>83</v>
      </c>
      <c r="H290" s="198">
        <v>382</v>
      </c>
      <c r="I290" s="199">
        <v>178</v>
      </c>
      <c r="J290" s="196">
        <v>20</v>
      </c>
      <c r="K290" s="200">
        <v>53</v>
      </c>
      <c r="L290" s="198">
        <v>70</v>
      </c>
      <c r="M290" s="196">
        <v>151</v>
      </c>
      <c r="N290" s="201">
        <v>310</v>
      </c>
      <c r="O290" s="202">
        <v>381</v>
      </c>
      <c r="P290" s="196">
        <v>183</v>
      </c>
      <c r="Q290" s="200">
        <v>232</v>
      </c>
      <c r="R290" s="198">
        <v>159</v>
      </c>
      <c r="S290" s="199">
        <v>187</v>
      </c>
      <c r="T290" s="196">
        <v>20</v>
      </c>
      <c r="U290" s="200">
        <v>65</v>
      </c>
      <c r="V290" s="198">
        <v>101</v>
      </c>
      <c r="W290" s="199">
        <v>195</v>
      </c>
      <c r="X290" s="196">
        <v>158</v>
      </c>
      <c r="Y290" s="200">
        <v>91</v>
      </c>
      <c r="Z290" s="198">
        <v>289</v>
      </c>
      <c r="AA290" s="196">
        <v>226</v>
      </c>
      <c r="AB290" s="170">
        <f t="shared" si="4371"/>
        <v>2428</v>
      </c>
      <c r="AC290" s="171">
        <f t="shared" si="4372"/>
        <v>1904</v>
      </c>
      <c r="AE290" s="273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>
        <f>B290/B312</f>
        <v>2.4774774774774775E-2</v>
      </c>
      <c r="BK290" s="130">
        <f t="shared" ref="BK290" si="4400">C290/C312</f>
        <v>6.3418852695301241E-3</v>
      </c>
      <c r="BL290" s="131">
        <f t="shared" ref="BL290" si="4401">D290/D312</f>
        <v>4.4270833333333336E-2</v>
      </c>
      <c r="BM290" s="132">
        <f t="shared" ref="BM290" si="4402">E290/E312</f>
        <v>6.6371681415929203E-3</v>
      </c>
      <c r="BN290" s="129">
        <f t="shared" ref="BN290" si="4403">F290/F312</f>
        <v>5.8066113656060417E-2</v>
      </c>
      <c r="BO290" s="130">
        <f t="shared" ref="BO290" si="4404">G290/G312</f>
        <v>1.2564335452618831E-2</v>
      </c>
      <c r="BP290" s="131">
        <f t="shared" ref="BP290" si="4405">H290/H312</f>
        <v>3.2173839804598668E-2</v>
      </c>
      <c r="BQ290" s="132">
        <f t="shared" ref="BQ290" si="4406">I290/I312</f>
        <v>1.5101382879443454E-2</v>
      </c>
      <c r="BR290" s="129">
        <f t="shared" ref="BR290" si="4407">J290/J312</f>
        <v>1.5810276679841896E-2</v>
      </c>
      <c r="BS290" s="130">
        <f t="shared" ref="BS290" si="4408">K290/K312</f>
        <v>4.021244309559939E-2</v>
      </c>
      <c r="BT290" s="131">
        <f t="shared" ref="BT290" si="4409">L290/L312</f>
        <v>1.684717208182912E-2</v>
      </c>
      <c r="BU290" s="129">
        <f t="shared" ref="BU290" si="4410">M290/M312</f>
        <v>3.5018552875695733E-2</v>
      </c>
      <c r="BV290" s="133">
        <f t="shared" ref="BV290" si="4411">N290/N312</f>
        <v>2.9086132482642146E-2</v>
      </c>
      <c r="BW290" s="134">
        <f t="shared" ref="BW290" si="4412">O290/O312</f>
        <v>3.4617481373796111E-2</v>
      </c>
      <c r="BX290" s="129">
        <f t="shared" ref="BX290" si="4413">P290/P312</f>
        <v>3.3152173913043481E-2</v>
      </c>
      <c r="BY290" s="130">
        <f t="shared" ref="BY290" si="4414">Q290/Q312</f>
        <v>4.2320321050711422E-2</v>
      </c>
      <c r="BZ290" s="131">
        <f t="shared" ref="BZ290" si="4415">R290/R312</f>
        <v>2.1843659843385082E-2</v>
      </c>
      <c r="CA290" s="132">
        <f t="shared" ref="CA290" si="4416">S290/S312</f>
        <v>2.4101043948962494E-2</v>
      </c>
      <c r="CB290" s="129">
        <f t="shared" ref="CB290" si="4417">T290/T312</f>
        <v>2.9239766081871343E-2</v>
      </c>
      <c r="CC290" s="130">
        <f t="shared" ref="CC290" si="4418">U290/U312</f>
        <v>8.034610630407911E-2</v>
      </c>
      <c r="CD290" s="131">
        <f t="shared" ref="CD290" si="4419">V290/V312</f>
        <v>1.7828773168578994E-2</v>
      </c>
      <c r="CE290" s="132">
        <f t="shared" ref="CE290" si="4420">W290/W312</f>
        <v>2.9447296889157353E-2</v>
      </c>
      <c r="CF290" s="129">
        <f t="shared" ref="CF290" si="4421">X290/X312</f>
        <v>3.9323046291687404E-2</v>
      </c>
      <c r="CG290" s="130">
        <f t="shared" ref="CG290" si="4422">Y290/Y312</f>
        <v>3.9496527777777776E-2</v>
      </c>
      <c r="CH290" s="131">
        <f t="shared" ref="CH290" si="4423">Z290/Z312</f>
        <v>2.5373134328358207E-2</v>
      </c>
      <c r="CI290" s="129">
        <f t="shared" ref="CI290" si="4424">AA290/AA312</f>
        <v>1.9268479836303181E-2</v>
      </c>
      <c r="CJ290" s="135">
        <f t="shared" ref="CJ290" si="4425">AB290/AB312</f>
        <v>3.0522451852969278E-2</v>
      </c>
      <c r="CK290" s="136">
        <f t="shared" ref="CK290" si="4426">AC290/AC312</f>
        <v>2.398468205179885E-2</v>
      </c>
    </row>
    <row r="291" spans="1:89" ht="14.25" thickTop="1" thickBot="1" x14ac:dyDescent="0.25">
      <c r="A291" s="137" t="s">
        <v>19</v>
      </c>
      <c r="B291" s="189">
        <v>262</v>
      </c>
      <c r="C291" s="190">
        <v>206</v>
      </c>
      <c r="D291" s="191">
        <v>122</v>
      </c>
      <c r="E291" s="192">
        <v>109</v>
      </c>
      <c r="F291" s="189">
        <v>518</v>
      </c>
      <c r="G291" s="193">
        <v>345</v>
      </c>
      <c r="H291" s="191">
        <v>516</v>
      </c>
      <c r="I291" s="192">
        <v>412</v>
      </c>
      <c r="J291" s="189">
        <v>35</v>
      </c>
      <c r="K291" s="193">
        <v>56</v>
      </c>
      <c r="L291" s="191">
        <v>155</v>
      </c>
      <c r="M291" s="189">
        <v>186</v>
      </c>
      <c r="N291" s="194">
        <v>532</v>
      </c>
      <c r="O291" s="195">
        <v>512</v>
      </c>
      <c r="P291" s="189">
        <v>321</v>
      </c>
      <c r="Q291" s="193">
        <v>285</v>
      </c>
      <c r="R291" s="191">
        <v>336</v>
      </c>
      <c r="S291" s="192">
        <v>356</v>
      </c>
      <c r="T291" s="189">
        <v>52</v>
      </c>
      <c r="U291" s="193">
        <v>68</v>
      </c>
      <c r="V291" s="191">
        <v>205</v>
      </c>
      <c r="W291" s="192">
        <v>291</v>
      </c>
      <c r="X291" s="189">
        <v>273</v>
      </c>
      <c r="Y291" s="193">
        <v>132</v>
      </c>
      <c r="Z291" s="191">
        <v>442</v>
      </c>
      <c r="AA291" s="189">
        <v>402</v>
      </c>
      <c r="AB291" s="170">
        <f t="shared" si="4371"/>
        <v>3769</v>
      </c>
      <c r="AC291" s="171">
        <f t="shared" si="4372"/>
        <v>3360</v>
      </c>
      <c r="AE291" s="267" t="s">
        <v>13</v>
      </c>
      <c r="AF291" s="20">
        <f t="shared" ref="AF291:BG291" si="4427">SUM(AF288:AF290)</f>
        <v>693</v>
      </c>
      <c r="AG291" s="21">
        <f t="shared" si="4427"/>
        <v>673</v>
      </c>
      <c r="AH291" s="20">
        <f t="shared" si="4427"/>
        <v>296</v>
      </c>
      <c r="AI291" s="21">
        <f t="shared" si="4427"/>
        <v>248</v>
      </c>
      <c r="AJ291" s="20">
        <f t="shared" si="4427"/>
        <v>1197</v>
      </c>
      <c r="AK291" s="21">
        <f t="shared" si="4427"/>
        <v>709</v>
      </c>
      <c r="AL291" s="20">
        <f t="shared" si="4427"/>
        <v>1356</v>
      </c>
      <c r="AM291" s="21">
        <f t="shared" si="4427"/>
        <v>1239</v>
      </c>
      <c r="AN291" s="20">
        <f t="shared" si="4427"/>
        <v>110</v>
      </c>
      <c r="AO291" s="21">
        <f t="shared" si="4427"/>
        <v>217</v>
      </c>
      <c r="AP291" s="20">
        <f t="shared" si="4427"/>
        <v>321</v>
      </c>
      <c r="AQ291" s="21">
        <f t="shared" si="4427"/>
        <v>659</v>
      </c>
      <c r="AR291" s="20">
        <f t="shared" si="4427"/>
        <v>1263</v>
      </c>
      <c r="AS291" s="21">
        <f t="shared" si="4427"/>
        <v>1371</v>
      </c>
      <c r="AT291" s="20">
        <f t="shared" si="4427"/>
        <v>808</v>
      </c>
      <c r="AU291" s="21">
        <f t="shared" si="4427"/>
        <v>571</v>
      </c>
      <c r="AV291" s="20">
        <f t="shared" si="4427"/>
        <v>1038</v>
      </c>
      <c r="AW291" s="21">
        <f t="shared" si="4427"/>
        <v>704</v>
      </c>
      <c r="AX291" s="20">
        <f t="shared" si="4427"/>
        <v>103</v>
      </c>
      <c r="AY291" s="21">
        <f t="shared" si="4427"/>
        <v>110</v>
      </c>
      <c r="AZ291" s="20">
        <f t="shared" si="4427"/>
        <v>494</v>
      </c>
      <c r="BA291" s="21">
        <f t="shared" si="4427"/>
        <v>783</v>
      </c>
      <c r="BB291" s="20">
        <f t="shared" si="4427"/>
        <v>629</v>
      </c>
      <c r="BC291" s="21">
        <f t="shared" si="4427"/>
        <v>341</v>
      </c>
      <c r="BD291" s="20">
        <f t="shared" si="4427"/>
        <v>1084</v>
      </c>
      <c r="BE291" s="21">
        <f t="shared" si="4427"/>
        <v>1287</v>
      </c>
      <c r="BF291" s="174">
        <f t="shared" si="4427"/>
        <v>9392</v>
      </c>
      <c r="BG291" s="175">
        <f t="shared" si="4427"/>
        <v>8912</v>
      </c>
      <c r="BI291" s="137" t="s">
        <v>19</v>
      </c>
      <c r="BJ291" s="129">
        <f>B291/B312</f>
        <v>3.9339339339339342E-2</v>
      </c>
      <c r="BK291" s="130">
        <f t="shared" ref="BK291" si="4428">C291/C312</f>
        <v>2.9691553761891035E-2</v>
      </c>
      <c r="BL291" s="131">
        <f t="shared" ref="BL291" si="4429">D291/D312</f>
        <v>5.2951388888888888E-2</v>
      </c>
      <c r="BM291" s="132">
        <f t="shared" ref="BM291" si="4430">E291/E312</f>
        <v>4.0191740412979349E-2</v>
      </c>
      <c r="BN291" s="129">
        <f t="shared" ref="BN291" si="4431">F291/F312</f>
        <v>6.4132722545499565E-2</v>
      </c>
      <c r="BO291" s="130">
        <f t="shared" ref="BO291" si="4432">G291/G312</f>
        <v>5.2225249772933698E-2</v>
      </c>
      <c r="BP291" s="131">
        <f t="shared" ref="BP291" si="4433">H291/H312</f>
        <v>4.345995114966731E-2</v>
      </c>
      <c r="BQ291" s="132">
        <f t="shared" ref="BQ291" si="4434">I291/I312</f>
        <v>3.4953762619835411E-2</v>
      </c>
      <c r="BR291" s="129">
        <f t="shared" ref="BR291" si="4435">J291/J312</f>
        <v>2.766798418972332E-2</v>
      </c>
      <c r="BS291" s="130">
        <f t="shared" ref="BS291" si="4436">K291/K312</f>
        <v>4.2488619119878605E-2</v>
      </c>
      <c r="BT291" s="131">
        <f t="shared" ref="BT291" si="4437">L291/L312</f>
        <v>3.7304452466907341E-2</v>
      </c>
      <c r="BU291" s="129">
        <f t="shared" ref="BU291" si="4438">M291/M312</f>
        <v>4.3135435992578852E-2</v>
      </c>
      <c r="BV291" s="133">
        <f t="shared" ref="BV291" si="4439">N291/N312</f>
        <v>4.9915556389566525E-2</v>
      </c>
      <c r="BW291" s="134">
        <f t="shared" ref="BW291" si="4440">O291/O312</f>
        <v>4.6520079956387426E-2</v>
      </c>
      <c r="BX291" s="129">
        <f t="shared" ref="BX291" si="4441">P291/P312</f>
        <v>5.8152173913043476E-2</v>
      </c>
      <c r="BY291" s="130">
        <f t="shared" ref="BY291" si="4442">Q291/Q312</f>
        <v>5.1988325428675666E-2</v>
      </c>
      <c r="BZ291" s="131">
        <f t="shared" ref="BZ291" si="4443">R291/R312</f>
        <v>4.6160186838851487E-2</v>
      </c>
      <c r="CA291" s="132">
        <f t="shared" ref="CA291" si="4444">S291/S312</f>
        <v>4.5882201314602397E-2</v>
      </c>
      <c r="CB291" s="129">
        <f t="shared" ref="CB291" si="4445">T291/T312</f>
        <v>7.6023391812865493E-2</v>
      </c>
      <c r="CC291" s="130">
        <f t="shared" ref="CC291" si="4446">U291/U312</f>
        <v>8.4054388133498151E-2</v>
      </c>
      <c r="CD291" s="131">
        <f t="shared" ref="CD291" si="4447">V291/V312</f>
        <v>3.618711385701677E-2</v>
      </c>
      <c r="CE291" s="132">
        <f t="shared" ref="CE291" si="4448">W291/W312</f>
        <v>4.3944427665357895E-2</v>
      </c>
      <c r="CF291" s="129">
        <f t="shared" ref="CF291" si="4449">X291/X312</f>
        <v>6.7944250871080136E-2</v>
      </c>
      <c r="CG291" s="130">
        <f t="shared" ref="CG291" si="4450">Y291/Y312</f>
        <v>5.7291666666666664E-2</v>
      </c>
      <c r="CH291" s="131">
        <f t="shared" ref="CH291" si="4451">Z291/Z312</f>
        <v>3.880597014925373E-2</v>
      </c>
      <c r="CI291" s="129">
        <f t="shared" ref="CI291" si="4452">AA291/AA312</f>
        <v>3.4274021655725129E-2</v>
      </c>
      <c r="CJ291" s="135">
        <f t="shared" ref="CJ291" si="4453">AB291/AB312</f>
        <v>4.7380198119374467E-2</v>
      </c>
      <c r="CK291" s="136">
        <f t="shared" ref="CK291" si="4454">AC291/AC312</f>
        <v>4.2325909503174441E-2</v>
      </c>
    </row>
    <row r="292" spans="1:89" ht="13.5" thickTop="1" x14ac:dyDescent="0.2">
      <c r="A292" s="146" t="s">
        <v>20</v>
      </c>
      <c r="B292" s="196">
        <v>286</v>
      </c>
      <c r="C292" s="197">
        <v>321</v>
      </c>
      <c r="D292" s="198">
        <v>160</v>
      </c>
      <c r="E292" s="199">
        <v>109</v>
      </c>
      <c r="F292" s="196">
        <v>498</v>
      </c>
      <c r="G292" s="200">
        <v>399</v>
      </c>
      <c r="H292" s="198">
        <v>551</v>
      </c>
      <c r="I292" s="199">
        <v>618</v>
      </c>
      <c r="J292" s="196">
        <v>41</v>
      </c>
      <c r="K292" s="200">
        <v>95</v>
      </c>
      <c r="L292" s="198">
        <v>148</v>
      </c>
      <c r="M292" s="196">
        <v>283</v>
      </c>
      <c r="N292" s="201">
        <v>621</v>
      </c>
      <c r="O292" s="202">
        <v>575</v>
      </c>
      <c r="P292" s="196">
        <v>385</v>
      </c>
      <c r="Q292" s="200">
        <v>298</v>
      </c>
      <c r="R292" s="198">
        <v>490</v>
      </c>
      <c r="S292" s="199">
        <v>356</v>
      </c>
      <c r="T292" s="196">
        <v>59</v>
      </c>
      <c r="U292" s="200">
        <v>62</v>
      </c>
      <c r="V292" s="198">
        <v>274</v>
      </c>
      <c r="W292" s="199">
        <v>345</v>
      </c>
      <c r="X292" s="196">
        <v>347</v>
      </c>
      <c r="Y292" s="200">
        <v>162</v>
      </c>
      <c r="Z292" s="198">
        <v>509</v>
      </c>
      <c r="AA292" s="196">
        <v>649</v>
      </c>
      <c r="AB292" s="170">
        <f t="shared" si="4371"/>
        <v>4369</v>
      </c>
      <c r="AC292" s="171">
        <f t="shared" si="4372"/>
        <v>4272</v>
      </c>
      <c r="BI292" s="146" t="s">
        <v>20</v>
      </c>
      <c r="BJ292" s="129">
        <f>B292/B312</f>
        <v>4.2942942942942944E-2</v>
      </c>
      <c r="BK292" s="130">
        <f t="shared" ref="BK292" si="4455">C292/C312</f>
        <v>4.626693571634477E-2</v>
      </c>
      <c r="BL292" s="131">
        <f t="shared" ref="BL292" si="4456">D292/D312</f>
        <v>6.9444444444444448E-2</v>
      </c>
      <c r="BM292" s="132">
        <f t="shared" ref="BM292" si="4457">E292/E312</f>
        <v>4.0191740412979349E-2</v>
      </c>
      <c r="BN292" s="129">
        <f t="shared" ref="BN292" si="4458">F292/F312</f>
        <v>6.1656555651850936E-2</v>
      </c>
      <c r="BO292" s="130">
        <f t="shared" ref="BO292" si="4459">G292/G312</f>
        <v>6.039963669391462E-2</v>
      </c>
      <c r="BP292" s="131">
        <f t="shared" ref="BP292" si="4460">H292/H312</f>
        <v>4.6407816053230015E-2</v>
      </c>
      <c r="BQ292" s="132">
        <f t="shared" ref="BQ292" si="4461">I292/I312</f>
        <v>5.2430643929753121E-2</v>
      </c>
      <c r="BR292" s="129">
        <f t="shared" ref="BR292" si="4462">J292/J312</f>
        <v>3.241106719367589E-2</v>
      </c>
      <c r="BS292" s="130">
        <f t="shared" ref="BS292" si="4463">K292/K312</f>
        <v>7.2078907435508349E-2</v>
      </c>
      <c r="BT292" s="131">
        <f t="shared" ref="BT292" si="4464">L292/L312</f>
        <v>3.561973525872443E-2</v>
      </c>
      <c r="BU292" s="129">
        <f t="shared" ref="BU292" si="4465">M292/M312</f>
        <v>6.5630797773654923E-2</v>
      </c>
      <c r="BV292" s="133">
        <f t="shared" ref="BV292" si="4466">N292/N312</f>
        <v>5.8266091199099271E-2</v>
      </c>
      <c r="BW292" s="134">
        <f t="shared" ref="BW292" si="4467">O292/O312</f>
        <v>5.2244230419771033E-2</v>
      </c>
      <c r="BX292" s="129">
        <f t="shared" ref="BX292" si="4468">P292/P312</f>
        <v>6.9746376811594207E-2</v>
      </c>
      <c r="BY292" s="130">
        <f t="shared" ref="BY292" si="4469">Q292/Q312</f>
        <v>5.4359722728931047E-2</v>
      </c>
      <c r="BZ292" s="131">
        <f t="shared" ref="BZ292" si="4470">R292/R312</f>
        <v>6.731693913999176E-2</v>
      </c>
      <c r="CA292" s="132">
        <f t="shared" ref="CA292" si="4471">S292/S312</f>
        <v>4.5882201314602397E-2</v>
      </c>
      <c r="CB292" s="129">
        <f t="shared" ref="CB292" si="4472">T292/T312</f>
        <v>8.6257309941520463E-2</v>
      </c>
      <c r="CC292" s="130">
        <f t="shared" ref="CC292" si="4473">U292/U312</f>
        <v>7.6637824474660068E-2</v>
      </c>
      <c r="CD292" s="131">
        <f t="shared" ref="CD292" si="4474">V292/V312</f>
        <v>4.8367166813768757E-2</v>
      </c>
      <c r="CE292" s="132">
        <f t="shared" ref="CE292" si="4475">W292/W312</f>
        <v>5.2099063726970707E-2</v>
      </c>
      <c r="CF292" s="129">
        <f t="shared" ref="CF292" si="4476">X292/X312</f>
        <v>8.6361373817819817E-2</v>
      </c>
      <c r="CG292" s="130">
        <f t="shared" ref="CG292" si="4477">Y292/Y312</f>
        <v>7.03125E-2</v>
      </c>
      <c r="CH292" s="131">
        <f t="shared" ref="CH292" si="4478">Z292/Z312</f>
        <v>4.46883230904302E-2</v>
      </c>
      <c r="CI292" s="129">
        <f t="shared" ref="CI292" si="4479">AA292/AA312</f>
        <v>5.5332935459118424E-2</v>
      </c>
      <c r="CJ292" s="135">
        <f t="shared" ref="CJ292" si="4480">AB292/AB312</f>
        <v>5.4922813898526678E-2</v>
      </c>
      <c r="CK292" s="136">
        <f t="shared" ref="CK292" si="4481">AC292/AC312</f>
        <v>5.3814370654036076E-2</v>
      </c>
    </row>
    <row r="293" spans="1:89" ht="13.5" thickBot="1" x14ac:dyDescent="0.25">
      <c r="A293" s="137" t="s">
        <v>21</v>
      </c>
      <c r="B293" s="189">
        <v>407</v>
      </c>
      <c r="C293" s="190">
        <v>352</v>
      </c>
      <c r="D293" s="191">
        <v>136</v>
      </c>
      <c r="E293" s="192">
        <v>139</v>
      </c>
      <c r="F293" s="189">
        <v>699</v>
      </c>
      <c r="G293" s="193">
        <v>310</v>
      </c>
      <c r="H293" s="191">
        <v>805</v>
      </c>
      <c r="I293" s="192">
        <v>621</v>
      </c>
      <c r="J293" s="189">
        <v>69</v>
      </c>
      <c r="K293" s="193">
        <v>122</v>
      </c>
      <c r="L293" s="191">
        <v>173</v>
      </c>
      <c r="M293" s="189">
        <v>376</v>
      </c>
      <c r="N293" s="194">
        <v>642</v>
      </c>
      <c r="O293" s="195">
        <v>796</v>
      </c>
      <c r="P293" s="189">
        <v>423</v>
      </c>
      <c r="Q293" s="193">
        <v>273</v>
      </c>
      <c r="R293" s="191">
        <v>548</v>
      </c>
      <c r="S293" s="192">
        <v>348</v>
      </c>
      <c r="T293" s="189">
        <v>44</v>
      </c>
      <c r="U293" s="193">
        <v>48</v>
      </c>
      <c r="V293" s="191">
        <v>220</v>
      </c>
      <c r="W293" s="192">
        <v>438</v>
      </c>
      <c r="X293" s="189">
        <v>282</v>
      </c>
      <c r="Y293" s="193">
        <v>179</v>
      </c>
      <c r="Z293" s="191">
        <v>575</v>
      </c>
      <c r="AA293" s="189">
        <v>638</v>
      </c>
      <c r="AB293" s="170">
        <f t="shared" si="4371"/>
        <v>5023</v>
      </c>
      <c r="AC293" s="171">
        <f t="shared" si="4372"/>
        <v>4640</v>
      </c>
      <c r="AE293" s="270" t="s">
        <v>85</v>
      </c>
      <c r="BI293" s="137" t="s">
        <v>21</v>
      </c>
      <c r="BJ293" s="129">
        <f>B293/B312</f>
        <v>6.1111111111111109E-2</v>
      </c>
      <c r="BK293" s="130">
        <f t="shared" ref="BK293" si="4482">C293/C312</f>
        <v>5.0735082156240993E-2</v>
      </c>
      <c r="BL293" s="131">
        <f t="shared" ref="BL293" si="4483">D293/D312</f>
        <v>5.9027777777777776E-2</v>
      </c>
      <c r="BM293" s="132">
        <f t="shared" ref="BM293" si="4484">E293/E312</f>
        <v>5.1253687315634219E-2</v>
      </c>
      <c r="BN293" s="129">
        <f t="shared" ref="BN293" si="4485">F293/F312</f>
        <v>8.654203293301968E-2</v>
      </c>
      <c r="BO293" s="130">
        <f t="shared" ref="BO293" si="4486">G293/G312</f>
        <v>4.6927036027853468E-2</v>
      </c>
      <c r="BP293" s="131">
        <f t="shared" ref="BP293" si="4487">H293/H312</f>
        <v>6.7800892781942221E-2</v>
      </c>
      <c r="BQ293" s="132">
        <f t="shared" ref="BQ293" si="4488">I293/I312</f>
        <v>5.2685161618732504E-2</v>
      </c>
      <c r="BR293" s="129">
        <f t="shared" ref="BR293" si="4489">J293/J312</f>
        <v>5.4545454545454543E-2</v>
      </c>
      <c r="BS293" s="130">
        <f t="shared" ref="BS293" si="4490">K293/K312</f>
        <v>9.2564491654021239E-2</v>
      </c>
      <c r="BT293" s="131">
        <f t="shared" ref="BT293" si="4491">L293/L312</f>
        <v>4.1636582430806257E-2</v>
      </c>
      <c r="BU293" s="129">
        <f t="shared" ref="BU293" si="4492">M293/M312</f>
        <v>8.7198515769944335E-2</v>
      </c>
      <c r="BV293" s="133">
        <f t="shared" ref="BV293" si="4493">N293/N312</f>
        <v>6.0236442109213736E-2</v>
      </c>
      <c r="BW293" s="134">
        <f t="shared" ref="BW293" si="4494">O293/O312</f>
        <v>7.2324186807196073E-2</v>
      </c>
      <c r="BX293" s="129">
        <f t="shared" ref="BX293" si="4495">P293/P312</f>
        <v>7.6630434782608697E-2</v>
      </c>
      <c r="BY293" s="130">
        <f t="shared" ref="BY293" si="4496">Q293/Q312</f>
        <v>4.9799343305363009E-2</v>
      </c>
      <c r="BZ293" s="131">
        <f t="shared" ref="BZ293" si="4497">R293/R312</f>
        <v>7.5285066630031594E-2</v>
      </c>
      <c r="CA293" s="132">
        <f t="shared" ref="CA293" si="4498">S293/S312</f>
        <v>4.4851140610903464E-2</v>
      </c>
      <c r="CB293" s="129">
        <f t="shared" ref="CB293" si="4499">T293/T312</f>
        <v>6.4327485380116955E-2</v>
      </c>
      <c r="CC293" s="130">
        <f t="shared" ref="CC293" si="4500">U293/U312</f>
        <v>5.9332509270704575E-2</v>
      </c>
      <c r="CD293" s="131">
        <f t="shared" ref="CD293" si="4501">V293/V312</f>
        <v>3.8834951456310676E-2</v>
      </c>
      <c r="CE293" s="132">
        <f t="shared" ref="CE293" si="4502">W293/W312</f>
        <v>6.6143159166414986E-2</v>
      </c>
      <c r="CF293" s="129">
        <f t="shared" ref="CF293" si="4503">X293/X312</f>
        <v>7.0184171229467393E-2</v>
      </c>
      <c r="CG293" s="130">
        <f t="shared" ref="CG293" si="4504">Y293/Y312</f>
        <v>7.7690972222222224E-2</v>
      </c>
      <c r="CH293" s="131">
        <f t="shared" ref="CH293" si="4505">Z293/Z312</f>
        <v>5.0482879719051799E-2</v>
      </c>
      <c r="CI293" s="129">
        <f t="shared" ref="CI293" si="4506">AA293/AA312</f>
        <v>5.4395089095404553E-2</v>
      </c>
      <c r="CJ293" s="135">
        <f t="shared" ref="CJ293" si="4507">AB293/AB312</f>
        <v>6.314426509780259E-2</v>
      </c>
      <c r="CK293" s="136">
        <f t="shared" ref="CK293" si="4508">AC293/AC312</f>
        <v>5.8450065504383752E-2</v>
      </c>
    </row>
    <row r="294" spans="1:89" ht="14.25" thickTop="1" thickBot="1" x14ac:dyDescent="0.25">
      <c r="A294" s="146" t="s">
        <v>22</v>
      </c>
      <c r="B294" s="196">
        <v>447</v>
      </c>
      <c r="C294" s="197">
        <v>529</v>
      </c>
      <c r="D294" s="198">
        <v>175</v>
      </c>
      <c r="E294" s="199">
        <v>182</v>
      </c>
      <c r="F294" s="196">
        <v>729</v>
      </c>
      <c r="G294" s="200">
        <v>296</v>
      </c>
      <c r="H294" s="198">
        <v>977</v>
      </c>
      <c r="I294" s="199">
        <v>717</v>
      </c>
      <c r="J294" s="196">
        <v>69</v>
      </c>
      <c r="K294" s="200">
        <v>170</v>
      </c>
      <c r="L294" s="198">
        <v>154</v>
      </c>
      <c r="M294" s="196">
        <v>551</v>
      </c>
      <c r="N294" s="201">
        <v>695</v>
      </c>
      <c r="O294" s="202">
        <v>1090</v>
      </c>
      <c r="P294" s="196">
        <v>449</v>
      </c>
      <c r="Q294" s="200">
        <v>267</v>
      </c>
      <c r="R294" s="198">
        <v>626</v>
      </c>
      <c r="S294" s="199">
        <v>411</v>
      </c>
      <c r="T294" s="196">
        <v>43</v>
      </c>
      <c r="U294" s="200">
        <v>40</v>
      </c>
      <c r="V294" s="198">
        <v>219</v>
      </c>
      <c r="W294" s="199">
        <v>566</v>
      </c>
      <c r="X294" s="196">
        <v>306</v>
      </c>
      <c r="Y294" s="200">
        <v>125</v>
      </c>
      <c r="Z294" s="198">
        <v>706</v>
      </c>
      <c r="AA294" s="196">
        <v>713</v>
      </c>
      <c r="AB294" s="170">
        <f t="shared" si="4371"/>
        <v>5595</v>
      </c>
      <c r="AC294" s="171">
        <f t="shared" si="4372"/>
        <v>5657</v>
      </c>
      <c r="AE294" s="298" t="s">
        <v>0</v>
      </c>
      <c r="AF294" s="292" t="s">
        <v>1</v>
      </c>
      <c r="AG294" s="293"/>
      <c r="AH294" s="292" t="s">
        <v>2</v>
      </c>
      <c r="AI294" s="293"/>
      <c r="AJ294" s="292" t="s">
        <v>3</v>
      </c>
      <c r="AK294" s="293"/>
      <c r="AL294" s="292" t="s">
        <v>4</v>
      </c>
      <c r="AM294" s="293"/>
      <c r="AN294" s="292" t="s">
        <v>5</v>
      </c>
      <c r="AO294" s="293"/>
      <c r="AP294" s="292" t="s">
        <v>6</v>
      </c>
      <c r="AQ294" s="293"/>
      <c r="AR294" s="292" t="s">
        <v>7</v>
      </c>
      <c r="AS294" s="293"/>
      <c r="AT294" s="292" t="s">
        <v>8</v>
      </c>
      <c r="AU294" s="293"/>
      <c r="AV294" s="292" t="s">
        <v>9</v>
      </c>
      <c r="AW294" s="293"/>
      <c r="AX294" s="292" t="s">
        <v>10</v>
      </c>
      <c r="AY294" s="293"/>
      <c r="AZ294" s="292" t="s">
        <v>11</v>
      </c>
      <c r="BA294" s="293"/>
      <c r="BB294" s="292" t="s">
        <v>12</v>
      </c>
      <c r="BC294" s="293"/>
      <c r="BD294" s="294" t="s">
        <v>40</v>
      </c>
      <c r="BE294" s="295"/>
      <c r="BF294" s="296" t="s">
        <v>41</v>
      </c>
      <c r="BG294" s="297"/>
      <c r="BI294" s="146" t="s">
        <v>22</v>
      </c>
      <c r="BJ294" s="129">
        <f>B294/B312</f>
        <v>6.7117117117117112E-2</v>
      </c>
      <c r="BK294" s="130">
        <f t="shared" ref="BK294" si="4509">C294/C312</f>
        <v>7.6246756990487177E-2</v>
      </c>
      <c r="BL294" s="131">
        <f t="shared" ref="BL294" si="4510">D294/D312</f>
        <v>7.5954861111111105E-2</v>
      </c>
      <c r="BM294" s="132">
        <f t="shared" ref="BM294" si="4511">E294/E312</f>
        <v>6.7109144542772864E-2</v>
      </c>
      <c r="BN294" s="129">
        <f t="shared" ref="BN294" si="4512">F294/F312</f>
        <v>9.0256283273492638E-2</v>
      </c>
      <c r="BO294" s="130">
        <f t="shared" ref="BO294" si="4513">G294/G312</f>
        <v>4.4807750529821375E-2</v>
      </c>
      <c r="BP294" s="131">
        <f t="shared" ref="BP294" si="4514">H294/H312</f>
        <v>8.2287543165164664E-2</v>
      </c>
      <c r="BQ294" s="132">
        <f t="shared" ref="BQ294" si="4515">I294/I312</f>
        <v>6.0829727666072794E-2</v>
      </c>
      <c r="BR294" s="129">
        <f t="shared" ref="BR294" si="4516">J294/J312</f>
        <v>5.4545454545454543E-2</v>
      </c>
      <c r="BS294" s="130">
        <f t="shared" ref="BS294" si="4517">K294/K312</f>
        <v>0.12898330804248861</v>
      </c>
      <c r="BT294" s="131">
        <f t="shared" ref="BT294" si="4518">L294/L312</f>
        <v>3.7063778580024069E-2</v>
      </c>
      <c r="BU294" s="129">
        <f t="shared" ref="BU294" si="4519">M294/M312</f>
        <v>0.12778293135435992</v>
      </c>
      <c r="BV294" s="133">
        <f t="shared" ref="BV294" si="4520">N294/N312</f>
        <v>6.5209232501407394E-2</v>
      </c>
      <c r="BW294" s="134">
        <f t="shared" ref="BW294" si="4521">O294/O312</f>
        <v>9.9036888969652917E-2</v>
      </c>
      <c r="BX294" s="129">
        <f t="shared" ref="BX294" si="4522">P294/P312</f>
        <v>8.1340579710144925E-2</v>
      </c>
      <c r="BY294" s="130">
        <f t="shared" ref="BY294" si="4523">Q294/Q312</f>
        <v>4.870485224370668E-2</v>
      </c>
      <c r="BZ294" s="131">
        <f t="shared" ref="BZ294" si="4524">R294/R312</f>
        <v>8.600082428905069E-2</v>
      </c>
      <c r="CA294" s="132">
        <f t="shared" ref="CA294" si="4525">S294/S312</f>
        <v>5.2970743652532543E-2</v>
      </c>
      <c r="CB294" s="129">
        <f t="shared" ref="CB294" si="4526">T294/T312</f>
        <v>6.2865497076023388E-2</v>
      </c>
      <c r="CC294" s="130">
        <f t="shared" ref="CC294" si="4527">U294/U312</f>
        <v>4.9443757725587144E-2</v>
      </c>
      <c r="CD294" s="131">
        <f t="shared" ref="CD294" si="4528">V294/V312</f>
        <v>3.8658428949691084E-2</v>
      </c>
      <c r="CE294" s="132">
        <f t="shared" ref="CE294" si="4529">W294/W312</f>
        <v>8.5472666868015704E-2</v>
      </c>
      <c r="CF294" s="129">
        <f t="shared" ref="CF294" si="4530">X294/X312</f>
        <v>7.6157292185166744E-2</v>
      </c>
      <c r="CG294" s="130">
        <f t="shared" ref="CG294" si="4531">Y294/Y312</f>
        <v>5.4253472222222224E-2</v>
      </c>
      <c r="CH294" s="131">
        <f t="shared" ref="CH294" si="4532">Z294/Z312</f>
        <v>6.1984196663740124E-2</v>
      </c>
      <c r="CI294" s="129">
        <f t="shared" ref="CI294" si="4533">AA294/AA312</f>
        <v>6.0789496120726406E-2</v>
      </c>
      <c r="CJ294" s="135">
        <f t="shared" ref="CJ294" si="4534">AB294/AB312</f>
        <v>7.0334892140594352E-2</v>
      </c>
      <c r="CK294" s="136">
        <f t="shared" ref="CK294" si="4535">AC294/AC312</f>
        <v>7.126121132721959E-2</v>
      </c>
    </row>
    <row r="295" spans="1:89" ht="15" thickTop="1" thickBot="1" x14ac:dyDescent="0.3">
      <c r="A295" s="137" t="s">
        <v>23</v>
      </c>
      <c r="B295" s="189">
        <v>404</v>
      </c>
      <c r="C295" s="190">
        <v>503</v>
      </c>
      <c r="D295" s="191">
        <v>156</v>
      </c>
      <c r="E295" s="192">
        <v>128</v>
      </c>
      <c r="F295" s="189">
        <v>593</v>
      </c>
      <c r="G295" s="193">
        <v>207</v>
      </c>
      <c r="H295" s="191">
        <v>782</v>
      </c>
      <c r="I295" s="192">
        <v>646</v>
      </c>
      <c r="J295" s="189">
        <v>51</v>
      </c>
      <c r="K295" s="193">
        <v>127</v>
      </c>
      <c r="L295" s="191">
        <v>146</v>
      </c>
      <c r="M295" s="189">
        <v>386</v>
      </c>
      <c r="N295" s="194">
        <v>535</v>
      </c>
      <c r="O295" s="195">
        <v>756</v>
      </c>
      <c r="P295" s="189">
        <v>364</v>
      </c>
      <c r="Q295" s="193">
        <v>195</v>
      </c>
      <c r="R295" s="191">
        <v>530</v>
      </c>
      <c r="S295" s="192">
        <v>400</v>
      </c>
      <c r="T295" s="189">
        <v>54</v>
      </c>
      <c r="U295" s="193">
        <v>48</v>
      </c>
      <c r="V295" s="191">
        <v>210</v>
      </c>
      <c r="W295" s="192">
        <v>543</v>
      </c>
      <c r="X295" s="189">
        <v>245</v>
      </c>
      <c r="Y295" s="193">
        <v>128</v>
      </c>
      <c r="Z295" s="191">
        <v>631</v>
      </c>
      <c r="AA295" s="189">
        <v>828</v>
      </c>
      <c r="AB295" s="170">
        <f t="shared" si="4371"/>
        <v>4701</v>
      </c>
      <c r="AC295" s="171">
        <f t="shared" si="4372"/>
        <v>4895</v>
      </c>
      <c r="AE295" s="299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>
        <f>B295/B312</f>
        <v>6.0660660660660663E-2</v>
      </c>
      <c r="BK295" s="130">
        <f t="shared" ref="BK295" si="4536">C295/C312</f>
        <v>7.2499279331219371E-2</v>
      </c>
      <c r="BL295" s="131">
        <f t="shared" ref="BL295" si="4537">D295/D312</f>
        <v>6.7708333333333329E-2</v>
      </c>
      <c r="BM295" s="132">
        <f t="shared" ref="BM295" si="4538">E295/E312</f>
        <v>4.71976401179941E-2</v>
      </c>
      <c r="BN295" s="129">
        <f t="shared" ref="BN295" si="4539">F295/F312</f>
        <v>7.3418348396681932E-2</v>
      </c>
      <c r="BO295" s="130">
        <f t="shared" ref="BO295" si="4540">G295/G312</f>
        <v>3.1335149863760216E-2</v>
      </c>
      <c r="BP295" s="131">
        <f t="shared" ref="BP295" si="4541">H295/H312</f>
        <v>6.5863724416743874E-2</v>
      </c>
      <c r="BQ295" s="132">
        <f t="shared" ref="BQ295" si="4542">I295/I312</f>
        <v>5.4806142360227371E-2</v>
      </c>
      <c r="BR295" s="129">
        <f t="shared" ref="BR295" si="4543">J295/J312</f>
        <v>4.0316205533596841E-2</v>
      </c>
      <c r="BS295" s="130">
        <f t="shared" ref="BS295" si="4544">K295/K312</f>
        <v>9.6358118361153267E-2</v>
      </c>
      <c r="BT295" s="131">
        <f t="shared" ref="BT295" si="4545">L295/L312</f>
        <v>3.513838748495788E-2</v>
      </c>
      <c r="BU295" s="129">
        <f t="shared" ref="BU295" si="4546">M295/M312</f>
        <v>8.9517625231910952E-2</v>
      </c>
      <c r="BV295" s="133">
        <f t="shared" ref="BV295" si="4547">N295/N312</f>
        <v>5.0197035091011449E-2</v>
      </c>
      <c r="BW295" s="134">
        <f t="shared" ref="BW295" si="4548">O295/O312</f>
        <v>6.8689805560603306E-2</v>
      </c>
      <c r="BX295" s="129">
        <f t="shared" ref="BX295" si="4549">P295/P312</f>
        <v>6.5942028985507245E-2</v>
      </c>
      <c r="BY295" s="130">
        <f t="shared" ref="BY295" si="4550">Q295/Q312</f>
        <v>3.5570959503830719E-2</v>
      </c>
      <c r="BZ295" s="131">
        <f t="shared" ref="BZ295" si="4551">R295/R312</f>
        <v>7.2812199477950271E-2</v>
      </c>
      <c r="CA295" s="132">
        <f t="shared" ref="CA295" si="4552">S295/S312</f>
        <v>5.1553035184946513E-2</v>
      </c>
      <c r="CB295" s="129">
        <f t="shared" ref="CB295" si="4553">T295/T312</f>
        <v>7.8947368421052627E-2</v>
      </c>
      <c r="CC295" s="130">
        <f t="shared" ref="CC295" si="4554">U295/U312</f>
        <v>5.9332509270704575E-2</v>
      </c>
      <c r="CD295" s="131">
        <f t="shared" ref="CD295" si="4555">V295/V312</f>
        <v>3.7069726390114736E-2</v>
      </c>
      <c r="CE295" s="132">
        <f t="shared" ref="CE295" si="4556">W295/W312</f>
        <v>8.199939595288433E-2</v>
      </c>
      <c r="CF295" s="129">
        <f t="shared" ref="CF295" si="4557">X295/X312</f>
        <v>6.097560975609756E-2</v>
      </c>
      <c r="CG295" s="130">
        <f t="shared" ref="CG295" si="4558">Y295/Y312</f>
        <v>5.5555555555555552E-2</v>
      </c>
      <c r="CH295" s="131">
        <f t="shared" ref="CH295" si="4559">Z295/Z312</f>
        <v>5.5399473222124671E-2</v>
      </c>
      <c r="CI295" s="129">
        <f t="shared" ref="CI295" si="4560">AA295/AA312</f>
        <v>7.0594253559553247E-2</v>
      </c>
      <c r="CJ295" s="135">
        <f t="shared" ref="CJ295" si="4561">AB295/AB312</f>
        <v>5.9096394629657566E-2</v>
      </c>
      <c r="CK295" s="136">
        <f t="shared" ref="CK295" si="4562">AC295/AC312</f>
        <v>6.1662299707749675E-2</v>
      </c>
    </row>
    <row r="296" spans="1:89" ht="13.5" thickTop="1" x14ac:dyDescent="0.2">
      <c r="A296" s="146" t="s">
        <v>24</v>
      </c>
      <c r="B296" s="203">
        <v>323</v>
      </c>
      <c r="C296" s="197">
        <v>406</v>
      </c>
      <c r="D296" s="198">
        <v>130</v>
      </c>
      <c r="E296" s="199">
        <v>145</v>
      </c>
      <c r="F296" s="196">
        <v>499</v>
      </c>
      <c r="G296" s="200">
        <v>227</v>
      </c>
      <c r="H296" s="198">
        <v>686</v>
      </c>
      <c r="I296" s="199">
        <v>573</v>
      </c>
      <c r="J296" s="196">
        <v>59</v>
      </c>
      <c r="K296" s="200">
        <v>72</v>
      </c>
      <c r="L296" s="198">
        <v>119</v>
      </c>
      <c r="M296" s="196">
        <v>401</v>
      </c>
      <c r="N296" s="201">
        <v>511</v>
      </c>
      <c r="O296" s="204">
        <v>609</v>
      </c>
      <c r="P296" s="196">
        <v>341</v>
      </c>
      <c r="Q296" s="200">
        <v>240</v>
      </c>
      <c r="R296" s="198">
        <v>489</v>
      </c>
      <c r="S296" s="199">
        <v>377</v>
      </c>
      <c r="T296" s="196">
        <v>38</v>
      </c>
      <c r="U296" s="200">
        <v>33</v>
      </c>
      <c r="V296" s="198">
        <v>230</v>
      </c>
      <c r="W296" s="205">
        <v>513</v>
      </c>
      <c r="X296" s="196">
        <v>199</v>
      </c>
      <c r="Y296" s="200">
        <v>82</v>
      </c>
      <c r="Z296" s="198">
        <v>646</v>
      </c>
      <c r="AA296" s="196">
        <v>707</v>
      </c>
      <c r="AB296" s="170">
        <f t="shared" si="4371"/>
        <v>4270</v>
      </c>
      <c r="AC296" s="171">
        <f t="shared" si="4372"/>
        <v>4385</v>
      </c>
      <c r="AE296" s="273" t="str">
        <f>$AE$17</f>
        <v>17:00 - 17:59</v>
      </c>
      <c r="AF296" s="126">
        <f t="shared" ref="AF296:AU297" si="4563">SUMIF($A$9:$A$32,$AE296,B$288:B$311)</f>
        <v>632</v>
      </c>
      <c r="AG296" s="186">
        <f t="shared" si="4563"/>
        <v>556</v>
      </c>
      <c r="AH296" s="127">
        <f t="shared" si="4563"/>
        <v>164</v>
      </c>
      <c r="AI296" s="180">
        <f t="shared" si="4563"/>
        <v>211</v>
      </c>
      <c r="AJ296" s="126">
        <f t="shared" si="4563"/>
        <v>532</v>
      </c>
      <c r="AK296" s="128">
        <f t="shared" si="4563"/>
        <v>517</v>
      </c>
      <c r="AL296" s="127">
        <f t="shared" si="4563"/>
        <v>901</v>
      </c>
      <c r="AM296" s="180">
        <f t="shared" si="4563"/>
        <v>838</v>
      </c>
      <c r="AN296" s="126">
        <f t="shared" si="4563"/>
        <v>107</v>
      </c>
      <c r="AO296" s="128">
        <f t="shared" si="4563"/>
        <v>61</v>
      </c>
      <c r="AP296" s="127">
        <f t="shared" si="4563"/>
        <v>351</v>
      </c>
      <c r="AQ296" s="126">
        <f t="shared" si="4563"/>
        <v>210</v>
      </c>
      <c r="AR296" s="179">
        <f t="shared" si="4563"/>
        <v>765</v>
      </c>
      <c r="AS296" s="181">
        <f t="shared" si="4563"/>
        <v>750</v>
      </c>
      <c r="AT296" s="126">
        <f t="shared" si="4563"/>
        <v>354</v>
      </c>
      <c r="AU296" s="128">
        <f t="shared" si="4563"/>
        <v>465</v>
      </c>
      <c r="AV296" s="127">
        <f t="shared" ref="AP296:BE297" si="4564">SUMIF($A$9:$A$32,$AE296,R$288:R$311)</f>
        <v>471</v>
      </c>
      <c r="AW296" s="180">
        <f t="shared" si="4564"/>
        <v>664</v>
      </c>
      <c r="AX296" s="126">
        <f t="shared" si="4564"/>
        <v>62</v>
      </c>
      <c r="AY296" s="128">
        <f t="shared" si="4564"/>
        <v>63</v>
      </c>
      <c r="AZ296" s="127">
        <f t="shared" si="4564"/>
        <v>409</v>
      </c>
      <c r="BA296" s="180">
        <f t="shared" si="4564"/>
        <v>386</v>
      </c>
      <c r="BB296" s="126">
        <f t="shared" si="4564"/>
        <v>350</v>
      </c>
      <c r="BC296" s="128">
        <f t="shared" si="4564"/>
        <v>163</v>
      </c>
      <c r="BD296" s="184">
        <f t="shared" si="4564"/>
        <v>1076</v>
      </c>
      <c r="BE296" s="185">
        <f t="shared" si="4564"/>
        <v>815</v>
      </c>
      <c r="BF296" s="170">
        <f>AF296+AH296+AJ296+AL296+AN296+AP296+AR296+AT296+AV296+AX296+AZ296+BB296+BD296</f>
        <v>6174</v>
      </c>
      <c r="BG296" s="171">
        <f>AG296+AI296+AK296+AM296+AO296+AQ296+AS296+AU296+AW296+AY296+BA296+BC296+BE296</f>
        <v>5699</v>
      </c>
      <c r="BI296" s="146" t="s">
        <v>24</v>
      </c>
      <c r="BJ296" s="129">
        <f>B296/B312</f>
        <v>4.84984984984985E-2</v>
      </c>
      <c r="BK296" s="130">
        <f t="shared" ref="BK296" si="4565">C296/C312</f>
        <v>5.851830498702796E-2</v>
      </c>
      <c r="BL296" s="131">
        <f t="shared" ref="BL296" si="4566">D296/D312</f>
        <v>5.6423611111111112E-2</v>
      </c>
      <c r="BM296" s="132">
        <f t="shared" ref="BM296" si="4567">E296/E312</f>
        <v>5.3466076696165189E-2</v>
      </c>
      <c r="BN296" s="129">
        <f t="shared" ref="BN296" si="4568">F296/F312</f>
        <v>6.1780363996533368E-2</v>
      </c>
      <c r="BO296" s="130">
        <f t="shared" ref="BO296" si="4569">G296/G312</f>
        <v>3.4362700575234634E-2</v>
      </c>
      <c r="BP296" s="131">
        <f t="shared" ref="BP296" si="4570">H296/H312</f>
        <v>5.7778152109829027E-2</v>
      </c>
      <c r="BQ296" s="132">
        <f t="shared" ref="BQ296" si="4571">I296/I312</f>
        <v>4.8612878595062359E-2</v>
      </c>
      <c r="BR296" s="129">
        <f t="shared" ref="BR296" si="4572">J296/J312</f>
        <v>4.6640316205533598E-2</v>
      </c>
      <c r="BS296" s="130">
        <f t="shared" ref="BS296" si="4573">K296/K312</f>
        <v>5.4628224582701064E-2</v>
      </c>
      <c r="BT296" s="131">
        <f t="shared" ref="BT296" si="4574">L296/L312</f>
        <v>2.8640192539109505E-2</v>
      </c>
      <c r="BU296" s="129">
        <f t="shared" ref="BU296" si="4575">M296/M312</f>
        <v>9.2996289424860851E-2</v>
      </c>
      <c r="BV296" s="133">
        <f t="shared" ref="BV296" si="4576">N296/N312</f>
        <v>4.7945205479452052E-2</v>
      </c>
      <c r="BW296" s="134">
        <f t="shared" ref="BW296" si="4577">O296/O312</f>
        <v>5.5333454479374884E-2</v>
      </c>
      <c r="BX296" s="129">
        <f t="shared" ref="BX296" si="4578">P296/P312</f>
        <v>6.1775362318840579E-2</v>
      </c>
      <c r="BY296" s="130">
        <f t="shared" ref="BY296" si="4579">Q296/Q312</f>
        <v>4.3779642466253189E-2</v>
      </c>
      <c r="BZ296" s="131">
        <f t="shared" ref="BZ296" si="4580">R296/R312</f>
        <v>6.7179557631542791E-2</v>
      </c>
      <c r="CA296" s="132">
        <f t="shared" ref="CA296" si="4581">S296/S312</f>
        <v>4.8588735661812092E-2</v>
      </c>
      <c r="CB296" s="129">
        <f t="shared" ref="CB296" si="4582">T296/T312</f>
        <v>5.5555555555555552E-2</v>
      </c>
      <c r="CC296" s="130">
        <f t="shared" ref="CC296" si="4583">U296/U312</f>
        <v>4.0791100123609397E-2</v>
      </c>
      <c r="CD296" s="131">
        <f t="shared" ref="CD296" si="4584">V296/V312</f>
        <v>4.0600176522506623E-2</v>
      </c>
      <c r="CE296" s="132">
        <f t="shared" ref="CE296" si="4585">W296/W312</f>
        <v>7.7469042585321654E-2</v>
      </c>
      <c r="CF296" s="129">
        <f t="shared" ref="CF296" si="4586">X296/X312</f>
        <v>4.9527127924340469E-2</v>
      </c>
      <c r="CG296" s="130">
        <f t="shared" ref="CG296" si="4587">Y296/Y312</f>
        <v>3.5590277777777776E-2</v>
      </c>
      <c r="CH296" s="131">
        <f t="shared" ref="CH296" si="4588">Z296/Z312</f>
        <v>5.6716417910447764E-2</v>
      </c>
      <c r="CI296" s="129">
        <f t="shared" ref="CI296" si="4589">AA296/AA312</f>
        <v>6.0277943558700656E-2</v>
      </c>
      <c r="CJ296" s="135">
        <f t="shared" ref="CJ296" si="4590">AB296/AB312</f>
        <v>5.3678282294966559E-2</v>
      </c>
      <c r="CK296" s="136">
        <f t="shared" ref="CK296" si="4591">AC296/AC312</f>
        <v>5.5237831301017837E-2</v>
      </c>
    </row>
    <row r="297" spans="1:89" x14ac:dyDescent="0.2">
      <c r="A297" s="137" t="s">
        <v>25</v>
      </c>
      <c r="B297" s="206">
        <v>344</v>
      </c>
      <c r="C297" s="190">
        <v>434</v>
      </c>
      <c r="D297" s="191">
        <v>126</v>
      </c>
      <c r="E297" s="192">
        <v>159</v>
      </c>
      <c r="F297" s="189">
        <v>414</v>
      </c>
      <c r="G297" s="193">
        <v>237</v>
      </c>
      <c r="H297" s="191">
        <v>692</v>
      </c>
      <c r="I297" s="192">
        <v>600</v>
      </c>
      <c r="J297" s="189">
        <v>40</v>
      </c>
      <c r="K297" s="190">
        <v>72</v>
      </c>
      <c r="L297" s="191">
        <v>141</v>
      </c>
      <c r="M297" s="189">
        <v>276</v>
      </c>
      <c r="N297" s="194">
        <v>495</v>
      </c>
      <c r="O297" s="207">
        <v>540</v>
      </c>
      <c r="P297" s="189">
        <v>281</v>
      </c>
      <c r="Q297" s="190">
        <v>196</v>
      </c>
      <c r="R297" s="191">
        <v>390</v>
      </c>
      <c r="S297" s="192">
        <v>341</v>
      </c>
      <c r="T297" s="198">
        <v>21</v>
      </c>
      <c r="U297" s="189">
        <v>37</v>
      </c>
      <c r="V297" s="191">
        <v>195</v>
      </c>
      <c r="W297" s="208">
        <v>372</v>
      </c>
      <c r="X297" s="189">
        <v>196</v>
      </c>
      <c r="Y297" s="193">
        <v>82</v>
      </c>
      <c r="Z297" s="191">
        <v>691</v>
      </c>
      <c r="AA297" s="189">
        <v>714</v>
      </c>
      <c r="AB297" s="170">
        <f t="shared" si="4371"/>
        <v>4026</v>
      </c>
      <c r="AC297" s="171">
        <f t="shared" si="4372"/>
        <v>4060</v>
      </c>
      <c r="AE297" s="275" t="str">
        <f>$AE$18</f>
        <v>18:00 - 18:59</v>
      </c>
      <c r="AF297" s="126">
        <f t="shared" si="4563"/>
        <v>603</v>
      </c>
      <c r="AG297" s="190">
        <f t="shared" si="4563"/>
        <v>564</v>
      </c>
      <c r="AH297" s="191">
        <f t="shared" si="4563"/>
        <v>146</v>
      </c>
      <c r="AI297" s="192">
        <f t="shared" si="4563"/>
        <v>227</v>
      </c>
      <c r="AJ297" s="276">
        <f t="shared" si="4563"/>
        <v>490</v>
      </c>
      <c r="AK297" s="193">
        <f t="shared" si="4563"/>
        <v>594</v>
      </c>
      <c r="AL297" s="191">
        <f t="shared" si="4563"/>
        <v>881</v>
      </c>
      <c r="AM297" s="192">
        <f t="shared" si="4563"/>
        <v>1084</v>
      </c>
      <c r="AN297" s="276">
        <f t="shared" si="4563"/>
        <v>147</v>
      </c>
      <c r="AO297" s="193">
        <f t="shared" si="4563"/>
        <v>86</v>
      </c>
      <c r="AP297" s="191">
        <f t="shared" si="4564"/>
        <v>418</v>
      </c>
      <c r="AQ297" s="276">
        <f t="shared" si="4564"/>
        <v>205</v>
      </c>
      <c r="AR297" s="194">
        <f t="shared" si="4564"/>
        <v>846</v>
      </c>
      <c r="AS297" s="195">
        <f t="shared" si="4564"/>
        <v>852</v>
      </c>
      <c r="AT297" s="276">
        <f t="shared" si="4564"/>
        <v>314</v>
      </c>
      <c r="AU297" s="193">
        <f t="shared" si="4564"/>
        <v>559</v>
      </c>
      <c r="AV297" s="191">
        <f t="shared" si="4564"/>
        <v>409</v>
      </c>
      <c r="AW297" s="192">
        <f t="shared" si="4564"/>
        <v>683</v>
      </c>
      <c r="AX297" s="276">
        <f t="shared" si="4564"/>
        <v>46</v>
      </c>
      <c r="AY297" s="193">
        <f t="shared" si="4564"/>
        <v>62</v>
      </c>
      <c r="AZ297" s="191">
        <f t="shared" si="4564"/>
        <v>606</v>
      </c>
      <c r="BA297" s="192">
        <f t="shared" si="4564"/>
        <v>442</v>
      </c>
      <c r="BB297" s="276">
        <f t="shared" si="4564"/>
        <v>288</v>
      </c>
      <c r="BC297" s="193">
        <f t="shared" si="4564"/>
        <v>204</v>
      </c>
      <c r="BD297" s="191">
        <f t="shared" si="4564"/>
        <v>932</v>
      </c>
      <c r="BE297" s="276">
        <f t="shared" si="4564"/>
        <v>846</v>
      </c>
      <c r="BF297" s="172">
        <f>SUM(AF297,AH297,AJ297,AL297,AN297,AP297,AR297,AT297,AV297,AX297,AZ297,BB297,BD297)</f>
        <v>6126</v>
      </c>
      <c r="BG297" s="173">
        <f>SUM(AG297,AI297,AK297,AM297,AO297,AQ297,AS297,AU297,AW297,AY297,BA297,BC297,BE297)</f>
        <v>6408</v>
      </c>
      <c r="BI297" s="137" t="s">
        <v>25</v>
      </c>
      <c r="BJ297" s="129">
        <f>B297/B312</f>
        <v>5.1651651651651649E-2</v>
      </c>
      <c r="BK297" s="130">
        <f t="shared" ref="BK297" si="4592">C297/C312</f>
        <v>6.2554050158547134E-2</v>
      </c>
      <c r="BL297" s="131">
        <f t="shared" ref="BL297" si="4593">D297/D312</f>
        <v>5.46875E-2</v>
      </c>
      <c r="BM297" s="132">
        <f t="shared" ref="BM297" si="4594">E297/E312</f>
        <v>5.8628318584070797E-2</v>
      </c>
      <c r="BN297" s="129">
        <f t="shared" ref="BN297" si="4595">F297/F312</f>
        <v>5.125665469852668E-2</v>
      </c>
      <c r="BO297" s="130">
        <f t="shared" ref="BO297" si="4596">G297/G312</f>
        <v>3.5876475930971846E-2</v>
      </c>
      <c r="BP297" s="131">
        <f t="shared" ref="BP297" si="4597">H297/H312</f>
        <v>5.8283500379011199E-2</v>
      </c>
      <c r="BQ297" s="132">
        <f t="shared" ref="BQ297" si="4598">I297/I312</f>
        <v>5.0903537795876815E-2</v>
      </c>
      <c r="BR297" s="129">
        <f t="shared" ref="BR297" si="4599">J297/J312</f>
        <v>3.1620553359683792E-2</v>
      </c>
      <c r="BS297" s="130">
        <f t="shared" ref="BS297" si="4600">K297/K312</f>
        <v>5.4628224582701064E-2</v>
      </c>
      <c r="BT297" s="131">
        <f t="shared" ref="BT297" si="4601">L297/L312</f>
        <v>3.393501805054152E-2</v>
      </c>
      <c r="BU297" s="129">
        <f t="shared" ref="BU297" si="4602">M297/M312</f>
        <v>6.4007421150278299E-2</v>
      </c>
      <c r="BV297" s="133">
        <f t="shared" ref="BV297" si="4603">N297/N312</f>
        <v>4.6443985738412463E-2</v>
      </c>
      <c r="BW297" s="134">
        <f t="shared" ref="BW297" si="4604">O297/O312</f>
        <v>4.9064146829002363E-2</v>
      </c>
      <c r="BX297" s="129">
        <f t="shared" ref="BX297" si="4605">P297/P312</f>
        <v>5.0905797101449275E-2</v>
      </c>
      <c r="BY297" s="130">
        <f t="shared" ref="BY297" si="4606">Q297/Q312</f>
        <v>3.5753374680773442E-2</v>
      </c>
      <c r="BZ297" s="131">
        <f t="shared" ref="BZ297" si="4607">R297/R312</f>
        <v>5.3578788295095478E-2</v>
      </c>
      <c r="CA297" s="132">
        <f t="shared" ref="CA297" si="4608">S297/S312</f>
        <v>4.3948962495166902E-2</v>
      </c>
      <c r="CB297" s="129">
        <f t="shared" ref="CB297" si="4609">T297/T312</f>
        <v>3.0701754385964911E-2</v>
      </c>
      <c r="CC297" s="130">
        <f t="shared" ref="CC297" si="4610">U297/U312</f>
        <v>4.573547589616811E-2</v>
      </c>
      <c r="CD297" s="131">
        <f t="shared" ref="CD297" si="4611">V297/V312</f>
        <v>3.442188879082083E-2</v>
      </c>
      <c r="CE297" s="132">
        <f t="shared" ref="CE297" si="4612">W297/W312</f>
        <v>5.6176381757777109E-2</v>
      </c>
      <c r="CF297" s="129">
        <f t="shared" ref="CF297" si="4613">X297/X312</f>
        <v>4.878048780487805E-2</v>
      </c>
      <c r="CG297" s="130">
        <f t="shared" ref="CG297" si="4614">Y297/Y312</f>
        <v>3.5590277777777776E-2</v>
      </c>
      <c r="CH297" s="131">
        <f t="shared" ref="CH297" si="4615">Z297/Z312</f>
        <v>6.066725197541703E-2</v>
      </c>
      <c r="CI297" s="129">
        <f t="shared" ref="CI297" si="4616">AA297/AA312</f>
        <v>6.087475488106403E-2</v>
      </c>
      <c r="CJ297" s="135">
        <f t="shared" ref="CJ297" si="4617">AB297/AB312</f>
        <v>5.0610951878111328E-2</v>
      </c>
      <c r="CK297" s="136">
        <f t="shared" ref="CK297" si="4618">AC297/AC312</f>
        <v>5.1143807316335783E-2</v>
      </c>
    </row>
    <row r="298" spans="1:89" ht="13.5" thickBot="1" x14ac:dyDescent="0.25">
      <c r="A298" s="146" t="s">
        <v>26</v>
      </c>
      <c r="B298" s="203">
        <v>364</v>
      </c>
      <c r="C298" s="197">
        <v>408</v>
      </c>
      <c r="D298" s="198">
        <v>132</v>
      </c>
      <c r="E298" s="199">
        <v>148</v>
      </c>
      <c r="F298" s="196">
        <v>388</v>
      </c>
      <c r="G298" s="200">
        <v>255</v>
      </c>
      <c r="H298" s="198">
        <v>687</v>
      </c>
      <c r="I298" s="199">
        <v>609</v>
      </c>
      <c r="J298" s="196">
        <v>53</v>
      </c>
      <c r="K298" s="197">
        <v>83</v>
      </c>
      <c r="L298" s="198">
        <v>150</v>
      </c>
      <c r="M298" s="196">
        <v>245</v>
      </c>
      <c r="N298" s="201">
        <v>457</v>
      </c>
      <c r="O298" s="204">
        <v>498</v>
      </c>
      <c r="P298" s="196">
        <v>322</v>
      </c>
      <c r="Q298" s="197">
        <v>247</v>
      </c>
      <c r="R298" s="198">
        <v>433</v>
      </c>
      <c r="S298" s="199">
        <v>390</v>
      </c>
      <c r="T298" s="196">
        <v>30</v>
      </c>
      <c r="U298" s="200">
        <v>29</v>
      </c>
      <c r="V298" s="198">
        <v>230</v>
      </c>
      <c r="W298" s="205">
        <v>317</v>
      </c>
      <c r="X298" s="196">
        <v>189</v>
      </c>
      <c r="Y298" s="200">
        <v>85</v>
      </c>
      <c r="Z298" s="198">
        <v>672</v>
      </c>
      <c r="AA298" s="196">
        <v>775</v>
      </c>
      <c r="AB298" s="170">
        <f t="shared" si="4371"/>
        <v>4107</v>
      </c>
      <c r="AC298" s="171">
        <f t="shared" si="4372"/>
        <v>4089</v>
      </c>
      <c r="AE298" s="273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>
        <f>B298/B312</f>
        <v>5.4654654654654654E-2</v>
      </c>
      <c r="BK298" s="130">
        <f t="shared" ref="BK298" si="4619">C298/C312</f>
        <v>5.8806572499279335E-2</v>
      </c>
      <c r="BL298" s="131">
        <f t="shared" ref="BL298" si="4620">D298/D312</f>
        <v>5.7291666666666664E-2</v>
      </c>
      <c r="BM298" s="132">
        <f t="shared" ref="BM298" si="4621">E298/E312</f>
        <v>5.4572271386430678E-2</v>
      </c>
      <c r="BN298" s="129">
        <f t="shared" ref="BN298" si="4622">F298/F312</f>
        <v>4.8037637736783462E-2</v>
      </c>
      <c r="BO298" s="130">
        <f t="shared" ref="BO298" si="4623">G298/G312</f>
        <v>3.860127157129882E-2</v>
      </c>
      <c r="BP298" s="131">
        <f t="shared" ref="BP298" si="4624">H298/H312</f>
        <v>5.786237682135939E-2</v>
      </c>
      <c r="BQ298" s="132">
        <f t="shared" ref="BQ298" si="4625">I298/I312</f>
        <v>5.1667090862814964E-2</v>
      </c>
      <c r="BR298" s="129">
        <f t="shared" ref="BR298" si="4626">J298/J312</f>
        <v>4.1897233201581029E-2</v>
      </c>
      <c r="BS298" s="130">
        <f t="shared" ref="BS298" si="4627">K298/K312</f>
        <v>6.2974203338391502E-2</v>
      </c>
      <c r="BT298" s="131">
        <f t="shared" ref="BT298" si="4628">L298/L312</f>
        <v>3.6101083032490974E-2</v>
      </c>
      <c r="BU298" s="129">
        <f t="shared" ref="BU298" si="4629">M298/M312</f>
        <v>5.6818181818181816E-2</v>
      </c>
      <c r="BV298" s="133">
        <f t="shared" ref="BV298" si="4630">N298/N312</f>
        <v>4.2878588853443422E-2</v>
      </c>
      <c r="BW298" s="134">
        <f t="shared" ref="BW298" si="4631">O298/O312</f>
        <v>4.5248046520079958E-2</v>
      </c>
      <c r="BX298" s="129">
        <f t="shared" ref="BX298" si="4632">P298/P312</f>
        <v>5.8333333333333334E-2</v>
      </c>
      <c r="BY298" s="130">
        <f t="shared" ref="BY298" si="4633">Q298/Q312</f>
        <v>4.5056548704852241E-2</v>
      </c>
      <c r="BZ298" s="131">
        <f t="shared" ref="BZ298" si="4634">R298/R312</f>
        <v>5.9486193158400882E-2</v>
      </c>
      <c r="CA298" s="132">
        <f t="shared" ref="CA298" si="4635">S298/S312</f>
        <v>5.0264209305322848E-2</v>
      </c>
      <c r="CB298" s="129">
        <f t="shared" ref="CB298" si="4636">T298/T312</f>
        <v>4.3859649122807015E-2</v>
      </c>
      <c r="CC298" s="130">
        <f t="shared" ref="CC298" si="4637">U298/U312</f>
        <v>3.5846724351050678E-2</v>
      </c>
      <c r="CD298" s="131">
        <f t="shared" ref="CD298" si="4638">V298/V312</f>
        <v>4.0600176522506623E-2</v>
      </c>
      <c r="CE298" s="132">
        <f t="shared" ref="CE298" si="4639">W298/W312</f>
        <v>4.7870733917245542E-2</v>
      </c>
      <c r="CF298" s="129">
        <f t="shared" ref="CF298" si="4640">X298/X312</f>
        <v>4.7038327526132406E-2</v>
      </c>
      <c r="CG298" s="130">
        <f t="shared" ref="CG298" si="4641">Y298/Y312</f>
        <v>3.6892361111111112E-2</v>
      </c>
      <c r="CH298" s="131">
        <f t="shared" ref="CH298" si="4642">Z298/Z312</f>
        <v>5.8999122036874449E-2</v>
      </c>
      <c r="CI298" s="129">
        <f t="shared" ref="CI298" si="4643">AA298/AA312</f>
        <v>6.6075539261659141E-2</v>
      </c>
      <c r="CJ298" s="135">
        <f t="shared" ref="CJ298" si="4644">AB298/AB312</f>
        <v>5.1629205008296875E-2</v>
      </c>
      <c r="CK298" s="136">
        <f t="shared" ref="CK298" si="4645">AC298/AC312</f>
        <v>5.1509120225738184E-2</v>
      </c>
    </row>
    <row r="299" spans="1:89" ht="14.25" thickTop="1" thickBot="1" x14ac:dyDescent="0.25">
      <c r="A299" s="137" t="s">
        <v>27</v>
      </c>
      <c r="B299" s="206">
        <v>364</v>
      </c>
      <c r="C299" s="190">
        <v>391</v>
      </c>
      <c r="D299" s="191">
        <v>131</v>
      </c>
      <c r="E299" s="192">
        <v>139</v>
      </c>
      <c r="F299" s="189">
        <v>386</v>
      </c>
      <c r="G299" s="193">
        <v>289</v>
      </c>
      <c r="H299" s="191">
        <v>685</v>
      </c>
      <c r="I299" s="192">
        <v>662</v>
      </c>
      <c r="J299" s="189">
        <v>55</v>
      </c>
      <c r="K299" s="190">
        <v>62</v>
      </c>
      <c r="L299" s="191">
        <v>181</v>
      </c>
      <c r="M299" s="189">
        <v>217</v>
      </c>
      <c r="N299" s="194">
        <v>514</v>
      </c>
      <c r="O299" s="207">
        <v>481</v>
      </c>
      <c r="P299" s="189">
        <v>328</v>
      </c>
      <c r="Q299" s="190">
        <v>193</v>
      </c>
      <c r="R299" s="191">
        <v>414</v>
      </c>
      <c r="S299" s="192">
        <v>386</v>
      </c>
      <c r="T299" s="189">
        <v>21</v>
      </c>
      <c r="U299" s="193">
        <v>42</v>
      </c>
      <c r="V299" s="191">
        <v>296</v>
      </c>
      <c r="W299" s="208">
        <v>362</v>
      </c>
      <c r="X299" s="189">
        <v>151</v>
      </c>
      <c r="Y299" s="193">
        <v>102</v>
      </c>
      <c r="Z299" s="191">
        <v>726</v>
      </c>
      <c r="AA299" s="189">
        <v>699</v>
      </c>
      <c r="AB299" s="170">
        <f t="shared" si="4371"/>
        <v>4252</v>
      </c>
      <c r="AC299" s="171">
        <f t="shared" si="4372"/>
        <v>4025</v>
      </c>
      <c r="AE299" s="267" t="s">
        <v>13</v>
      </c>
      <c r="AF299" s="20">
        <f t="shared" ref="AF299:BG299" si="4646">SUM(AF296:AF298)</f>
        <v>1235</v>
      </c>
      <c r="AG299" s="21">
        <f t="shared" si="4646"/>
        <v>1120</v>
      </c>
      <c r="AH299" s="20">
        <f t="shared" si="4646"/>
        <v>310</v>
      </c>
      <c r="AI299" s="21">
        <f t="shared" si="4646"/>
        <v>438</v>
      </c>
      <c r="AJ299" s="20">
        <f t="shared" si="4646"/>
        <v>1022</v>
      </c>
      <c r="AK299" s="21">
        <f t="shared" si="4646"/>
        <v>1111</v>
      </c>
      <c r="AL299" s="20">
        <f t="shared" si="4646"/>
        <v>1782</v>
      </c>
      <c r="AM299" s="21">
        <f t="shared" si="4646"/>
        <v>1922</v>
      </c>
      <c r="AN299" s="20">
        <f t="shared" si="4646"/>
        <v>254</v>
      </c>
      <c r="AO299" s="21">
        <f t="shared" si="4646"/>
        <v>147</v>
      </c>
      <c r="AP299" s="20">
        <f t="shared" si="4646"/>
        <v>769</v>
      </c>
      <c r="AQ299" s="21">
        <f t="shared" si="4646"/>
        <v>415</v>
      </c>
      <c r="AR299" s="20">
        <f t="shared" si="4646"/>
        <v>1611</v>
      </c>
      <c r="AS299" s="21">
        <f t="shared" si="4646"/>
        <v>1602</v>
      </c>
      <c r="AT299" s="20">
        <f t="shared" si="4646"/>
        <v>668</v>
      </c>
      <c r="AU299" s="21">
        <f t="shared" si="4646"/>
        <v>1024</v>
      </c>
      <c r="AV299" s="20">
        <f t="shared" si="4646"/>
        <v>880</v>
      </c>
      <c r="AW299" s="21">
        <f t="shared" si="4646"/>
        <v>1347</v>
      </c>
      <c r="AX299" s="20">
        <f t="shared" si="4646"/>
        <v>108</v>
      </c>
      <c r="AY299" s="21">
        <f t="shared" si="4646"/>
        <v>125</v>
      </c>
      <c r="AZ299" s="20">
        <f t="shared" si="4646"/>
        <v>1015</v>
      </c>
      <c r="BA299" s="21">
        <f t="shared" si="4646"/>
        <v>828</v>
      </c>
      <c r="BB299" s="20">
        <f t="shared" si="4646"/>
        <v>638</v>
      </c>
      <c r="BC299" s="21">
        <f t="shared" si="4646"/>
        <v>367</v>
      </c>
      <c r="BD299" s="20">
        <f t="shared" si="4646"/>
        <v>2008</v>
      </c>
      <c r="BE299" s="21">
        <f t="shared" si="4646"/>
        <v>1661</v>
      </c>
      <c r="BF299" s="174">
        <f t="shared" si="4646"/>
        <v>12300</v>
      </c>
      <c r="BG299" s="175">
        <f t="shared" si="4646"/>
        <v>12107</v>
      </c>
      <c r="BI299" s="137" t="s">
        <v>27</v>
      </c>
      <c r="BJ299" s="129">
        <f>B299/B312</f>
        <v>5.4654654654654654E-2</v>
      </c>
      <c r="BK299" s="130">
        <f t="shared" ref="BK299" si="4647">C299/C312</f>
        <v>5.6356298645142695E-2</v>
      </c>
      <c r="BL299" s="131">
        <f t="shared" ref="BL299" si="4648">D299/D312</f>
        <v>5.6857638888888888E-2</v>
      </c>
      <c r="BM299" s="132">
        <f t="shared" ref="BM299" si="4649">E299/E312</f>
        <v>5.1253687315634219E-2</v>
      </c>
      <c r="BN299" s="129">
        <f t="shared" ref="BN299" si="4650">F299/F312</f>
        <v>4.7790021047418599E-2</v>
      </c>
      <c r="BO299" s="130">
        <f t="shared" ref="BO299" si="4651">G299/G312</f>
        <v>4.3748107780805331E-2</v>
      </c>
      <c r="BP299" s="131">
        <f t="shared" ref="BP299" si="4652">H299/H312</f>
        <v>5.7693927398298664E-2</v>
      </c>
      <c r="BQ299" s="132">
        <f t="shared" ref="BQ299" si="4653">I299/I312</f>
        <v>5.6163570034784081E-2</v>
      </c>
      <c r="BR299" s="129">
        <f t="shared" ref="BR299" si="4654">J299/J312</f>
        <v>4.3478260869565216E-2</v>
      </c>
      <c r="BS299" s="130">
        <f t="shared" ref="BS299" si="4655">K299/K312</f>
        <v>4.7040971168437029E-2</v>
      </c>
      <c r="BT299" s="131">
        <f t="shared" ref="BT299" si="4656">L299/L312</f>
        <v>4.356197352587244E-2</v>
      </c>
      <c r="BU299" s="129">
        <f t="shared" ref="BU299" si="4657">M299/M312</f>
        <v>5.0324675324675328E-2</v>
      </c>
      <c r="BV299" s="133">
        <f t="shared" ref="BV299" si="4658">N299/N312</f>
        <v>4.8226684180896977E-2</v>
      </c>
      <c r="BW299" s="134">
        <f t="shared" ref="BW299" si="4659">O299/O312</f>
        <v>4.3703434490278033E-2</v>
      </c>
      <c r="BX299" s="129">
        <f t="shared" ref="BX299" si="4660">P299/P312</f>
        <v>5.9420289855072465E-2</v>
      </c>
      <c r="BY299" s="130">
        <f t="shared" ref="BY299" si="4661">Q299/Q312</f>
        <v>3.5206129149945274E-2</v>
      </c>
      <c r="BZ299" s="131">
        <f t="shared" ref="BZ299" si="4662">R299/R312</f>
        <v>5.687594449787059E-2</v>
      </c>
      <c r="CA299" s="132">
        <f t="shared" ref="CA299" si="4663">S299/S312</f>
        <v>4.9748678953473388E-2</v>
      </c>
      <c r="CB299" s="129">
        <f t="shared" ref="CB299" si="4664">T299/T312</f>
        <v>3.0701754385964911E-2</v>
      </c>
      <c r="CC299" s="130">
        <f t="shared" ref="CC299" si="4665">U299/U312</f>
        <v>5.19159456118665E-2</v>
      </c>
      <c r="CD299" s="131">
        <f t="shared" ref="CD299" si="4666">V299/V312</f>
        <v>5.225066195939982E-2</v>
      </c>
      <c r="CE299" s="132">
        <f t="shared" ref="CE299" si="4667">W299/W312</f>
        <v>5.4666263968589549E-2</v>
      </c>
      <c r="CF299" s="129">
        <f t="shared" ref="CF299" si="4668">X299/X312</f>
        <v>3.758088601294176E-2</v>
      </c>
      <c r="CG299" s="130">
        <f t="shared" ref="CG299" si="4669">Y299/Y312</f>
        <v>4.4270833333333336E-2</v>
      </c>
      <c r="CH299" s="131">
        <f t="shared" ref="CH299" si="4670">Z299/Z312</f>
        <v>6.3740122914837577E-2</v>
      </c>
      <c r="CI299" s="129">
        <f t="shared" ref="CI299" si="4671">AA299/AA312</f>
        <v>5.9595873475999657E-2</v>
      </c>
      <c r="CJ299" s="135">
        <f t="shared" ref="CJ299" si="4672">AB299/AB312</f>
        <v>5.3452003821591994E-2</v>
      </c>
      <c r="CK299" s="136">
        <f t="shared" ref="CK299" si="4673">AC299/AC312</f>
        <v>5.0702912425677718E-2</v>
      </c>
    </row>
    <row r="300" spans="1:89" ht="13.5" thickTop="1" x14ac:dyDescent="0.2">
      <c r="A300" s="146" t="s">
        <v>28</v>
      </c>
      <c r="B300" s="203">
        <v>433</v>
      </c>
      <c r="C300" s="197">
        <v>471</v>
      </c>
      <c r="D300" s="198">
        <v>174</v>
      </c>
      <c r="E300" s="199">
        <v>165</v>
      </c>
      <c r="F300" s="196">
        <v>412</v>
      </c>
      <c r="G300" s="200">
        <v>425</v>
      </c>
      <c r="H300" s="198">
        <v>739</v>
      </c>
      <c r="I300" s="199">
        <v>697</v>
      </c>
      <c r="J300" s="196">
        <v>69</v>
      </c>
      <c r="K300" s="197">
        <v>61</v>
      </c>
      <c r="L300" s="198">
        <v>272</v>
      </c>
      <c r="M300" s="196">
        <v>201</v>
      </c>
      <c r="N300" s="201">
        <v>750</v>
      </c>
      <c r="O300" s="204">
        <v>486</v>
      </c>
      <c r="P300" s="196">
        <v>394</v>
      </c>
      <c r="Q300" s="197">
        <v>271</v>
      </c>
      <c r="R300" s="198">
        <v>469</v>
      </c>
      <c r="S300" s="199">
        <v>440</v>
      </c>
      <c r="T300" s="196">
        <v>40</v>
      </c>
      <c r="U300" s="200">
        <v>22</v>
      </c>
      <c r="V300" s="198">
        <v>371</v>
      </c>
      <c r="W300" s="205">
        <v>420</v>
      </c>
      <c r="X300" s="196">
        <v>201</v>
      </c>
      <c r="Y300" s="200">
        <v>98</v>
      </c>
      <c r="Z300" s="198">
        <v>757</v>
      </c>
      <c r="AA300" s="196">
        <v>806</v>
      </c>
      <c r="AB300" s="170">
        <f t="shared" si="4371"/>
        <v>5081</v>
      </c>
      <c r="AC300" s="171">
        <f t="shared" si="4372"/>
        <v>4563</v>
      </c>
      <c r="BI300" s="146" t="s">
        <v>28</v>
      </c>
      <c r="BJ300" s="129">
        <f>B300/B312</f>
        <v>6.5015015015015012E-2</v>
      </c>
      <c r="BK300" s="130">
        <f t="shared" ref="BK300" si="4674">C300/C312</f>
        <v>6.7886999135197468E-2</v>
      </c>
      <c r="BL300" s="131">
        <f t="shared" ref="BL300" si="4675">D300/D312</f>
        <v>7.5520833333333329E-2</v>
      </c>
      <c r="BM300" s="132">
        <f t="shared" ref="BM300" si="4676">E300/E312</f>
        <v>6.0840707964601767E-2</v>
      </c>
      <c r="BN300" s="129">
        <f t="shared" ref="BN300" si="4677">F300/F312</f>
        <v>5.1009038009161817E-2</v>
      </c>
      <c r="BO300" s="130">
        <f t="shared" ref="BO300" si="4678">G300/G312</f>
        <v>6.4335452618831362E-2</v>
      </c>
      <c r="BP300" s="131">
        <f t="shared" ref="BP300" si="4679">H300/H312</f>
        <v>6.2242061820938263E-2</v>
      </c>
      <c r="BQ300" s="132">
        <f t="shared" ref="BQ300" si="4680">I300/I312</f>
        <v>5.9132943072876899E-2</v>
      </c>
      <c r="BR300" s="129">
        <f t="shared" ref="BR300" si="4681">J300/J312</f>
        <v>5.4545454545454543E-2</v>
      </c>
      <c r="BS300" s="130">
        <f t="shared" ref="BS300" si="4682">K300/K312</f>
        <v>4.6282245827010619E-2</v>
      </c>
      <c r="BT300" s="131">
        <f t="shared" ref="BT300" si="4683">L300/L312</f>
        <v>6.5463297232250306E-2</v>
      </c>
      <c r="BU300" s="129">
        <f t="shared" ref="BU300" si="4684">M300/M312</f>
        <v>4.6614100185528758E-2</v>
      </c>
      <c r="BV300" s="133">
        <f t="shared" ref="BV300" si="4685">N300/N312</f>
        <v>7.0369675361230996E-2</v>
      </c>
      <c r="BW300" s="134">
        <f t="shared" ref="BW300" si="4686">O300/O312</f>
        <v>4.4157732146102129E-2</v>
      </c>
      <c r="BX300" s="129">
        <f t="shared" ref="BX300" si="4687">P300/P312</f>
        <v>7.1376811594202894E-2</v>
      </c>
      <c r="BY300" s="130">
        <f t="shared" ref="BY300" si="4688">Q300/Q312</f>
        <v>4.9434512951477563E-2</v>
      </c>
      <c r="BZ300" s="131">
        <f t="shared" ref="BZ300" si="4689">R300/R312</f>
        <v>6.4431927462563543E-2</v>
      </c>
      <c r="CA300" s="132">
        <f t="shared" ref="CA300" si="4690">S300/S312</f>
        <v>5.6708338703441163E-2</v>
      </c>
      <c r="CB300" s="129">
        <f t="shared" ref="CB300" si="4691">T300/T312</f>
        <v>5.8479532163742687E-2</v>
      </c>
      <c r="CC300" s="130">
        <f t="shared" ref="CC300" si="4692">U300/U312</f>
        <v>2.7194066749072928E-2</v>
      </c>
      <c r="CD300" s="131">
        <f t="shared" ref="CD300" si="4693">V300/V312</f>
        <v>6.5489849955869373E-2</v>
      </c>
      <c r="CE300" s="132">
        <f t="shared" ref="CE300" si="4694">W300/W312</f>
        <v>6.3424947145877375E-2</v>
      </c>
      <c r="CF300" s="129">
        <f t="shared" ref="CF300" si="4695">X300/X312</f>
        <v>5.0024888003982082E-2</v>
      </c>
      <c r="CG300" s="130">
        <f t="shared" ref="CG300" si="4696">Y300/Y312</f>
        <v>4.2534722222222224E-2</v>
      </c>
      <c r="CH300" s="131">
        <f t="shared" ref="CH300" si="4697">Z300/Z312</f>
        <v>6.6461808604038636E-2</v>
      </c>
      <c r="CI300" s="129">
        <f t="shared" ref="CI300" si="4698">AA300/AA312</f>
        <v>6.8718560832125505E-2</v>
      </c>
      <c r="CJ300" s="135">
        <f t="shared" ref="CJ300" si="4699">AB300/AB312</f>
        <v>6.387338462312063E-2</v>
      </c>
      <c r="CK300" s="136">
        <f t="shared" ref="CK300" si="4700">AC300/AC312</f>
        <v>5.748009674493601E-2</v>
      </c>
    </row>
    <row r="301" spans="1:89" x14ac:dyDescent="0.2">
      <c r="A301" s="137" t="s">
        <v>29</v>
      </c>
      <c r="B301" s="206">
        <v>495</v>
      </c>
      <c r="C301" s="190">
        <v>495</v>
      </c>
      <c r="D301" s="191">
        <v>155</v>
      </c>
      <c r="E301" s="192">
        <v>182</v>
      </c>
      <c r="F301" s="189">
        <v>464</v>
      </c>
      <c r="G301" s="193">
        <v>511</v>
      </c>
      <c r="H301" s="191">
        <v>825</v>
      </c>
      <c r="I301" s="192">
        <v>838</v>
      </c>
      <c r="J301" s="189">
        <v>89</v>
      </c>
      <c r="K301" s="190">
        <v>60</v>
      </c>
      <c r="L301" s="191">
        <v>308</v>
      </c>
      <c r="M301" s="189">
        <v>217</v>
      </c>
      <c r="N301" s="194">
        <v>716</v>
      </c>
      <c r="O301" s="207">
        <v>695</v>
      </c>
      <c r="P301" s="189">
        <v>415</v>
      </c>
      <c r="Q301" s="190">
        <v>359</v>
      </c>
      <c r="R301" s="191">
        <v>498</v>
      </c>
      <c r="S301" s="192">
        <v>622</v>
      </c>
      <c r="T301" s="189">
        <v>57</v>
      </c>
      <c r="U301" s="193">
        <v>43</v>
      </c>
      <c r="V301" s="191">
        <v>410</v>
      </c>
      <c r="W301" s="208">
        <v>532</v>
      </c>
      <c r="X301" s="189">
        <v>299</v>
      </c>
      <c r="Y301" s="193">
        <v>165</v>
      </c>
      <c r="Z301" s="191">
        <v>864</v>
      </c>
      <c r="AA301" s="189">
        <v>994</v>
      </c>
      <c r="AB301" s="170">
        <f t="shared" si="4371"/>
        <v>5595</v>
      </c>
      <c r="AC301" s="171">
        <f t="shared" si="4372"/>
        <v>5713</v>
      </c>
      <c r="BI301" s="137" t="s">
        <v>29</v>
      </c>
      <c r="BJ301" s="129">
        <f>B301/B312</f>
        <v>7.4324324324324328E-2</v>
      </c>
      <c r="BK301" s="130">
        <f t="shared" ref="BK301" si="4701">C301/C312</f>
        <v>7.1346209282213899E-2</v>
      </c>
      <c r="BL301" s="131">
        <f t="shared" ref="BL301" si="4702">D301/D312</f>
        <v>6.7274305555555552E-2</v>
      </c>
      <c r="BM301" s="132">
        <f t="shared" ref="BM301" si="4703">E301/E312</f>
        <v>6.7109144542772864E-2</v>
      </c>
      <c r="BN301" s="129">
        <f t="shared" ref="BN301" si="4704">F301/F312</f>
        <v>5.744707193264826E-2</v>
      </c>
      <c r="BO301" s="130">
        <f t="shared" ref="BO301" si="4705">G301/G312</f>
        <v>7.7353920678171359E-2</v>
      </c>
      <c r="BP301" s="131">
        <f t="shared" ref="BP301" si="4706">H301/H312</f>
        <v>6.9485387012549485E-2</v>
      </c>
      <c r="BQ301" s="132">
        <f t="shared" ref="BQ301" si="4707">I301/I312</f>
        <v>7.1095274454907945E-2</v>
      </c>
      <c r="BR301" s="129">
        <f t="shared" ref="BR301" si="4708">J301/J312</f>
        <v>7.0355731225296439E-2</v>
      </c>
      <c r="BS301" s="130">
        <f t="shared" ref="BS301" si="4709">K301/K312</f>
        <v>4.5523520485584217E-2</v>
      </c>
      <c r="BT301" s="131">
        <f t="shared" ref="BT301" si="4710">L301/L312</f>
        <v>7.4127557160048138E-2</v>
      </c>
      <c r="BU301" s="129">
        <f t="shared" ref="BU301" si="4711">M301/M312</f>
        <v>5.0324675324675328E-2</v>
      </c>
      <c r="BV301" s="133">
        <f t="shared" ref="BV301" si="4712">N301/N312</f>
        <v>6.7179583411521859E-2</v>
      </c>
      <c r="BW301" s="134">
        <f t="shared" ref="BW301" si="4713">O301/O312</f>
        <v>6.3147374159549338E-2</v>
      </c>
      <c r="BX301" s="129">
        <f t="shared" ref="BX301" si="4714">P301/P312</f>
        <v>7.5181159420289856E-2</v>
      </c>
      <c r="BY301" s="130">
        <f t="shared" ref="BY301" si="4715">Q301/Q312</f>
        <v>6.5487048522437072E-2</v>
      </c>
      <c r="BZ301" s="131">
        <f t="shared" ref="BZ301" si="4716">R301/R312</f>
        <v>6.841599120758346E-2</v>
      </c>
      <c r="CA301" s="132">
        <f t="shared" ref="CA301" si="4717">S301/S312</f>
        <v>8.0164969712591835E-2</v>
      </c>
      <c r="CB301" s="129">
        <f t="shared" ref="CB301" si="4718">T301/T312</f>
        <v>8.3333333333333329E-2</v>
      </c>
      <c r="CC301" s="130">
        <f t="shared" ref="CC301" si="4719">U301/U312</f>
        <v>5.3152039555006178E-2</v>
      </c>
      <c r="CD301" s="131">
        <f t="shared" ref="CD301" si="4720">V301/V312</f>
        <v>7.237422771403354E-2</v>
      </c>
      <c r="CE301" s="132">
        <f t="shared" ref="CE301" si="4721">W301/W312</f>
        <v>8.0338266384778007E-2</v>
      </c>
      <c r="CF301" s="129">
        <f t="shared" ref="CF301" si="4722">X301/X312</f>
        <v>7.44151319064211E-2</v>
      </c>
      <c r="CG301" s="130">
        <f t="shared" ref="CG301" si="4723">Y301/Y312</f>
        <v>7.1614583333333329E-2</v>
      </c>
      <c r="CH301" s="131">
        <f t="shared" ref="CH301" si="4724">Z301/Z312</f>
        <v>7.5856014047410006E-2</v>
      </c>
      <c r="CI301" s="129">
        <f t="shared" ref="CI301" si="4725">AA301/AA312</f>
        <v>8.4747207775598937E-2</v>
      </c>
      <c r="CJ301" s="135">
        <f t="shared" ref="CJ301" si="4726">AB301/AB312</f>
        <v>7.0334892140594352E-2</v>
      </c>
      <c r="CK301" s="136">
        <f t="shared" ref="CK301" si="4727">AC301/AC312</f>
        <v>7.1966643152272497E-2</v>
      </c>
    </row>
    <row r="302" spans="1:89" x14ac:dyDescent="0.2">
      <c r="A302" s="146" t="s">
        <v>30</v>
      </c>
      <c r="B302" s="203">
        <v>632</v>
      </c>
      <c r="C302" s="197">
        <v>556</v>
      </c>
      <c r="D302" s="198">
        <v>164</v>
      </c>
      <c r="E302" s="199">
        <v>211</v>
      </c>
      <c r="F302" s="196">
        <v>532</v>
      </c>
      <c r="G302" s="200">
        <v>517</v>
      </c>
      <c r="H302" s="198">
        <v>901</v>
      </c>
      <c r="I302" s="199">
        <v>838</v>
      </c>
      <c r="J302" s="196">
        <v>107</v>
      </c>
      <c r="K302" s="197">
        <v>61</v>
      </c>
      <c r="L302" s="198">
        <v>351</v>
      </c>
      <c r="M302" s="196">
        <v>210</v>
      </c>
      <c r="N302" s="201">
        <v>765</v>
      </c>
      <c r="O302" s="204">
        <v>750</v>
      </c>
      <c r="P302" s="196">
        <v>354</v>
      </c>
      <c r="Q302" s="197">
        <v>465</v>
      </c>
      <c r="R302" s="198">
        <v>471</v>
      </c>
      <c r="S302" s="199">
        <v>664</v>
      </c>
      <c r="T302" s="196">
        <v>62</v>
      </c>
      <c r="U302" s="200">
        <v>63</v>
      </c>
      <c r="V302" s="198">
        <v>409</v>
      </c>
      <c r="W302" s="205">
        <v>386</v>
      </c>
      <c r="X302" s="196">
        <v>350</v>
      </c>
      <c r="Y302" s="200">
        <v>163</v>
      </c>
      <c r="Z302" s="198">
        <v>1076</v>
      </c>
      <c r="AA302" s="196">
        <v>815</v>
      </c>
      <c r="AB302" s="170">
        <f t="shared" si="4371"/>
        <v>6174</v>
      </c>
      <c r="AC302" s="171">
        <f t="shared" si="4372"/>
        <v>5699</v>
      </c>
      <c r="BI302" s="146" t="s">
        <v>30</v>
      </c>
      <c r="BJ302" s="129">
        <f>B302/B312</f>
        <v>9.4894894894894902E-2</v>
      </c>
      <c r="BK302" s="130">
        <f t="shared" ref="BK302" si="4728">C302/C312</f>
        <v>8.0138368405880664E-2</v>
      </c>
      <c r="BL302" s="131">
        <f t="shared" ref="BL302" si="4729">D302/D312</f>
        <v>7.1180555555555552E-2</v>
      </c>
      <c r="BM302" s="132">
        <f t="shared" ref="BM302" si="4730">E302/E312</f>
        <v>7.78023598820059E-2</v>
      </c>
      <c r="BN302" s="129">
        <f t="shared" ref="BN302" si="4731">F302/F312</f>
        <v>6.5866039371053606E-2</v>
      </c>
      <c r="BO302" s="130">
        <f t="shared" ref="BO302" si="4732">G302/G312</f>
        <v>7.8262185891613684E-2</v>
      </c>
      <c r="BP302" s="131">
        <f t="shared" ref="BP302" si="4733">H302/H312</f>
        <v>7.5886465088857075E-2</v>
      </c>
      <c r="BQ302" s="132">
        <f t="shared" ref="BQ302" si="4734">I302/I312</f>
        <v>7.1095274454907945E-2</v>
      </c>
      <c r="BR302" s="129">
        <f t="shared" ref="BR302" si="4735">J302/J312</f>
        <v>8.4584980237154148E-2</v>
      </c>
      <c r="BS302" s="130">
        <f t="shared" ref="BS302" si="4736">K302/K312</f>
        <v>4.6282245827010619E-2</v>
      </c>
      <c r="BT302" s="131">
        <f t="shared" ref="BT302" si="4737">L302/L312</f>
        <v>8.4476534296028874E-2</v>
      </c>
      <c r="BU302" s="129">
        <f t="shared" ref="BU302" si="4738">M302/M312</f>
        <v>4.8701298701298704E-2</v>
      </c>
      <c r="BV302" s="133">
        <f t="shared" ref="BV302" si="4739">N302/N312</f>
        <v>7.1777068868455626E-2</v>
      </c>
      <c r="BW302" s="134">
        <f t="shared" ref="BW302" si="4740">O302/O312</f>
        <v>6.8144648373614392E-2</v>
      </c>
      <c r="BX302" s="129">
        <f t="shared" ref="BX302" si="4741">P302/P312</f>
        <v>6.41304347826087E-2</v>
      </c>
      <c r="BY302" s="130">
        <f t="shared" ref="BY302" si="4742">Q302/Q312</f>
        <v>8.482305727836556E-2</v>
      </c>
      <c r="BZ302" s="131">
        <f t="shared" ref="BZ302" si="4743">R302/R312</f>
        <v>6.4706690479461468E-2</v>
      </c>
      <c r="CA302" s="132">
        <f t="shared" ref="CA302" si="4744">S302/S312</f>
        <v>8.5578038407011212E-2</v>
      </c>
      <c r="CB302" s="129">
        <f t="shared" ref="CB302" si="4745">T302/T312</f>
        <v>9.0643274853801165E-2</v>
      </c>
      <c r="CC302" s="130">
        <f t="shared" ref="CC302" si="4746">U302/U312</f>
        <v>7.7873918417799753E-2</v>
      </c>
      <c r="CD302" s="131">
        <f t="shared" ref="CD302" si="4747">V302/V312</f>
        <v>7.2197705207413948E-2</v>
      </c>
      <c r="CE302" s="132">
        <f t="shared" ref="CE302" si="4748">W302/W312</f>
        <v>5.8290546662639685E-2</v>
      </c>
      <c r="CF302" s="129">
        <f t="shared" ref="CF302" si="4749">X302/X312</f>
        <v>8.7108013937282236E-2</v>
      </c>
      <c r="CG302" s="130">
        <f t="shared" ref="CG302" si="4750">Y302/Y312</f>
        <v>7.0746527777777776E-2</v>
      </c>
      <c r="CH302" s="131">
        <f t="shared" ref="CH302" si="4751">Z302/Z312</f>
        <v>9.4468832309043016E-2</v>
      </c>
      <c r="CI302" s="129">
        <f t="shared" ref="CI302" si="4752">AA302/AA312</f>
        <v>6.9485889675164128E-2</v>
      </c>
      <c r="CJ302" s="135">
        <f t="shared" ref="CJ302" si="4753">AB302/AB312</f>
        <v>7.7613516367476237E-2</v>
      </c>
      <c r="CK302" s="136">
        <f t="shared" ref="CK302" si="4754">AC302/AC312</f>
        <v>7.1790285196009274E-2</v>
      </c>
    </row>
    <row r="303" spans="1:89" x14ac:dyDescent="0.2">
      <c r="A303" s="137" t="s">
        <v>31</v>
      </c>
      <c r="B303" s="206">
        <v>603</v>
      </c>
      <c r="C303" s="190">
        <v>564</v>
      </c>
      <c r="D303" s="191">
        <v>146</v>
      </c>
      <c r="E303" s="192">
        <v>227</v>
      </c>
      <c r="F303" s="189">
        <v>490</v>
      </c>
      <c r="G303" s="193">
        <v>594</v>
      </c>
      <c r="H303" s="191">
        <v>881</v>
      </c>
      <c r="I303" s="192">
        <v>1084</v>
      </c>
      <c r="J303" s="189">
        <v>147</v>
      </c>
      <c r="K303" s="190">
        <v>86</v>
      </c>
      <c r="L303" s="191">
        <v>418</v>
      </c>
      <c r="M303" s="189">
        <v>205</v>
      </c>
      <c r="N303" s="194">
        <v>846</v>
      </c>
      <c r="O303" s="207">
        <v>852</v>
      </c>
      <c r="P303" s="189">
        <v>314</v>
      </c>
      <c r="Q303" s="190">
        <v>559</v>
      </c>
      <c r="R303" s="191">
        <v>409</v>
      </c>
      <c r="S303" s="192">
        <v>683</v>
      </c>
      <c r="T303" s="189">
        <v>46</v>
      </c>
      <c r="U303" s="193">
        <v>62</v>
      </c>
      <c r="V303" s="191">
        <v>606</v>
      </c>
      <c r="W303" s="208">
        <v>442</v>
      </c>
      <c r="X303" s="189">
        <v>288</v>
      </c>
      <c r="Y303" s="193">
        <v>204</v>
      </c>
      <c r="Z303" s="191">
        <v>932</v>
      </c>
      <c r="AA303" s="189">
        <v>846</v>
      </c>
      <c r="AB303" s="170">
        <f t="shared" si="4371"/>
        <v>6126</v>
      </c>
      <c r="AC303" s="171">
        <f t="shared" si="4372"/>
        <v>6408</v>
      </c>
      <c r="BI303" s="137" t="s">
        <v>31</v>
      </c>
      <c r="BJ303" s="129">
        <f>B303/B312</f>
        <v>9.0540540540540546E-2</v>
      </c>
      <c r="BK303" s="130">
        <f t="shared" ref="BK303" si="4755">C303/C312</f>
        <v>8.1291438454886136E-2</v>
      </c>
      <c r="BL303" s="131">
        <f t="shared" ref="BL303" si="4756">D303/D312</f>
        <v>6.3368055555555552E-2</v>
      </c>
      <c r="BM303" s="132">
        <f t="shared" ref="BM303" si="4757">E303/E312</f>
        <v>8.3702064896755163E-2</v>
      </c>
      <c r="BN303" s="129">
        <f t="shared" ref="BN303" si="4758">F303/F312</f>
        <v>6.0666088894391484E-2</v>
      </c>
      <c r="BO303" s="130">
        <f t="shared" ref="BO303" si="4759">G303/G312</f>
        <v>8.9918256130790186E-2</v>
      </c>
      <c r="BP303" s="131">
        <f t="shared" ref="BP303" si="4760">H303/H312</f>
        <v>7.4201970858249811E-2</v>
      </c>
      <c r="BQ303" s="132">
        <f t="shared" ref="BQ303" si="4761">I303/I312</f>
        <v>9.1965724951217437E-2</v>
      </c>
      <c r="BR303" s="129">
        <f t="shared" ref="BR303" si="4762">J303/J312</f>
        <v>0.11620553359683794</v>
      </c>
      <c r="BS303" s="130">
        <f t="shared" ref="BS303" si="4763">K303/K312</f>
        <v>6.525037936267071E-2</v>
      </c>
      <c r="BT303" s="131">
        <f t="shared" ref="BT303" si="4764">L303/L312</f>
        <v>0.10060168471720818</v>
      </c>
      <c r="BU303" s="129">
        <f t="shared" ref="BU303" si="4765">M303/M312</f>
        <v>4.7541743970315402E-2</v>
      </c>
      <c r="BV303" s="133">
        <f t="shared" ref="BV303" si="4766">N303/N312</f>
        <v>7.9376993807468571E-2</v>
      </c>
      <c r="BW303" s="134">
        <f t="shared" ref="BW303" si="4767">O303/O312</f>
        <v>7.7412320552425945E-2</v>
      </c>
      <c r="BX303" s="129">
        <f t="shared" ref="BX303" si="4768">P303/P312</f>
        <v>5.6884057971014493E-2</v>
      </c>
      <c r="BY303" s="130">
        <f t="shared" ref="BY303" si="4769">Q303/Q312</f>
        <v>0.10197008391098139</v>
      </c>
      <c r="BZ303" s="131">
        <f t="shared" ref="BZ303" si="4770">R303/R312</f>
        <v>5.6189036955625771E-2</v>
      </c>
      <c r="CA303" s="132">
        <f t="shared" ref="CA303" si="4771">S303/S312</f>
        <v>8.8026807578296173E-2</v>
      </c>
      <c r="CB303" s="129">
        <f t="shared" ref="CB303" si="4772">T303/T312</f>
        <v>6.725146198830409E-2</v>
      </c>
      <c r="CC303" s="130">
        <f t="shared" ref="CC303" si="4773">U303/U312</f>
        <v>7.6637824474660068E-2</v>
      </c>
      <c r="CD303" s="131">
        <f t="shared" ref="CD303" si="4774">V303/V312</f>
        <v>0.10697263901147397</v>
      </c>
      <c r="CE303" s="132">
        <f t="shared" ref="CE303" si="4775">W303/W312</f>
        <v>6.6747206282090008E-2</v>
      </c>
      <c r="CF303" s="129">
        <f t="shared" ref="CF303" si="4776">X303/X312</f>
        <v>7.1677451468392231E-2</v>
      </c>
      <c r="CG303" s="130">
        <f t="shared" ref="CG303" si="4777">Y303/Y312</f>
        <v>8.8541666666666671E-2</v>
      </c>
      <c r="CH303" s="131">
        <f t="shared" ref="CH303" si="4778">Z303/Z312</f>
        <v>8.1826163301141355E-2</v>
      </c>
      <c r="CI303" s="129">
        <f t="shared" ref="CI303" si="4779">AA303/AA312</f>
        <v>7.2128911245630492E-2</v>
      </c>
      <c r="CJ303" s="135">
        <f t="shared" ref="CJ303" si="4780">AB303/AB312</f>
        <v>7.7010107105144068E-2</v>
      </c>
      <c r="CK303" s="136">
        <f t="shared" ref="CK303" si="4781">AC303/AC312</f>
        <v>8.0721555981054113E-2</v>
      </c>
    </row>
    <row r="304" spans="1:89" x14ac:dyDescent="0.2">
      <c r="A304" s="146" t="s">
        <v>32</v>
      </c>
      <c r="B304" s="203">
        <v>613</v>
      </c>
      <c r="C304" s="197">
        <v>502</v>
      </c>
      <c r="D304" s="198">
        <v>131</v>
      </c>
      <c r="E304" s="199">
        <v>202</v>
      </c>
      <c r="F304" s="196">
        <v>421</v>
      </c>
      <c r="G304" s="200">
        <v>728</v>
      </c>
      <c r="H304" s="198">
        <v>798</v>
      </c>
      <c r="I304" s="199">
        <v>1023</v>
      </c>
      <c r="J304" s="196">
        <v>165</v>
      </c>
      <c r="K304" s="197">
        <v>49</v>
      </c>
      <c r="L304" s="198">
        <v>494</v>
      </c>
      <c r="M304" s="196">
        <v>156</v>
      </c>
      <c r="N304" s="201">
        <v>879</v>
      </c>
      <c r="O304" s="204">
        <v>796</v>
      </c>
      <c r="P304" s="196">
        <v>255</v>
      </c>
      <c r="Q304" s="197">
        <v>576</v>
      </c>
      <c r="R304" s="198">
        <v>396</v>
      </c>
      <c r="S304" s="199">
        <v>793</v>
      </c>
      <c r="T304" s="196">
        <v>34</v>
      </c>
      <c r="U304" s="200">
        <v>64</v>
      </c>
      <c r="V304" s="198">
        <v>594</v>
      </c>
      <c r="W304" s="205">
        <v>418</v>
      </c>
      <c r="X304" s="196">
        <v>278</v>
      </c>
      <c r="Y304" s="200">
        <v>175</v>
      </c>
      <c r="Z304" s="198">
        <v>837</v>
      </c>
      <c r="AA304" s="196">
        <v>790</v>
      </c>
      <c r="AB304" s="170">
        <f t="shared" si="4371"/>
        <v>5895</v>
      </c>
      <c r="AC304" s="171">
        <f t="shared" si="4372"/>
        <v>6272</v>
      </c>
      <c r="BI304" s="146" t="s">
        <v>32</v>
      </c>
      <c r="BJ304" s="129">
        <f>B304/B312</f>
        <v>9.2042042042042041E-2</v>
      </c>
      <c r="BK304" s="130">
        <f t="shared" ref="BK304" si="4782">C304/C312</f>
        <v>7.2355145575093691E-2</v>
      </c>
      <c r="BL304" s="131">
        <f t="shared" ref="BL304" si="4783">D304/D312</f>
        <v>5.6857638888888888E-2</v>
      </c>
      <c r="BM304" s="132">
        <f t="shared" ref="BM304" si="4784">E304/E312</f>
        <v>7.4483775811209435E-2</v>
      </c>
      <c r="BN304" s="129">
        <f t="shared" ref="BN304" si="4785">F304/F312</f>
        <v>5.21233131113037E-2</v>
      </c>
      <c r="BO304" s="130">
        <f t="shared" ref="BO304" si="4786">G304/G312</f>
        <v>0.11020284589766878</v>
      </c>
      <c r="BP304" s="131">
        <f t="shared" ref="BP304" si="4787">H304/H312</f>
        <v>6.7211319801229685E-2</v>
      </c>
      <c r="BQ304" s="132">
        <f t="shared" ref="BQ304" si="4788">I304/I312</f>
        <v>8.6790531941969964E-2</v>
      </c>
      <c r="BR304" s="129">
        <f t="shared" ref="BR304" si="4789">J304/J312</f>
        <v>0.13043478260869565</v>
      </c>
      <c r="BS304" s="130">
        <f t="shared" ref="BS304" si="4790">K304/K312</f>
        <v>3.7177541729893779E-2</v>
      </c>
      <c r="BT304" s="131">
        <f t="shared" ref="BT304" si="4791">L304/L312</f>
        <v>0.11889290012033694</v>
      </c>
      <c r="BU304" s="129">
        <f t="shared" ref="BU304" si="4792">M304/M312</f>
        <v>3.6178107606679034E-2</v>
      </c>
      <c r="BV304" s="133">
        <f t="shared" ref="BV304" si="4793">N304/N312</f>
        <v>8.2473259523362735E-2</v>
      </c>
      <c r="BW304" s="134">
        <f t="shared" ref="BW304" si="4794">O304/O312</f>
        <v>7.2324186807196073E-2</v>
      </c>
      <c r="BX304" s="129">
        <f t="shared" ref="BX304" si="4795">P304/P312</f>
        <v>4.619565217391304E-2</v>
      </c>
      <c r="BY304" s="130">
        <f t="shared" ref="BY304" si="4796">Q304/Q312</f>
        <v>0.10507114191900765</v>
      </c>
      <c r="BZ304" s="131">
        <f t="shared" ref="BZ304" si="4797">R304/R312</f>
        <v>5.4403077345789259E-2</v>
      </c>
      <c r="CA304" s="132">
        <f t="shared" ref="CA304" si="4798">S304/S312</f>
        <v>0.10220389225415646</v>
      </c>
      <c r="CB304" s="129">
        <f t="shared" ref="CB304" si="4799">T304/T312</f>
        <v>4.9707602339181284E-2</v>
      </c>
      <c r="CC304" s="130">
        <f t="shared" ref="CC304" si="4800">U304/U312</f>
        <v>7.9110012360939425E-2</v>
      </c>
      <c r="CD304" s="131">
        <f t="shared" ref="CD304" si="4801">V304/V312</f>
        <v>0.10485436893203884</v>
      </c>
      <c r="CE304" s="132">
        <f t="shared" ref="CE304" si="4802">W304/W312</f>
        <v>6.3122923588039864E-2</v>
      </c>
      <c r="CF304" s="129">
        <f t="shared" ref="CF304" si="4803">X304/X312</f>
        <v>6.9188651070184168E-2</v>
      </c>
      <c r="CG304" s="130">
        <f t="shared" ref="CG304" si="4804">Y304/Y312</f>
        <v>7.5954861111111105E-2</v>
      </c>
      <c r="CH304" s="131">
        <f t="shared" ref="CH304" si="4805">Z304/Z312</f>
        <v>7.3485513608428449E-2</v>
      </c>
      <c r="CI304" s="129">
        <f t="shared" ref="CI304" si="4806">AA304/AA312</f>
        <v>6.7354420666723508E-2</v>
      </c>
      <c r="CJ304" s="135">
        <f t="shared" ref="CJ304" si="4807">AB304/AB312</f>
        <v>7.410620003017046E-2</v>
      </c>
      <c r="CK304" s="136">
        <f t="shared" ref="CK304" si="4808">AC304/AC312</f>
        <v>7.9008364405925624E-2</v>
      </c>
    </row>
    <row r="305" spans="1:89" x14ac:dyDescent="0.2">
      <c r="A305" s="137" t="s">
        <v>33</v>
      </c>
      <c r="B305" s="206">
        <v>358</v>
      </c>
      <c r="C305" s="190">
        <v>450</v>
      </c>
      <c r="D305" s="191">
        <v>80</v>
      </c>
      <c r="E305" s="192">
        <v>202</v>
      </c>
      <c r="F305" s="189">
        <v>299</v>
      </c>
      <c r="G305" s="193">
        <v>584</v>
      </c>
      <c r="H305" s="191">
        <v>602</v>
      </c>
      <c r="I305" s="192">
        <v>839</v>
      </c>
      <c r="J305" s="189">
        <v>152</v>
      </c>
      <c r="K305" s="190">
        <v>45</v>
      </c>
      <c r="L305" s="191">
        <v>352</v>
      </c>
      <c r="M305" s="189">
        <v>132</v>
      </c>
      <c r="N305" s="194">
        <v>842</v>
      </c>
      <c r="O305" s="207">
        <v>579</v>
      </c>
      <c r="P305" s="189">
        <v>195</v>
      </c>
      <c r="Q305" s="190">
        <v>466</v>
      </c>
      <c r="R305" s="191">
        <v>334</v>
      </c>
      <c r="S305" s="192">
        <v>561</v>
      </c>
      <c r="T305" s="189">
        <v>33</v>
      </c>
      <c r="U305" s="193">
        <v>57</v>
      </c>
      <c r="V305" s="191">
        <v>468</v>
      </c>
      <c r="W305" s="208">
        <v>298</v>
      </c>
      <c r="X305" s="189">
        <v>147</v>
      </c>
      <c r="Y305" s="193">
        <v>209</v>
      </c>
      <c r="Z305" s="191">
        <v>552</v>
      </c>
      <c r="AA305" s="189">
        <v>693</v>
      </c>
      <c r="AB305" s="170">
        <f t="shared" si="4371"/>
        <v>4414</v>
      </c>
      <c r="AC305" s="171">
        <f t="shared" si="4372"/>
        <v>5115</v>
      </c>
      <c r="BI305" s="137" t="s">
        <v>33</v>
      </c>
      <c r="BJ305" s="129">
        <f>B305/B312</f>
        <v>5.3753753753753755E-2</v>
      </c>
      <c r="BK305" s="130">
        <f t="shared" ref="BK305" si="4809">C305/C312</f>
        <v>6.4860190256558092E-2</v>
      </c>
      <c r="BL305" s="131">
        <f t="shared" ref="BL305" si="4810">D305/D312</f>
        <v>3.4722222222222224E-2</v>
      </c>
      <c r="BM305" s="132">
        <f t="shared" ref="BM305" si="4811">E305/E312</f>
        <v>7.4483775811209435E-2</v>
      </c>
      <c r="BN305" s="129">
        <f t="shared" ref="BN305" si="4812">F305/F312</f>
        <v>3.7018695060047048E-2</v>
      </c>
      <c r="BO305" s="130">
        <f t="shared" ref="BO305" si="4813">G305/G312</f>
        <v>8.8404480775052988E-2</v>
      </c>
      <c r="BP305" s="131">
        <f t="shared" ref="BP305" si="4814">H305/H312</f>
        <v>5.0703276341278532E-2</v>
      </c>
      <c r="BQ305" s="132">
        <f t="shared" ref="BQ305" si="4815">I305/I312</f>
        <v>7.1180113684567739E-2</v>
      </c>
      <c r="BR305" s="129">
        <f t="shared" ref="BR305" si="4816">J305/J312</f>
        <v>0.12015810276679842</v>
      </c>
      <c r="BS305" s="130">
        <f t="shared" ref="BS305" si="4817">K305/K312</f>
        <v>3.4142640364188161E-2</v>
      </c>
      <c r="BT305" s="131">
        <f t="shared" ref="BT305" si="4818">L305/L312</f>
        <v>8.471720818291216E-2</v>
      </c>
      <c r="BU305" s="129">
        <f t="shared" ref="BU305" si="4819">M305/M312</f>
        <v>3.0612244897959183E-2</v>
      </c>
      <c r="BV305" s="133">
        <f t="shared" ref="BV305" si="4820">N305/N312</f>
        <v>7.9001688872208667E-2</v>
      </c>
      <c r="BW305" s="134">
        <f t="shared" ref="BW305" si="4821">O305/O312</f>
        <v>5.260766854443031E-2</v>
      </c>
      <c r="BX305" s="129">
        <f t="shared" ref="BX305" si="4822">P305/P312</f>
        <v>3.5326086956521736E-2</v>
      </c>
      <c r="BY305" s="130">
        <f t="shared" ref="BY305" si="4823">Q305/Q312</f>
        <v>8.5005472455308276E-2</v>
      </c>
      <c r="BZ305" s="131">
        <f t="shared" ref="BZ305" si="4824">R305/R312</f>
        <v>4.5885423821953562E-2</v>
      </c>
      <c r="CA305" s="132">
        <f t="shared" ref="CA305" si="4825">S305/S312</f>
        <v>7.2303131846887483E-2</v>
      </c>
      <c r="CB305" s="129">
        <f t="shared" ref="CB305" si="4826">T305/T312</f>
        <v>4.8245614035087717E-2</v>
      </c>
      <c r="CC305" s="130">
        <f t="shared" ref="CC305" si="4827">U305/U312</f>
        <v>7.0457354758961685E-2</v>
      </c>
      <c r="CD305" s="131">
        <f t="shared" ref="CD305" si="4828">V305/V312</f>
        <v>8.2612533097969995E-2</v>
      </c>
      <c r="CE305" s="132">
        <f t="shared" ref="CE305" si="4829">W305/W312</f>
        <v>4.500151011778919E-2</v>
      </c>
      <c r="CF305" s="129">
        <f t="shared" ref="CF305" si="4830">X305/X312</f>
        <v>3.6585365853658534E-2</v>
      </c>
      <c r="CG305" s="130">
        <f t="shared" ref="CG305" si="4831">Y305/Y312</f>
        <v>9.0711805555555552E-2</v>
      </c>
      <c r="CH305" s="131">
        <f t="shared" ref="CH305" si="4832">Z305/Z312</f>
        <v>4.8463564530289729E-2</v>
      </c>
      <c r="CI305" s="129">
        <f t="shared" ref="CI305" si="4833">AA305/AA312</f>
        <v>5.9084320913973913E-2</v>
      </c>
      <c r="CJ305" s="135">
        <f t="shared" ref="CJ305" si="4834">AB305/AB312</f>
        <v>5.5488510081963094E-2</v>
      </c>
      <c r="CK305" s="136">
        <f t="shared" ref="CK305" si="4835">AC305/AC312</f>
        <v>6.4433639020457525E-2</v>
      </c>
    </row>
    <row r="306" spans="1:89" x14ac:dyDescent="0.2">
      <c r="A306" s="146" t="s">
        <v>34</v>
      </c>
      <c r="B306" s="203">
        <v>109</v>
      </c>
      <c r="C306" s="197">
        <v>180</v>
      </c>
      <c r="D306" s="198">
        <v>47</v>
      </c>
      <c r="E306" s="199">
        <v>157</v>
      </c>
      <c r="F306" s="196">
        <v>124</v>
      </c>
      <c r="G306" s="200">
        <v>413</v>
      </c>
      <c r="H306" s="198">
        <v>238</v>
      </c>
      <c r="I306" s="199">
        <v>648</v>
      </c>
      <c r="J306" s="196">
        <v>33</v>
      </c>
      <c r="K306" s="197">
        <v>29</v>
      </c>
      <c r="L306" s="198">
        <v>440</v>
      </c>
      <c r="M306" s="196">
        <v>90</v>
      </c>
      <c r="N306" s="201">
        <v>452</v>
      </c>
      <c r="O306" s="204">
        <v>529</v>
      </c>
      <c r="P306" s="196">
        <v>158</v>
      </c>
      <c r="Q306" s="197">
        <v>310</v>
      </c>
      <c r="R306" s="198">
        <v>238</v>
      </c>
      <c r="S306" s="199">
        <v>415</v>
      </c>
      <c r="T306" s="196">
        <v>29</v>
      </c>
      <c r="U306" s="200">
        <v>24</v>
      </c>
      <c r="V306" s="198">
        <v>557</v>
      </c>
      <c r="W306" s="205">
        <v>173</v>
      </c>
      <c r="X306" s="196">
        <v>99</v>
      </c>
      <c r="Y306" s="200">
        <v>115</v>
      </c>
      <c r="Z306" s="198">
        <v>457</v>
      </c>
      <c r="AA306" s="196">
        <v>397</v>
      </c>
      <c r="AB306" s="170">
        <f t="shared" si="4371"/>
        <v>2981</v>
      </c>
      <c r="AC306" s="171">
        <f t="shared" si="4372"/>
        <v>3480</v>
      </c>
      <c r="BI306" s="146" t="s">
        <v>34</v>
      </c>
      <c r="BJ306" s="129">
        <f>B306/B312</f>
        <v>1.6366366366366368E-2</v>
      </c>
      <c r="BK306" s="130">
        <f t="shared" ref="BK306" si="4836">C306/C312</f>
        <v>2.5944076102623233E-2</v>
      </c>
      <c r="BL306" s="131">
        <f t="shared" ref="BL306" si="4837">D306/D312</f>
        <v>2.0399305555555556E-2</v>
      </c>
      <c r="BM306" s="132">
        <f t="shared" ref="BM306" si="4838">E306/E312</f>
        <v>5.7890855457227136E-2</v>
      </c>
      <c r="BN306" s="129">
        <f t="shared" ref="BN306" si="4839">F306/F312</f>
        <v>1.5352234740621518E-2</v>
      </c>
      <c r="BO306" s="130">
        <f t="shared" ref="BO306" si="4840">G306/G312</f>
        <v>6.2518922191946713E-2</v>
      </c>
      <c r="BP306" s="131">
        <f t="shared" ref="BP306" si="4841">H306/H312</f>
        <v>2.0045481344226394E-2</v>
      </c>
      <c r="BQ306" s="132">
        <f t="shared" ref="BQ306" si="4842">I306/I312</f>
        <v>5.497582081954696E-2</v>
      </c>
      <c r="BR306" s="129">
        <f t="shared" ref="BR306" si="4843">J306/J312</f>
        <v>2.6086956521739129E-2</v>
      </c>
      <c r="BS306" s="130">
        <f t="shared" ref="BS306" si="4844">K306/K312</f>
        <v>2.2003034901365705E-2</v>
      </c>
      <c r="BT306" s="131">
        <f t="shared" ref="BT306" si="4845">L306/L312</f>
        <v>0.10589651022864019</v>
      </c>
      <c r="BU306" s="129">
        <f t="shared" ref="BU306" si="4846">M306/M312</f>
        <v>2.0871985157699443E-2</v>
      </c>
      <c r="BV306" s="133">
        <f t="shared" ref="BV306" si="4847">N306/N312</f>
        <v>4.2409457684368553E-2</v>
      </c>
      <c r="BW306" s="134">
        <f t="shared" ref="BW306" si="4848">O306/O312</f>
        <v>4.8064691986189352E-2</v>
      </c>
      <c r="BX306" s="129">
        <f t="shared" ref="BX306" si="4849">P306/P312</f>
        <v>2.8623188405797102E-2</v>
      </c>
      <c r="BY306" s="130">
        <f t="shared" ref="BY306" si="4850">Q306/Q312</f>
        <v>5.6548704852243704E-2</v>
      </c>
      <c r="BZ306" s="131">
        <f t="shared" ref="BZ306" si="4851">R306/R312</f>
        <v>3.2696799010853136E-2</v>
      </c>
      <c r="CA306" s="132">
        <f t="shared" ref="CA306" si="4852">S306/S312</f>
        <v>5.3486274004382009E-2</v>
      </c>
      <c r="CB306" s="129">
        <f t="shared" ref="CB306" si="4853">T306/T312</f>
        <v>4.2397660818713448E-2</v>
      </c>
      <c r="CC306" s="130">
        <f t="shared" ref="CC306" si="4854">U306/U312</f>
        <v>2.9666254635352288E-2</v>
      </c>
      <c r="CD306" s="131">
        <f t="shared" ref="CD306" si="4855">V306/V312</f>
        <v>9.8323036187113855E-2</v>
      </c>
      <c r="CE306" s="132">
        <f t="shared" ref="CE306" si="4856">W306/W312</f>
        <v>2.6125037752944731E-2</v>
      </c>
      <c r="CF306" s="129">
        <f t="shared" ref="CF306" si="4857">X306/X312</f>
        <v>2.4639123942259832E-2</v>
      </c>
      <c r="CG306" s="130">
        <f t="shared" ref="CG306" si="4858">Y306/Y312</f>
        <v>4.9913194444444448E-2</v>
      </c>
      <c r="CH306" s="131">
        <f t="shared" ref="CH306" si="4859">Z306/Z312</f>
        <v>4.0122914837576823E-2</v>
      </c>
      <c r="CI306" s="129">
        <f t="shared" ref="CI306" si="4860">AA306/AA312</f>
        <v>3.3847727854037002E-2</v>
      </c>
      <c r="CJ306" s="135">
        <f t="shared" ref="CJ306" si="4861">AB306/AB312</f>
        <v>3.7474229396087896E-2</v>
      </c>
      <c r="CK306" s="136">
        <f t="shared" ref="CK306" si="4862">AC306/AC312</f>
        <v>4.3837549128287814E-2</v>
      </c>
    </row>
    <row r="307" spans="1:89" x14ac:dyDescent="0.2">
      <c r="A307" s="137" t="s">
        <v>35</v>
      </c>
      <c r="B307" s="206">
        <v>0</v>
      </c>
      <c r="C307" s="190">
        <v>126</v>
      </c>
      <c r="D307" s="191">
        <v>2</v>
      </c>
      <c r="E307" s="192">
        <v>90</v>
      </c>
      <c r="F307" s="189">
        <v>0</v>
      </c>
      <c r="G307" s="193">
        <v>185</v>
      </c>
      <c r="H307" s="191">
        <v>31</v>
      </c>
      <c r="I307" s="192">
        <v>169</v>
      </c>
      <c r="J307" s="189">
        <v>9</v>
      </c>
      <c r="K307" s="190">
        <v>10</v>
      </c>
      <c r="L307" s="191">
        <v>75</v>
      </c>
      <c r="M307" s="189">
        <v>19</v>
      </c>
      <c r="N307" s="194">
        <v>50</v>
      </c>
      <c r="O307" s="207">
        <v>48</v>
      </c>
      <c r="P307" s="189">
        <v>27</v>
      </c>
      <c r="Q307" s="190">
        <v>50</v>
      </c>
      <c r="R307" s="191">
        <v>42</v>
      </c>
      <c r="S307" s="192">
        <v>29</v>
      </c>
      <c r="T307" s="189">
        <v>1</v>
      </c>
      <c r="U307" s="193">
        <v>2</v>
      </c>
      <c r="V307" s="191">
        <v>69</v>
      </c>
      <c r="W307" s="208">
        <v>11</v>
      </c>
      <c r="X307" s="189">
        <v>8</v>
      </c>
      <c r="Y307" s="193">
        <v>7</v>
      </c>
      <c r="Z307" s="191">
        <v>28</v>
      </c>
      <c r="AA307" s="189">
        <v>37</v>
      </c>
      <c r="AB307" s="170">
        <f t="shared" si="4371"/>
        <v>342</v>
      </c>
      <c r="AC307" s="171">
        <f t="shared" si="4372"/>
        <v>783</v>
      </c>
      <c r="BI307" s="137" t="s">
        <v>35</v>
      </c>
      <c r="BJ307" s="129">
        <f>B307/B312</f>
        <v>0</v>
      </c>
      <c r="BK307" s="130">
        <f t="shared" ref="BK307" si="4863">C307/C312</f>
        <v>1.8160853271836263E-2</v>
      </c>
      <c r="BL307" s="131">
        <f t="shared" ref="BL307" si="4864">D307/D312</f>
        <v>8.6805555555555551E-4</v>
      </c>
      <c r="BM307" s="132">
        <f t="shared" ref="BM307" si="4865">E307/E312</f>
        <v>3.3185840707964605E-2</v>
      </c>
      <c r="BN307" s="129">
        <f t="shared" ref="BN307" si="4866">F307/F312</f>
        <v>0</v>
      </c>
      <c r="BO307" s="130">
        <f t="shared" ref="BO307" si="4867">G307/G312</f>
        <v>2.8004844081138357E-2</v>
      </c>
      <c r="BP307" s="131">
        <f t="shared" ref="BP307" si="4868">H307/H312</f>
        <v>2.6109660574412533E-3</v>
      </c>
      <c r="BQ307" s="132">
        <f t="shared" ref="BQ307" si="4869">I307/I312</f>
        <v>1.4337829812505302E-2</v>
      </c>
      <c r="BR307" s="129">
        <f t="shared" ref="BR307" si="4870">J307/J312</f>
        <v>7.1146245059288534E-3</v>
      </c>
      <c r="BS307" s="130">
        <f t="shared" ref="BS307" si="4871">K307/K312</f>
        <v>7.5872534142640367E-3</v>
      </c>
      <c r="BT307" s="131">
        <f t="shared" ref="BT307" si="4872">L307/L312</f>
        <v>1.8050541516245487E-2</v>
      </c>
      <c r="BU307" s="129">
        <f t="shared" ref="BU307" si="4873">M307/M312</f>
        <v>4.4063079777365488E-3</v>
      </c>
      <c r="BV307" s="133">
        <f t="shared" ref="BV307" si="4874">N307/N312</f>
        <v>4.6913116907487335E-3</v>
      </c>
      <c r="BW307" s="134">
        <f t="shared" ref="BW307" si="4875">O307/O312</f>
        <v>4.361257495911321E-3</v>
      </c>
      <c r="BX307" s="129">
        <f t="shared" ref="BX307" si="4876">P307/P312</f>
        <v>4.8913043478260873E-3</v>
      </c>
      <c r="BY307" s="130">
        <f t="shared" ref="BY307" si="4877">Q307/Q312</f>
        <v>9.1207588471360814E-3</v>
      </c>
      <c r="BZ307" s="131">
        <f t="shared" ref="BZ307" si="4878">R307/R312</f>
        <v>5.7700233548564359E-3</v>
      </c>
      <c r="CA307" s="132">
        <f t="shared" ref="CA307" si="4879">S307/S312</f>
        <v>3.7375950509086222E-3</v>
      </c>
      <c r="CB307" s="129">
        <f t="shared" ref="CB307" si="4880">T307/T312</f>
        <v>1.4619883040935672E-3</v>
      </c>
      <c r="CC307" s="130">
        <f t="shared" ref="CC307" si="4881">U307/U312</f>
        <v>2.472187886279357E-3</v>
      </c>
      <c r="CD307" s="131">
        <f t="shared" ref="CD307" si="4882">V307/V312</f>
        <v>1.2180052956751985E-2</v>
      </c>
      <c r="CE307" s="132">
        <f t="shared" ref="CE307" si="4883">W307/W312</f>
        <v>1.6611295681063123E-3</v>
      </c>
      <c r="CF307" s="129">
        <f t="shared" ref="CF307" si="4884">X307/X312</f>
        <v>1.9910403185664509E-3</v>
      </c>
      <c r="CG307" s="130">
        <f t="shared" ref="CG307" si="4885">Y307/Y312</f>
        <v>3.0381944444444445E-3</v>
      </c>
      <c r="CH307" s="131">
        <f t="shared" ref="CH307" si="4886">Z307/Z312</f>
        <v>2.4582967515364355E-3</v>
      </c>
      <c r="CI307" s="129">
        <f t="shared" ref="CI307" si="4887">AA307/AA312</f>
        <v>3.1545741324921135E-3</v>
      </c>
      <c r="CJ307" s="135">
        <f t="shared" ref="CJ307" si="4888">AB307/AB312</f>
        <v>4.2992909941167593E-3</v>
      </c>
      <c r="CK307" s="136">
        <f t="shared" ref="CK307" si="4889">AC307/AC312</f>
        <v>9.8634485538647582E-3</v>
      </c>
    </row>
    <row r="308" spans="1:89" x14ac:dyDescent="0.2">
      <c r="A308" s="146" t="s">
        <v>36</v>
      </c>
      <c r="B308" s="203">
        <v>0</v>
      </c>
      <c r="C308" s="197">
        <v>0</v>
      </c>
      <c r="D308" s="198">
        <v>0</v>
      </c>
      <c r="E308" s="199">
        <v>0</v>
      </c>
      <c r="F308" s="196">
        <v>0</v>
      </c>
      <c r="G308" s="200">
        <v>0</v>
      </c>
      <c r="H308" s="198">
        <v>0</v>
      </c>
      <c r="I308" s="199">
        <v>0</v>
      </c>
      <c r="J308" s="196">
        <v>0</v>
      </c>
      <c r="K308" s="200">
        <v>0</v>
      </c>
      <c r="L308" s="198">
        <v>0</v>
      </c>
      <c r="M308" s="196">
        <v>0</v>
      </c>
      <c r="N308" s="201">
        <v>0</v>
      </c>
      <c r="O308" s="204">
        <v>0</v>
      </c>
      <c r="P308" s="196">
        <v>0</v>
      </c>
      <c r="Q308" s="200">
        <v>0</v>
      </c>
      <c r="R308" s="198">
        <v>0</v>
      </c>
      <c r="S308" s="199">
        <v>0</v>
      </c>
      <c r="T308" s="196">
        <v>0</v>
      </c>
      <c r="U308" s="200">
        <v>0</v>
      </c>
      <c r="V308" s="198">
        <v>0</v>
      </c>
      <c r="W308" s="199">
        <v>0</v>
      </c>
      <c r="X308" s="196">
        <v>0</v>
      </c>
      <c r="Y308" s="200">
        <v>0</v>
      </c>
      <c r="Z308" s="198">
        <v>0</v>
      </c>
      <c r="AA308" s="196">
        <v>0</v>
      </c>
      <c r="AB308" s="170">
        <f t="shared" si="4371"/>
        <v>0</v>
      </c>
      <c r="AC308" s="171">
        <f t="shared" si="4372"/>
        <v>0</v>
      </c>
      <c r="BI308" s="146" t="s">
        <v>36</v>
      </c>
      <c r="BJ308" s="129">
        <f>B308/B312</f>
        <v>0</v>
      </c>
      <c r="BK308" s="130">
        <f t="shared" ref="BK308" si="4890">C308/C312</f>
        <v>0</v>
      </c>
      <c r="BL308" s="131">
        <f t="shared" ref="BL308" si="4891">D308/D312</f>
        <v>0</v>
      </c>
      <c r="BM308" s="132">
        <f t="shared" ref="BM308" si="4892">E308/E312</f>
        <v>0</v>
      </c>
      <c r="BN308" s="129">
        <f t="shared" ref="BN308" si="4893">F308/F312</f>
        <v>0</v>
      </c>
      <c r="BO308" s="130">
        <f t="shared" ref="BO308" si="4894">G308/G312</f>
        <v>0</v>
      </c>
      <c r="BP308" s="131">
        <f t="shared" ref="BP308" si="4895">H308/H312</f>
        <v>0</v>
      </c>
      <c r="BQ308" s="132">
        <f t="shared" ref="BQ308" si="4896">I308/I312</f>
        <v>0</v>
      </c>
      <c r="BR308" s="129">
        <f t="shared" ref="BR308" si="4897">J308/J312</f>
        <v>0</v>
      </c>
      <c r="BS308" s="130">
        <f t="shared" ref="BS308" si="4898">K308/K312</f>
        <v>0</v>
      </c>
      <c r="BT308" s="131">
        <f t="shared" ref="BT308" si="4899">L308/L312</f>
        <v>0</v>
      </c>
      <c r="BU308" s="129">
        <f t="shared" ref="BU308" si="4900">M308/M312</f>
        <v>0</v>
      </c>
      <c r="BV308" s="133">
        <f t="shared" ref="BV308" si="4901">N308/N312</f>
        <v>0</v>
      </c>
      <c r="BW308" s="134">
        <f t="shared" ref="BW308" si="4902">O308/O312</f>
        <v>0</v>
      </c>
      <c r="BX308" s="129">
        <f t="shared" ref="BX308" si="4903">P308/P312</f>
        <v>0</v>
      </c>
      <c r="BY308" s="130">
        <f t="shared" ref="BY308" si="4904">Q308/Q312</f>
        <v>0</v>
      </c>
      <c r="BZ308" s="131">
        <f t="shared" ref="BZ308" si="4905">R308/R312</f>
        <v>0</v>
      </c>
      <c r="CA308" s="132">
        <f t="shared" ref="CA308" si="4906">S308/S312</f>
        <v>0</v>
      </c>
      <c r="CB308" s="129">
        <f t="shared" ref="CB308" si="4907">T308/T312</f>
        <v>0</v>
      </c>
      <c r="CC308" s="130">
        <f t="shared" ref="CC308" si="4908">U308/U312</f>
        <v>0</v>
      </c>
      <c r="CD308" s="131">
        <f t="shared" ref="CD308" si="4909">V308/V312</f>
        <v>0</v>
      </c>
      <c r="CE308" s="132">
        <f t="shared" ref="CE308" si="4910">W308/W312</f>
        <v>0</v>
      </c>
      <c r="CF308" s="129">
        <f t="shared" ref="CF308" si="4911">X308/X312</f>
        <v>0</v>
      </c>
      <c r="CG308" s="130">
        <f t="shared" ref="CG308" si="4912">Y308/Y312</f>
        <v>0</v>
      </c>
      <c r="CH308" s="131">
        <f t="shared" ref="CH308" si="4913">Z308/Z312</f>
        <v>0</v>
      </c>
      <c r="CI308" s="129">
        <f t="shared" ref="CI308" si="4914">AA308/AA312</f>
        <v>0</v>
      </c>
      <c r="CJ308" s="135">
        <f t="shared" ref="CJ308" si="4915">AB308/AB312</f>
        <v>0</v>
      </c>
      <c r="CK308" s="136">
        <f t="shared" ref="CK308" si="4916">AC308/AC312</f>
        <v>0</v>
      </c>
    </row>
    <row r="309" spans="1:89" x14ac:dyDescent="0.2">
      <c r="A309" s="137" t="s">
        <v>37</v>
      </c>
      <c r="B309" s="59"/>
      <c r="C309" s="60"/>
      <c r="D309" s="139"/>
      <c r="E309" s="140"/>
      <c r="F309" s="138"/>
      <c r="G309" s="141"/>
      <c r="H309" s="139"/>
      <c r="I309" s="140"/>
      <c r="J309" s="138"/>
      <c r="K309" s="141"/>
      <c r="L309" s="139"/>
      <c r="M309" s="138"/>
      <c r="N309" s="142"/>
      <c r="O309" s="143"/>
      <c r="P309" s="138"/>
      <c r="Q309" s="141"/>
      <c r="R309" s="139"/>
      <c r="S309" s="140"/>
      <c r="T309" s="138"/>
      <c r="U309" s="141"/>
      <c r="V309" s="139"/>
      <c r="W309" s="140"/>
      <c r="X309" s="138"/>
      <c r="Y309" s="141"/>
      <c r="Z309" s="144"/>
      <c r="AA309" s="145"/>
      <c r="AB309" s="172">
        <f t="shared" ref="AB309:AB311" si="4917">SUM(B309,D309,F309,H309,J309,L309,N309,P309,R309,T309,V309,X309,Z309)</f>
        <v>0</v>
      </c>
      <c r="AC309" s="173">
        <f t="shared" ref="AC309:AC311" si="4918">SUM(C309,E309,G309,I309,K309,M309,O309,Q309,S309,U309,W309,Y309,AA309)</f>
        <v>0</v>
      </c>
      <c r="BI309" s="137" t="s">
        <v>37</v>
      </c>
      <c r="BJ309" s="129">
        <f>B309/B312</f>
        <v>0</v>
      </c>
      <c r="BK309" s="130">
        <f t="shared" ref="BK309" si="4919">C309/C312</f>
        <v>0</v>
      </c>
      <c r="BL309" s="131">
        <f t="shared" ref="BL309" si="4920">D309/D312</f>
        <v>0</v>
      </c>
      <c r="BM309" s="132">
        <f t="shared" ref="BM309" si="4921">E309/E312</f>
        <v>0</v>
      </c>
      <c r="BN309" s="129">
        <f t="shared" ref="BN309" si="4922">F309/F312</f>
        <v>0</v>
      </c>
      <c r="BO309" s="130">
        <f t="shared" ref="BO309" si="4923">G309/G312</f>
        <v>0</v>
      </c>
      <c r="BP309" s="131">
        <f t="shared" ref="BP309" si="4924">H309/H312</f>
        <v>0</v>
      </c>
      <c r="BQ309" s="132">
        <f t="shared" ref="BQ309" si="4925">I309/I312</f>
        <v>0</v>
      </c>
      <c r="BR309" s="129">
        <f t="shared" ref="BR309" si="4926">J309/J312</f>
        <v>0</v>
      </c>
      <c r="BS309" s="130">
        <f t="shared" ref="BS309" si="4927">K309/K312</f>
        <v>0</v>
      </c>
      <c r="BT309" s="131">
        <f t="shared" ref="BT309" si="4928">L309/L312</f>
        <v>0</v>
      </c>
      <c r="BU309" s="129">
        <f t="shared" ref="BU309" si="4929">M309/M312</f>
        <v>0</v>
      </c>
      <c r="BV309" s="133">
        <f t="shared" ref="BV309" si="4930">N309/N312</f>
        <v>0</v>
      </c>
      <c r="BW309" s="134">
        <f t="shared" ref="BW309" si="4931">O309/O312</f>
        <v>0</v>
      </c>
      <c r="BX309" s="129">
        <f t="shared" ref="BX309" si="4932">P309/P312</f>
        <v>0</v>
      </c>
      <c r="BY309" s="130">
        <f t="shared" ref="BY309" si="4933">Q309/Q312</f>
        <v>0</v>
      </c>
      <c r="BZ309" s="131">
        <f t="shared" ref="BZ309" si="4934">R309/R312</f>
        <v>0</v>
      </c>
      <c r="CA309" s="132">
        <f t="shared" ref="CA309" si="4935">S309/S312</f>
        <v>0</v>
      </c>
      <c r="CB309" s="129">
        <f t="shared" ref="CB309" si="4936">T309/T312</f>
        <v>0</v>
      </c>
      <c r="CC309" s="130">
        <f t="shared" ref="CC309" si="4937">U309/U312</f>
        <v>0</v>
      </c>
      <c r="CD309" s="131">
        <f t="shared" ref="CD309" si="4938">V309/V312</f>
        <v>0</v>
      </c>
      <c r="CE309" s="132">
        <f t="shared" ref="CE309" si="4939">W309/W312</f>
        <v>0</v>
      </c>
      <c r="CF309" s="129">
        <f t="shared" ref="CF309" si="4940">X309/X312</f>
        <v>0</v>
      </c>
      <c r="CG309" s="130">
        <f t="shared" ref="CG309" si="4941">Y309/Y312</f>
        <v>0</v>
      </c>
      <c r="CH309" s="131">
        <f t="shared" ref="CH309" si="4942">Z309/Z312</f>
        <v>0</v>
      </c>
      <c r="CI309" s="129">
        <f t="shared" ref="CI309" si="4943">AA309/AA312</f>
        <v>0</v>
      </c>
      <c r="CJ309" s="135">
        <f t="shared" ref="CJ309" si="4944">AB309/AB312</f>
        <v>0</v>
      </c>
      <c r="CK309" s="136">
        <f t="shared" ref="CK309" si="4945">AC309/AC312</f>
        <v>0</v>
      </c>
    </row>
    <row r="310" spans="1:89" x14ac:dyDescent="0.2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>
        <f t="shared" si="4917"/>
        <v>0</v>
      </c>
      <c r="AC310" s="173">
        <f t="shared" si="4918"/>
        <v>0</v>
      </c>
      <c r="BI310" s="146" t="s">
        <v>38</v>
      </c>
      <c r="BJ310" s="129">
        <f>B310/B312</f>
        <v>0</v>
      </c>
      <c r="BK310" s="130">
        <f t="shared" ref="BK310" si="4946">C310/C312</f>
        <v>0</v>
      </c>
      <c r="BL310" s="131">
        <f t="shared" ref="BL310" si="4947">D310/D312</f>
        <v>0</v>
      </c>
      <c r="BM310" s="132">
        <f t="shared" ref="BM310" si="4948">E310/E312</f>
        <v>0</v>
      </c>
      <c r="BN310" s="129">
        <f t="shared" ref="BN310" si="4949">F310/F312</f>
        <v>0</v>
      </c>
      <c r="BO310" s="130">
        <f t="shared" ref="BO310" si="4950">G310/G312</f>
        <v>0</v>
      </c>
      <c r="BP310" s="131">
        <f t="shared" ref="BP310" si="4951">H310/H312</f>
        <v>0</v>
      </c>
      <c r="BQ310" s="132">
        <f t="shared" ref="BQ310" si="4952">I310/I312</f>
        <v>0</v>
      </c>
      <c r="BR310" s="129">
        <f t="shared" ref="BR310" si="4953">J310/J312</f>
        <v>0</v>
      </c>
      <c r="BS310" s="130">
        <f t="shared" ref="BS310" si="4954">K310/K312</f>
        <v>0</v>
      </c>
      <c r="BT310" s="131">
        <f t="shared" ref="BT310" si="4955">L310/L312</f>
        <v>0</v>
      </c>
      <c r="BU310" s="129">
        <f t="shared" ref="BU310" si="4956">M310/M312</f>
        <v>0</v>
      </c>
      <c r="BV310" s="133">
        <f t="shared" ref="BV310" si="4957">N310/N312</f>
        <v>0</v>
      </c>
      <c r="BW310" s="134">
        <f t="shared" ref="BW310" si="4958">O310/O312</f>
        <v>0</v>
      </c>
      <c r="BX310" s="129">
        <f t="shared" ref="BX310" si="4959">P310/P312</f>
        <v>0</v>
      </c>
      <c r="BY310" s="130">
        <f t="shared" ref="BY310" si="4960">Q310/Q312</f>
        <v>0</v>
      </c>
      <c r="BZ310" s="131">
        <f t="shared" ref="BZ310" si="4961">R310/R312</f>
        <v>0</v>
      </c>
      <c r="CA310" s="132">
        <f t="shared" ref="CA310" si="4962">S310/S312</f>
        <v>0</v>
      </c>
      <c r="CB310" s="129">
        <f t="shared" ref="CB310" si="4963">T310/T312</f>
        <v>0</v>
      </c>
      <c r="CC310" s="130">
        <f t="shared" ref="CC310" si="4964">U310/U312</f>
        <v>0</v>
      </c>
      <c r="CD310" s="131">
        <f t="shared" ref="CD310" si="4965">V310/V312</f>
        <v>0</v>
      </c>
      <c r="CE310" s="132">
        <f t="shared" ref="CE310" si="4966">W310/W312</f>
        <v>0</v>
      </c>
      <c r="CF310" s="129">
        <f t="shared" ref="CF310" si="4967">X310/X312</f>
        <v>0</v>
      </c>
      <c r="CG310" s="130">
        <f t="shared" ref="CG310" si="4968">Y310/Y312</f>
        <v>0</v>
      </c>
      <c r="CH310" s="131">
        <f t="shared" ref="CH310" si="4969">Z310/Z312</f>
        <v>0</v>
      </c>
      <c r="CI310" s="129">
        <f t="shared" ref="CI310" si="4970">AA310/AA312</f>
        <v>0</v>
      </c>
      <c r="CJ310" s="135">
        <f t="shared" ref="CJ310" si="4971">AB310/AB312</f>
        <v>0</v>
      </c>
      <c r="CK310" s="136">
        <f t="shared" ref="CK310" si="4972">AC310/AC312</f>
        <v>0</v>
      </c>
    </row>
    <row r="311" spans="1:89" ht="13.5" thickBot="1" x14ac:dyDescent="0.25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>
        <f t="shared" si="4917"/>
        <v>0</v>
      </c>
      <c r="AC311" s="173">
        <f t="shared" si="4918"/>
        <v>0</v>
      </c>
      <c r="BI311" s="137" t="s">
        <v>39</v>
      </c>
      <c r="BJ311" s="129">
        <f>B311/B312</f>
        <v>0</v>
      </c>
      <c r="BK311" s="130">
        <f t="shared" ref="BK311" si="4973">C311/C312</f>
        <v>0</v>
      </c>
      <c r="BL311" s="131">
        <f t="shared" ref="BL311" si="4974">D311/D312</f>
        <v>0</v>
      </c>
      <c r="BM311" s="132">
        <f t="shared" ref="BM311" si="4975">E311/E312</f>
        <v>0</v>
      </c>
      <c r="BN311" s="129">
        <f t="shared" ref="BN311" si="4976">F311/F312</f>
        <v>0</v>
      </c>
      <c r="BO311" s="130">
        <f t="shared" ref="BO311" si="4977">G311/G312</f>
        <v>0</v>
      </c>
      <c r="BP311" s="131">
        <f t="shared" ref="BP311" si="4978">H311/H312</f>
        <v>0</v>
      </c>
      <c r="BQ311" s="132">
        <f t="shared" ref="BQ311" si="4979">I311/I312</f>
        <v>0</v>
      </c>
      <c r="BR311" s="129">
        <f t="shared" ref="BR311" si="4980">J311/J312</f>
        <v>0</v>
      </c>
      <c r="BS311" s="130">
        <f t="shared" ref="BS311" si="4981">K311/K312</f>
        <v>0</v>
      </c>
      <c r="BT311" s="131">
        <f t="shared" ref="BT311" si="4982">L311/L312</f>
        <v>0</v>
      </c>
      <c r="BU311" s="129">
        <f t="shared" ref="BU311" si="4983">M311/M312</f>
        <v>0</v>
      </c>
      <c r="BV311" s="133">
        <f t="shared" ref="BV311" si="4984">N311/N312</f>
        <v>0</v>
      </c>
      <c r="BW311" s="134">
        <f t="shared" ref="BW311" si="4985">O311/O312</f>
        <v>0</v>
      </c>
      <c r="BX311" s="129">
        <f t="shared" ref="BX311" si="4986">P311/P312</f>
        <v>0</v>
      </c>
      <c r="BY311" s="130">
        <f t="shared" ref="BY311" si="4987">Q311/Q312</f>
        <v>0</v>
      </c>
      <c r="BZ311" s="131">
        <f t="shared" ref="BZ311" si="4988">R311/R312</f>
        <v>0</v>
      </c>
      <c r="CA311" s="132">
        <f t="shared" ref="CA311" si="4989">S311/S312</f>
        <v>0</v>
      </c>
      <c r="CB311" s="129">
        <f t="shared" ref="CB311" si="4990">T311/T312</f>
        <v>0</v>
      </c>
      <c r="CC311" s="130">
        <f t="shared" ref="CC311" si="4991">U311/U312</f>
        <v>0</v>
      </c>
      <c r="CD311" s="131">
        <f t="shared" ref="CD311" si="4992">V311/V312</f>
        <v>0</v>
      </c>
      <c r="CE311" s="132">
        <f t="shared" ref="CE311" si="4993">W311/W312</f>
        <v>0</v>
      </c>
      <c r="CF311" s="129">
        <f t="shared" ref="CF311" si="4994">X311/X312</f>
        <v>0</v>
      </c>
      <c r="CG311" s="130">
        <f t="shared" ref="CG311" si="4995">Y311/Y312</f>
        <v>0</v>
      </c>
      <c r="CH311" s="131">
        <f t="shared" ref="CH311" si="4996">Z311/Z312</f>
        <v>0</v>
      </c>
      <c r="CI311" s="129">
        <f t="shared" ref="CI311" si="4997">AA311/AA312</f>
        <v>0</v>
      </c>
      <c r="CJ311" s="135">
        <f t="shared" ref="CJ311" si="4998">AB311/AB312</f>
        <v>0</v>
      </c>
      <c r="CK311" s="136">
        <f t="shared" ref="CK311" si="4999">AC311/AC312</f>
        <v>0</v>
      </c>
    </row>
    <row r="312" spans="1:89" ht="14.25" thickTop="1" thickBot="1" x14ac:dyDescent="0.25">
      <c r="A312" s="267" t="s">
        <v>13</v>
      </c>
      <c r="B312" s="20">
        <f>SUM(B289:B311)</f>
        <v>6660</v>
      </c>
      <c r="C312" s="21">
        <f t="shared" ref="C312:AA312" si="5000">SUM(C289:C311)</f>
        <v>6938</v>
      </c>
      <c r="D312" s="20">
        <f t="shared" si="5000"/>
        <v>2304</v>
      </c>
      <c r="E312" s="21">
        <f t="shared" si="5000"/>
        <v>2712</v>
      </c>
      <c r="F312" s="20">
        <f t="shared" si="5000"/>
        <v>8077</v>
      </c>
      <c r="G312" s="21">
        <f t="shared" si="5000"/>
        <v>6606</v>
      </c>
      <c r="H312" s="20">
        <f t="shared" si="5000"/>
        <v>11873</v>
      </c>
      <c r="I312" s="21">
        <f t="shared" si="5000"/>
        <v>11787</v>
      </c>
      <c r="J312" s="20">
        <f t="shared" si="5000"/>
        <v>1265</v>
      </c>
      <c r="K312" s="21">
        <f t="shared" si="5000"/>
        <v>1318</v>
      </c>
      <c r="L312" s="20">
        <f t="shared" si="5000"/>
        <v>4155</v>
      </c>
      <c r="M312" s="21">
        <f t="shared" si="5000"/>
        <v>4312</v>
      </c>
      <c r="N312" s="20">
        <f t="shared" si="5000"/>
        <v>10658</v>
      </c>
      <c r="O312" s="21">
        <f t="shared" si="5000"/>
        <v>11006</v>
      </c>
      <c r="P312" s="20">
        <f t="shared" si="5000"/>
        <v>5520</v>
      </c>
      <c r="Q312" s="21">
        <f t="shared" si="5000"/>
        <v>5482</v>
      </c>
      <c r="R312" s="20">
        <f t="shared" si="5000"/>
        <v>7279</v>
      </c>
      <c r="S312" s="21">
        <f t="shared" si="5000"/>
        <v>7759</v>
      </c>
      <c r="T312" s="20">
        <f t="shared" si="5000"/>
        <v>684</v>
      </c>
      <c r="U312" s="21">
        <f t="shared" si="5000"/>
        <v>809</v>
      </c>
      <c r="V312" s="20">
        <f t="shared" si="5000"/>
        <v>5665</v>
      </c>
      <c r="W312" s="21">
        <f t="shared" si="5000"/>
        <v>6622</v>
      </c>
      <c r="X312" s="20">
        <f t="shared" si="5000"/>
        <v>4018</v>
      </c>
      <c r="Y312" s="21">
        <f t="shared" si="5000"/>
        <v>2304</v>
      </c>
      <c r="Z312" s="20">
        <f t="shared" si="5000"/>
        <v>11390</v>
      </c>
      <c r="AA312" s="21">
        <f t="shared" si="5000"/>
        <v>11729</v>
      </c>
      <c r="AB312" s="174">
        <f t="shared" ref="AB312:AC312" si="5001">SUM(AB288:AB311)</f>
        <v>79548</v>
      </c>
      <c r="AC312" s="175">
        <f t="shared" si="5001"/>
        <v>79384</v>
      </c>
      <c r="BI312" s="267" t="s">
        <v>13</v>
      </c>
      <c r="BJ312" s="155">
        <f>SUM(BJ288:BJ311)</f>
        <v>1</v>
      </c>
      <c r="BK312" s="156">
        <f t="shared" ref="BK312:CK312" si="5002">SUM(BK288:BK311)</f>
        <v>1.0000000000000002</v>
      </c>
      <c r="BL312" s="155">
        <f t="shared" si="5002"/>
        <v>1</v>
      </c>
      <c r="BM312" s="156">
        <f t="shared" si="5002"/>
        <v>1</v>
      </c>
      <c r="BN312" s="155">
        <f t="shared" si="5002"/>
        <v>1.0000000000000002</v>
      </c>
      <c r="BO312" s="156">
        <f t="shared" si="5002"/>
        <v>1.0000000000000002</v>
      </c>
      <c r="BP312" s="155">
        <f t="shared" si="5002"/>
        <v>1</v>
      </c>
      <c r="BQ312" s="156">
        <f t="shared" si="5002"/>
        <v>1</v>
      </c>
      <c r="BR312" s="155">
        <f t="shared" si="5002"/>
        <v>0.99999999999999989</v>
      </c>
      <c r="BS312" s="156">
        <f t="shared" si="5002"/>
        <v>1</v>
      </c>
      <c r="BT312" s="155">
        <f t="shared" si="5002"/>
        <v>1</v>
      </c>
      <c r="BU312" s="156">
        <f t="shared" si="5002"/>
        <v>1</v>
      </c>
      <c r="BV312" s="155">
        <f t="shared" si="5002"/>
        <v>0.99999999999999989</v>
      </c>
      <c r="BW312" s="156">
        <f t="shared" si="5002"/>
        <v>0.99999999999999989</v>
      </c>
      <c r="BX312" s="155">
        <f t="shared" si="5002"/>
        <v>1</v>
      </c>
      <c r="BY312" s="156">
        <f t="shared" si="5002"/>
        <v>1.0000000000000002</v>
      </c>
      <c r="BZ312" s="155">
        <f t="shared" si="5002"/>
        <v>1</v>
      </c>
      <c r="CA312" s="156">
        <f t="shared" si="5002"/>
        <v>1</v>
      </c>
      <c r="CB312" s="155">
        <f t="shared" si="5002"/>
        <v>1</v>
      </c>
      <c r="CC312" s="156">
        <f t="shared" si="5002"/>
        <v>0.99999999999999989</v>
      </c>
      <c r="CD312" s="155">
        <f t="shared" si="5002"/>
        <v>1</v>
      </c>
      <c r="CE312" s="156">
        <f t="shared" si="5002"/>
        <v>0.99999999999999989</v>
      </c>
      <c r="CF312" s="155">
        <f t="shared" si="5002"/>
        <v>1</v>
      </c>
      <c r="CG312" s="156">
        <f t="shared" si="5002"/>
        <v>1</v>
      </c>
      <c r="CH312" s="155">
        <f t="shared" si="5002"/>
        <v>1</v>
      </c>
      <c r="CI312" s="156">
        <f t="shared" si="5002"/>
        <v>0.99999999999999989</v>
      </c>
      <c r="CJ312" s="155">
        <f t="shared" si="5002"/>
        <v>1.0000000000000002</v>
      </c>
      <c r="CK312" s="156">
        <f t="shared" si="5002"/>
        <v>1</v>
      </c>
    </row>
    <row r="313" spans="1:89" ht="13.5" thickTop="1" x14ac:dyDescent="0.2">
      <c r="A313" s="187"/>
    </row>
    <row r="315" spans="1:89" x14ac:dyDescent="0.2">
      <c r="A315" s="301">
        <f>+A284+1</f>
        <v>44480</v>
      </c>
      <c r="B315" s="301"/>
      <c r="C315" s="301"/>
      <c r="D315" s="301"/>
      <c r="BI315" s="300">
        <f>+BI284+1</f>
        <v>44480</v>
      </c>
      <c r="BJ315" s="300"/>
      <c r="BK315" s="300"/>
      <c r="BL315" s="300"/>
    </row>
    <row r="316" spans="1:89" ht="13.5" thickBot="1" x14ac:dyDescent="0.25">
      <c r="AE316" s="270" t="s">
        <v>84</v>
      </c>
    </row>
    <row r="317" spans="1:89" ht="14.25" thickTop="1" thickBot="1" x14ac:dyDescent="0.25">
      <c r="A317" s="298" t="s">
        <v>0</v>
      </c>
      <c r="B317" s="292" t="s">
        <v>1</v>
      </c>
      <c r="C317" s="293"/>
      <c r="D317" s="292" t="s">
        <v>2</v>
      </c>
      <c r="E317" s="293"/>
      <c r="F317" s="292" t="s">
        <v>3</v>
      </c>
      <c r="G317" s="293"/>
      <c r="H317" s="292" t="s">
        <v>4</v>
      </c>
      <c r="I317" s="293"/>
      <c r="J317" s="292" t="s">
        <v>5</v>
      </c>
      <c r="K317" s="293"/>
      <c r="L317" s="292" t="s">
        <v>6</v>
      </c>
      <c r="M317" s="293"/>
      <c r="N317" s="292" t="s">
        <v>7</v>
      </c>
      <c r="O317" s="293"/>
      <c r="P317" s="292" t="s">
        <v>8</v>
      </c>
      <c r="Q317" s="293"/>
      <c r="R317" s="292" t="s">
        <v>9</v>
      </c>
      <c r="S317" s="293"/>
      <c r="T317" s="292" t="s">
        <v>10</v>
      </c>
      <c r="U317" s="293"/>
      <c r="V317" s="292" t="s">
        <v>11</v>
      </c>
      <c r="W317" s="293"/>
      <c r="X317" s="292" t="s">
        <v>12</v>
      </c>
      <c r="Y317" s="293"/>
      <c r="Z317" s="294" t="s">
        <v>40</v>
      </c>
      <c r="AA317" s="295"/>
      <c r="AB317" s="296" t="s">
        <v>41</v>
      </c>
      <c r="AC317" s="297"/>
      <c r="AE317" s="298" t="s">
        <v>0</v>
      </c>
      <c r="AF317" s="292" t="s">
        <v>1</v>
      </c>
      <c r="AG317" s="293"/>
      <c r="AH317" s="292" t="s">
        <v>2</v>
      </c>
      <c r="AI317" s="293"/>
      <c r="AJ317" s="292" t="s">
        <v>3</v>
      </c>
      <c r="AK317" s="293"/>
      <c r="AL317" s="292" t="s">
        <v>4</v>
      </c>
      <c r="AM317" s="293"/>
      <c r="AN317" s="292" t="s">
        <v>5</v>
      </c>
      <c r="AO317" s="293"/>
      <c r="AP317" s="292" t="s">
        <v>6</v>
      </c>
      <c r="AQ317" s="293"/>
      <c r="AR317" s="292" t="s">
        <v>7</v>
      </c>
      <c r="AS317" s="293"/>
      <c r="AT317" s="292" t="s">
        <v>8</v>
      </c>
      <c r="AU317" s="293"/>
      <c r="AV317" s="292" t="s">
        <v>9</v>
      </c>
      <c r="AW317" s="293"/>
      <c r="AX317" s="292" t="s">
        <v>10</v>
      </c>
      <c r="AY317" s="293"/>
      <c r="AZ317" s="292" t="s">
        <v>11</v>
      </c>
      <c r="BA317" s="293"/>
      <c r="BB317" s="292" t="s">
        <v>12</v>
      </c>
      <c r="BC317" s="293"/>
      <c r="BD317" s="294" t="s">
        <v>40</v>
      </c>
      <c r="BE317" s="295"/>
      <c r="BF317" s="296" t="s">
        <v>41</v>
      </c>
      <c r="BG317" s="297"/>
      <c r="BI317" s="298" t="s">
        <v>0</v>
      </c>
      <c r="BJ317" s="292" t="s">
        <v>1</v>
      </c>
      <c r="BK317" s="293"/>
      <c r="BL317" s="292" t="s">
        <v>2</v>
      </c>
      <c r="BM317" s="293"/>
      <c r="BN317" s="292" t="s">
        <v>3</v>
      </c>
      <c r="BO317" s="293"/>
      <c r="BP317" s="292" t="s">
        <v>4</v>
      </c>
      <c r="BQ317" s="293"/>
      <c r="BR317" s="292" t="s">
        <v>5</v>
      </c>
      <c r="BS317" s="293"/>
      <c r="BT317" s="292" t="s">
        <v>6</v>
      </c>
      <c r="BU317" s="293"/>
      <c r="BV317" s="292" t="s">
        <v>7</v>
      </c>
      <c r="BW317" s="293"/>
      <c r="BX317" s="292" t="s">
        <v>8</v>
      </c>
      <c r="BY317" s="293"/>
      <c r="BZ317" s="292" t="s">
        <v>9</v>
      </c>
      <c r="CA317" s="293"/>
      <c r="CB317" s="292" t="s">
        <v>10</v>
      </c>
      <c r="CC317" s="293"/>
      <c r="CD317" s="292" t="s">
        <v>11</v>
      </c>
      <c r="CE317" s="293"/>
      <c r="CF317" s="292" t="s">
        <v>12</v>
      </c>
      <c r="CG317" s="293"/>
      <c r="CH317" s="294" t="s">
        <v>40</v>
      </c>
      <c r="CI317" s="295"/>
      <c r="CJ317" s="292" t="s">
        <v>41</v>
      </c>
      <c r="CK317" s="293"/>
    </row>
    <row r="318" spans="1:89" ht="15" thickTop="1" thickBot="1" x14ac:dyDescent="0.3">
      <c r="A318" s="299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9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9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3.5" thickTop="1" x14ac:dyDescent="0.2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3" t="str">
        <f>$AE$9</f>
        <v>07:00 - 07:59</v>
      </c>
      <c r="AF319" s="126">
        <f>SUMIF($A$9:$A$32,$AE319,B$319:B$342)</f>
        <v>1257</v>
      </c>
      <c r="AG319" s="186">
        <f t="shared" ref="AG319:AV320" si="5003">SUMIF($A$9:$A$32,$AE319,C$319:C$342)</f>
        <v>489</v>
      </c>
      <c r="AH319" s="127">
        <f t="shared" si="5003"/>
        <v>842</v>
      </c>
      <c r="AI319" s="180">
        <f t="shared" si="5003"/>
        <v>396</v>
      </c>
      <c r="AJ319" s="126">
        <f t="shared" si="5003"/>
        <v>1533</v>
      </c>
      <c r="AK319" s="128">
        <f t="shared" si="5003"/>
        <v>541</v>
      </c>
      <c r="AL319" s="127">
        <f t="shared" si="5003"/>
        <v>1504</v>
      </c>
      <c r="AM319" s="180">
        <f t="shared" si="5003"/>
        <v>896</v>
      </c>
      <c r="AN319" s="126">
        <f t="shared" si="5003"/>
        <v>208</v>
      </c>
      <c r="AO319" s="128">
        <f t="shared" si="5003"/>
        <v>434</v>
      </c>
      <c r="AP319" s="127">
        <f t="shared" si="5003"/>
        <v>380</v>
      </c>
      <c r="AQ319" s="126">
        <f t="shared" si="5003"/>
        <v>1296</v>
      </c>
      <c r="AR319" s="179">
        <f t="shared" si="5003"/>
        <v>1364</v>
      </c>
      <c r="AS319" s="181">
        <f t="shared" si="5003"/>
        <v>2089</v>
      </c>
      <c r="AT319" s="126">
        <f t="shared" si="5003"/>
        <v>899</v>
      </c>
      <c r="AU319" s="128">
        <f t="shared" si="5003"/>
        <v>927</v>
      </c>
      <c r="AV319" s="127">
        <f t="shared" si="5003"/>
        <v>1117</v>
      </c>
      <c r="AW319" s="180">
        <f t="shared" ref="AW319:BE320" si="5004">SUMIF($A$9:$A$32,$AE319,S$319:S$342)</f>
        <v>935</v>
      </c>
      <c r="AX319" s="126">
        <f t="shared" si="5004"/>
        <v>124</v>
      </c>
      <c r="AY319" s="128">
        <f t="shared" si="5004"/>
        <v>561</v>
      </c>
      <c r="AZ319" s="127">
        <f t="shared" si="5004"/>
        <v>508</v>
      </c>
      <c r="BA319" s="180">
        <f t="shared" si="5004"/>
        <v>1178</v>
      </c>
      <c r="BB319" s="126">
        <f t="shared" si="5004"/>
        <v>785</v>
      </c>
      <c r="BC319" s="128">
        <f t="shared" si="5004"/>
        <v>782</v>
      </c>
      <c r="BD319" s="184">
        <f t="shared" si="5004"/>
        <v>1526</v>
      </c>
      <c r="BE319" s="185">
        <f t="shared" si="5004"/>
        <v>1337</v>
      </c>
      <c r="BF319" s="170">
        <f>AF319+AH319+AJ319+AL319+AN319+AP319+AR319+AT319+AV319+AX319+AZ319+BB319+BD319</f>
        <v>12047</v>
      </c>
      <c r="BG319" s="171">
        <f>AG319+AI319+AK319+AM319+AO319+AQ319+AS319+AU319+AW319+AY319+BA319+BC319+BE319</f>
        <v>11861</v>
      </c>
      <c r="BI319" s="125" t="s">
        <v>16</v>
      </c>
      <c r="BJ319" s="129">
        <f>B319/B343</f>
        <v>0</v>
      </c>
      <c r="BK319" s="130">
        <f t="shared" ref="BK319" si="5005">C319/C343</f>
        <v>0</v>
      </c>
      <c r="BL319" s="131">
        <f t="shared" ref="BL319" si="5006">D319/D343</f>
        <v>0</v>
      </c>
      <c r="BM319" s="132">
        <f t="shared" ref="BM319" si="5007">E319/E343</f>
        <v>0</v>
      </c>
      <c r="BN319" s="129">
        <f t="shared" ref="BN319" si="5008">F319/F343</f>
        <v>0</v>
      </c>
      <c r="BO319" s="130">
        <f t="shared" ref="BO319" si="5009">G319/G343</f>
        <v>0</v>
      </c>
      <c r="BP319" s="131">
        <f t="shared" ref="BP319" si="5010">H319/H343</f>
        <v>0</v>
      </c>
      <c r="BQ319" s="132">
        <f t="shared" ref="BQ319" si="5011">I319/I343</f>
        <v>0</v>
      </c>
      <c r="BR319" s="129">
        <f t="shared" ref="BR319" si="5012">J319/J343</f>
        <v>0</v>
      </c>
      <c r="BS319" s="130">
        <f t="shared" ref="BS319" si="5013">K319/K343</f>
        <v>0</v>
      </c>
      <c r="BT319" s="131">
        <f t="shared" ref="BT319" si="5014">L319/L343</f>
        <v>0</v>
      </c>
      <c r="BU319" s="129">
        <f t="shared" ref="BU319" si="5015">M319/M343</f>
        <v>0</v>
      </c>
      <c r="BV319" s="133">
        <f t="shared" ref="BV319" si="5016">N319/N343</f>
        <v>0</v>
      </c>
      <c r="BW319" s="134">
        <f t="shared" ref="BW319" si="5017">O319/O343</f>
        <v>0</v>
      </c>
      <c r="BX319" s="129">
        <f t="shared" ref="BX319" si="5018">P319/P343</f>
        <v>0</v>
      </c>
      <c r="BY319" s="130">
        <f t="shared" ref="BY319" si="5019">Q319/Q343</f>
        <v>0</v>
      </c>
      <c r="BZ319" s="131">
        <f t="shared" ref="BZ319" si="5020">R319/R343</f>
        <v>0</v>
      </c>
      <c r="CA319" s="132">
        <f t="shared" ref="CA319" si="5021">S319/S343</f>
        <v>0</v>
      </c>
      <c r="CB319" s="129">
        <f t="shared" ref="CB319" si="5022">T319/T343</f>
        <v>0</v>
      </c>
      <c r="CC319" s="130">
        <f t="shared" ref="CC319" si="5023">U319/U343</f>
        <v>0</v>
      </c>
      <c r="CD319" s="131">
        <f t="shared" ref="CD319" si="5024">V319/V343</f>
        <v>0</v>
      </c>
      <c r="CE319" s="132">
        <f t="shared" ref="CE319" si="5025">W319/W343</f>
        <v>0</v>
      </c>
      <c r="CF319" s="129">
        <f t="shared" ref="CF319" si="5026">X319/X343</f>
        <v>0</v>
      </c>
      <c r="CG319" s="130">
        <f t="shared" ref="CG319" si="5027">Y319/Y343</f>
        <v>0</v>
      </c>
      <c r="CH319" s="131">
        <f t="shared" ref="CH319" si="5028">Z319/Z343</f>
        <v>0</v>
      </c>
      <c r="CI319" s="129">
        <f t="shared" ref="CI319" si="5029">AA319/AA343</f>
        <v>0</v>
      </c>
      <c r="CJ319" s="135">
        <f t="shared" ref="CJ319" si="5030">AB319/AB343</f>
        <v>0</v>
      </c>
      <c r="CK319" s="136">
        <f t="shared" ref="CK319" si="5031">AC319/AC343</f>
        <v>0</v>
      </c>
    </row>
    <row r="320" spans="1:89" x14ac:dyDescent="0.2">
      <c r="A320" s="137" t="s">
        <v>17</v>
      </c>
      <c r="B320" s="189">
        <v>233</v>
      </c>
      <c r="C320" s="190">
        <v>0</v>
      </c>
      <c r="D320" s="191">
        <v>261</v>
      </c>
      <c r="E320" s="192">
        <v>2</v>
      </c>
      <c r="F320" s="189">
        <v>537</v>
      </c>
      <c r="G320" s="193">
        <v>2</v>
      </c>
      <c r="H320" s="191">
        <v>369</v>
      </c>
      <c r="I320" s="192">
        <v>23</v>
      </c>
      <c r="J320" s="189">
        <v>16</v>
      </c>
      <c r="K320" s="193">
        <v>12</v>
      </c>
      <c r="L320" s="191">
        <v>20</v>
      </c>
      <c r="M320" s="189">
        <v>54</v>
      </c>
      <c r="N320" s="194">
        <v>137</v>
      </c>
      <c r="O320" s="195">
        <v>122</v>
      </c>
      <c r="P320" s="189">
        <v>37</v>
      </c>
      <c r="Q320" s="193">
        <v>36</v>
      </c>
      <c r="R320" s="191">
        <v>14</v>
      </c>
      <c r="S320" s="192">
        <v>66</v>
      </c>
      <c r="T320" s="189">
        <v>0</v>
      </c>
      <c r="U320" s="193">
        <v>16</v>
      </c>
      <c r="V320" s="191">
        <v>1</v>
      </c>
      <c r="W320" s="192">
        <v>0</v>
      </c>
      <c r="X320" s="189">
        <v>1</v>
      </c>
      <c r="Y320" s="193">
        <v>0</v>
      </c>
      <c r="Z320" s="191">
        <v>0</v>
      </c>
      <c r="AA320" s="189">
        <v>0</v>
      </c>
      <c r="AB320" s="170">
        <f t="shared" ref="AB320:AB339" si="5032">B320+D320+F320+H320+J320+L320+N320+P320+R320+T320+V320+X320+Z320</f>
        <v>1626</v>
      </c>
      <c r="AC320" s="171">
        <f t="shared" ref="AC320:AC339" si="5033">C320+E320+G320+I320+K320+M320+O320+Q320+S320+U320+W320+Y320+AA320</f>
        <v>333</v>
      </c>
      <c r="AE320" s="275" t="str">
        <f>$AE$10</f>
        <v>08:00 - 08:59</v>
      </c>
      <c r="AF320" s="126">
        <f>SUMIF($A$9:$A$32,$AE320,B$319:B$342)</f>
        <v>1302</v>
      </c>
      <c r="AG320" s="190">
        <f t="shared" si="5003"/>
        <v>541</v>
      </c>
      <c r="AH320" s="191">
        <f t="shared" si="5003"/>
        <v>699</v>
      </c>
      <c r="AI320" s="192">
        <f t="shared" si="5003"/>
        <v>389</v>
      </c>
      <c r="AJ320" s="276">
        <f t="shared" si="5003"/>
        <v>1533</v>
      </c>
      <c r="AK320" s="193">
        <f t="shared" si="5003"/>
        <v>527</v>
      </c>
      <c r="AL320" s="191">
        <f t="shared" si="5003"/>
        <v>1315</v>
      </c>
      <c r="AM320" s="192">
        <f t="shared" si="5003"/>
        <v>998</v>
      </c>
      <c r="AN320" s="276">
        <f t="shared" si="5003"/>
        <v>170</v>
      </c>
      <c r="AO320" s="193">
        <f t="shared" si="5003"/>
        <v>474</v>
      </c>
      <c r="AP320" s="191">
        <f t="shared" si="5003"/>
        <v>341</v>
      </c>
      <c r="AQ320" s="276">
        <f t="shared" si="5003"/>
        <v>1288</v>
      </c>
      <c r="AR320" s="194">
        <f t="shared" si="5003"/>
        <v>1116</v>
      </c>
      <c r="AS320" s="195">
        <f t="shared" si="5003"/>
        <v>2027</v>
      </c>
      <c r="AT320" s="276">
        <f t="shared" si="5003"/>
        <v>709</v>
      </c>
      <c r="AU320" s="193">
        <f t="shared" si="5003"/>
        <v>799</v>
      </c>
      <c r="AV320" s="191">
        <f t="shared" si="5003"/>
        <v>965</v>
      </c>
      <c r="AW320" s="192">
        <f t="shared" si="5004"/>
        <v>886</v>
      </c>
      <c r="AX320" s="276">
        <f t="shared" si="5004"/>
        <v>105</v>
      </c>
      <c r="AY320" s="193">
        <f t="shared" si="5004"/>
        <v>506</v>
      </c>
      <c r="AZ320" s="191">
        <f t="shared" si="5004"/>
        <v>393</v>
      </c>
      <c r="BA320" s="192">
        <f t="shared" si="5004"/>
        <v>1111</v>
      </c>
      <c r="BB320" s="276">
        <f t="shared" si="5004"/>
        <v>711</v>
      </c>
      <c r="BC320" s="193">
        <f t="shared" si="5004"/>
        <v>654</v>
      </c>
      <c r="BD320" s="191">
        <f t="shared" si="5004"/>
        <v>1513</v>
      </c>
      <c r="BE320" s="276">
        <f t="shared" si="5004"/>
        <v>1145</v>
      </c>
      <c r="BF320" s="172">
        <f>SUM(AF320,AH320,AJ320,AL320,AN320,AP320,AR320,AT320,AV320,AX320,AZ320,BB320,BD320)</f>
        <v>10872</v>
      </c>
      <c r="BG320" s="173">
        <f>SUM(AG320,AI320,AK320,AM320,AO320,AQ320,AS320,AU320,AW320,AY320,BA320,BC320,BE320)</f>
        <v>11345</v>
      </c>
      <c r="BI320" s="137" t="s">
        <v>17</v>
      </c>
      <c r="BJ320" s="129" t="e">
        <f>#REF!/B343</f>
        <v>#REF!</v>
      </c>
      <c r="BK320" s="130">
        <f t="shared" ref="BK320" si="5034">C320/C343</f>
        <v>0</v>
      </c>
      <c r="BL320" s="131">
        <f t="shared" ref="BL320" si="5035">D320/D343</f>
        <v>3.8518299881936245E-2</v>
      </c>
      <c r="BM320" s="132">
        <f t="shared" ref="BM320" si="5036">E320/E343</f>
        <v>3.7821482602118004E-4</v>
      </c>
      <c r="BN320" s="129">
        <f t="shared" ref="BN320" si="5037">F320/F343</f>
        <v>3.5845404178626257E-2</v>
      </c>
      <c r="BO320" s="130">
        <f t="shared" ref="BO320" si="5038">G320/G343</f>
        <v>1.7573148229505317E-4</v>
      </c>
      <c r="BP320" s="131">
        <f t="shared" ref="BP320" si="5039">H320/H343</f>
        <v>2.0252469813391877E-2</v>
      </c>
      <c r="BQ320" s="132">
        <f t="shared" ref="BQ320" si="5040">I320/I343</f>
        <v>1.2902501963424212E-3</v>
      </c>
      <c r="BR320" s="129">
        <f t="shared" ref="BR320" si="5041">J320/J343</f>
        <v>4.9428483163422923E-3</v>
      </c>
      <c r="BS320" s="130">
        <f t="shared" ref="BS320" si="5042">K320/K343</f>
        <v>3.6618858712236801E-3</v>
      </c>
      <c r="BT320" s="131">
        <f t="shared" ref="BT320" si="5043">L320/L343</f>
        <v>2.3065390381732209E-3</v>
      </c>
      <c r="BU320" s="129">
        <f t="shared" ref="BU320" si="5044">M320/M343</f>
        <v>5.4490413723511603E-3</v>
      </c>
      <c r="BV320" s="133">
        <f t="shared" ref="BV320" si="5045">N320/N343</f>
        <v>7.5365826823632961E-3</v>
      </c>
      <c r="BW320" s="134">
        <f t="shared" ref="BW320" si="5046">O320/O343</f>
        <v>6.0318402056758627E-3</v>
      </c>
      <c r="BX320" s="129">
        <f t="shared" ref="BX320" si="5047">P320/P343</f>
        <v>3.9033653338959805E-3</v>
      </c>
      <c r="BY320" s="130">
        <f t="shared" ref="BY320" si="5048">Q320/Q343</f>
        <v>3.5204380989634267E-3</v>
      </c>
      <c r="BZ320" s="131">
        <f t="shared" ref="BZ320" si="5049">R320/R343</f>
        <v>1.2700716683298557E-3</v>
      </c>
      <c r="CA320" s="132">
        <f t="shared" ref="CA320" si="5050">S320/S343</f>
        <v>5.1186598417868774E-3</v>
      </c>
      <c r="CB320" s="129">
        <f t="shared" ref="CB320" si="5051">T320/T343</f>
        <v>0</v>
      </c>
      <c r="CC320" s="130">
        <f t="shared" ref="CC320" si="5052">U320/U343</f>
        <v>4.7421458209839949E-3</v>
      </c>
      <c r="CD320" s="131">
        <f t="shared" ref="CD320" si="5053">V320/V343</f>
        <v>1.0521885521885521E-4</v>
      </c>
      <c r="CE320" s="132">
        <f t="shared" ref="CE320" si="5054">W320/W343</f>
        <v>0</v>
      </c>
      <c r="CF320" s="129">
        <f t="shared" ref="CF320" si="5055">X320/X343</f>
        <v>1.1606313834726091E-4</v>
      </c>
      <c r="CG320" s="130">
        <f t="shared" ref="CG320" si="5056">Y320/Y343</f>
        <v>0</v>
      </c>
      <c r="CH320" s="131">
        <f t="shared" ref="CH320" si="5057">Z320/Z343</f>
        <v>0</v>
      </c>
      <c r="CI320" s="129">
        <f t="shared" ref="CI320" si="5058">AA320/AA343</f>
        <v>0</v>
      </c>
      <c r="CJ320" s="135">
        <f t="shared" ref="CJ320" si="5059">AB320/AB343</f>
        <v>1.1501733040956356E-2</v>
      </c>
      <c r="CK320" s="136">
        <f t="shared" ref="CK320" si="5060">AC320/AC343</f>
        <v>2.3609486334148677E-3</v>
      </c>
    </row>
    <row r="321" spans="1:89" ht="13.5" thickBot="1" x14ac:dyDescent="0.25">
      <c r="A321" s="146" t="s">
        <v>18</v>
      </c>
      <c r="B321" s="196">
        <v>1051</v>
      </c>
      <c r="C321" s="197">
        <v>0</v>
      </c>
      <c r="D321" s="198">
        <v>770</v>
      </c>
      <c r="E321" s="199">
        <v>80</v>
      </c>
      <c r="F321" s="196">
        <v>1345</v>
      </c>
      <c r="G321" s="200">
        <v>198</v>
      </c>
      <c r="H321" s="198">
        <v>1401</v>
      </c>
      <c r="I321" s="199">
        <v>372</v>
      </c>
      <c r="J321" s="196">
        <v>57</v>
      </c>
      <c r="K321" s="200">
        <v>139</v>
      </c>
      <c r="L321" s="198">
        <v>142</v>
      </c>
      <c r="M321" s="196">
        <v>458</v>
      </c>
      <c r="N321" s="201">
        <v>823</v>
      </c>
      <c r="O321" s="202">
        <v>960</v>
      </c>
      <c r="P321" s="196">
        <v>399</v>
      </c>
      <c r="Q321" s="200">
        <v>681</v>
      </c>
      <c r="R321" s="198">
        <v>392</v>
      </c>
      <c r="S321" s="199">
        <v>728</v>
      </c>
      <c r="T321" s="196">
        <v>42</v>
      </c>
      <c r="U321" s="200">
        <v>250</v>
      </c>
      <c r="V321" s="198">
        <v>309</v>
      </c>
      <c r="W321" s="199">
        <v>839</v>
      </c>
      <c r="X321" s="196">
        <v>466</v>
      </c>
      <c r="Y321" s="200">
        <v>381</v>
      </c>
      <c r="Z321" s="198">
        <v>1191</v>
      </c>
      <c r="AA321" s="196">
        <v>893</v>
      </c>
      <c r="AB321" s="170">
        <f t="shared" si="5032"/>
        <v>8388</v>
      </c>
      <c r="AC321" s="171">
        <f t="shared" si="5033"/>
        <v>5979</v>
      </c>
      <c r="AE321" s="273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1.9304059652029824E-2</v>
      </c>
      <c r="BK321" s="130">
        <f t="shared" ref="BK321" si="5061">C321/C343</f>
        <v>0</v>
      </c>
      <c r="BL321" s="131">
        <f t="shared" ref="BL321" si="5062">D321/D343</f>
        <v>0.11363636363636363</v>
      </c>
      <c r="BM321" s="132">
        <f t="shared" ref="BM321" si="5063">E321/E343</f>
        <v>1.5128593040847202E-2</v>
      </c>
      <c r="BN321" s="129">
        <f t="shared" ref="BN321" si="5064">F321/F343</f>
        <v>8.9780388492089983E-2</v>
      </c>
      <c r="BO321" s="130">
        <f t="shared" ref="BO321" si="5065">G321/G343</f>
        <v>1.7397416747210261E-2</v>
      </c>
      <c r="BP321" s="131">
        <f t="shared" ref="BP321" si="5066">H321/H343</f>
        <v>7.6893523600439079E-2</v>
      </c>
      <c r="BQ321" s="132">
        <f t="shared" ref="BQ321" si="5067">I321/I343</f>
        <v>2.0868394479973074E-2</v>
      </c>
      <c r="BR321" s="129">
        <f t="shared" ref="BR321" si="5068">J321/J343</f>
        <v>1.7608897126969416E-2</v>
      </c>
      <c r="BS321" s="130">
        <f t="shared" ref="BS321" si="5069">K321/K343</f>
        <v>4.2416844675007628E-2</v>
      </c>
      <c r="BT321" s="131">
        <f t="shared" ref="BT321" si="5070">L321/L343</f>
        <v>1.637642717102987E-2</v>
      </c>
      <c r="BU321" s="129">
        <f t="shared" ref="BU321" si="5071">M321/M343</f>
        <v>4.6215943491422808E-2</v>
      </c>
      <c r="BV321" s="133">
        <f t="shared" ref="BV321" si="5072">N321/N343</f>
        <v>4.5274507646605788E-2</v>
      </c>
      <c r="BW321" s="134">
        <f t="shared" ref="BW321" si="5073">O321/O343</f>
        <v>4.746366063482646E-2</v>
      </c>
      <c r="BX321" s="129">
        <f t="shared" ref="BX321" si="5074">P321/P343</f>
        <v>4.2093047789851248E-2</v>
      </c>
      <c r="BY321" s="130">
        <f t="shared" ref="BY321" si="5075">Q321/Q343</f>
        <v>6.6594954038724813E-2</v>
      </c>
      <c r="BZ321" s="131">
        <f t="shared" ref="BZ321" si="5076">R321/R343</f>
        <v>3.5562006713235964E-2</v>
      </c>
      <c r="CA321" s="132">
        <f t="shared" ref="CA321" si="5077">S321/S343</f>
        <v>5.6460369163952223E-2</v>
      </c>
      <c r="CB321" s="129">
        <f t="shared" ref="CB321" si="5078">T321/T343</f>
        <v>1.7398508699254349E-2</v>
      </c>
      <c r="CC321" s="130">
        <f t="shared" ref="CC321" si="5079">U321/U343</f>
        <v>7.4096028452874926E-2</v>
      </c>
      <c r="CD321" s="131">
        <f t="shared" ref="CD321" si="5080">V321/V343</f>
        <v>3.2512626262626264E-2</v>
      </c>
      <c r="CE321" s="132">
        <f t="shared" ref="CE321" si="5081">W321/W343</f>
        <v>7.0433176628609803E-2</v>
      </c>
      <c r="CF321" s="129">
        <f t="shared" ref="CF321" si="5082">X321/X343</f>
        <v>5.4085422469823584E-2</v>
      </c>
      <c r="CG321" s="130">
        <f t="shared" ref="CG321" si="5083">Y321/Y343</f>
        <v>6.5905552672547996E-2</v>
      </c>
      <c r="CH321" s="131">
        <f t="shared" ref="CH321" si="5084">Z321/Z343</f>
        <v>6.5435965056865011E-2</v>
      </c>
      <c r="CI321" s="129">
        <f t="shared" ref="CI321" si="5085">AA321/AA343</f>
        <v>4.8990563967522494E-2</v>
      </c>
      <c r="CJ321" s="135">
        <f t="shared" ref="CJ321" si="5086">AB321/AB343</f>
        <v>5.9333663436372641E-2</v>
      </c>
      <c r="CK321" s="136">
        <f t="shared" ref="CK321" si="5087">AC321/AC343</f>
        <v>4.2390726363926406E-2</v>
      </c>
    </row>
    <row r="322" spans="1:89" ht="14.25" thickTop="1" thickBot="1" x14ac:dyDescent="0.25">
      <c r="A322" s="137" t="s">
        <v>19</v>
      </c>
      <c r="B322" s="189">
        <v>1321</v>
      </c>
      <c r="C322" s="190">
        <v>495</v>
      </c>
      <c r="D322" s="191">
        <v>835</v>
      </c>
      <c r="E322" s="192">
        <v>379</v>
      </c>
      <c r="F322" s="189">
        <v>1497</v>
      </c>
      <c r="G322" s="193">
        <v>548</v>
      </c>
      <c r="H322" s="191">
        <v>1467</v>
      </c>
      <c r="I322" s="192">
        <v>798</v>
      </c>
      <c r="J322" s="189">
        <v>109</v>
      </c>
      <c r="K322" s="193">
        <v>278</v>
      </c>
      <c r="L322" s="191">
        <v>279</v>
      </c>
      <c r="M322" s="189">
        <v>811</v>
      </c>
      <c r="N322" s="194">
        <v>1115</v>
      </c>
      <c r="O322" s="195">
        <v>1601</v>
      </c>
      <c r="P322" s="189">
        <v>744</v>
      </c>
      <c r="Q322" s="193">
        <v>933</v>
      </c>
      <c r="R322" s="191">
        <v>876</v>
      </c>
      <c r="S322" s="192">
        <v>907</v>
      </c>
      <c r="T322" s="189">
        <v>74</v>
      </c>
      <c r="U322" s="193">
        <v>397</v>
      </c>
      <c r="V322" s="191">
        <v>378</v>
      </c>
      <c r="W322" s="192">
        <v>1220</v>
      </c>
      <c r="X322" s="189">
        <v>690</v>
      </c>
      <c r="Y322" s="193">
        <v>592</v>
      </c>
      <c r="Z322" s="191">
        <v>1350</v>
      </c>
      <c r="AA322" s="189">
        <v>1166</v>
      </c>
      <c r="AB322" s="170">
        <f t="shared" si="5032"/>
        <v>10735</v>
      </c>
      <c r="AC322" s="171">
        <f t="shared" si="5033"/>
        <v>10125</v>
      </c>
      <c r="AE322" s="267" t="s">
        <v>13</v>
      </c>
      <c r="AF322" s="20">
        <f t="shared" ref="AF322:BG322" si="5088">SUM(AF319:AF321)</f>
        <v>2559</v>
      </c>
      <c r="AG322" s="21">
        <f t="shared" si="5088"/>
        <v>1030</v>
      </c>
      <c r="AH322" s="20">
        <f t="shared" si="5088"/>
        <v>1541</v>
      </c>
      <c r="AI322" s="21">
        <f t="shared" si="5088"/>
        <v>785</v>
      </c>
      <c r="AJ322" s="20">
        <f t="shared" si="5088"/>
        <v>3066</v>
      </c>
      <c r="AK322" s="21">
        <f t="shared" si="5088"/>
        <v>1068</v>
      </c>
      <c r="AL322" s="20">
        <f t="shared" si="5088"/>
        <v>2819</v>
      </c>
      <c r="AM322" s="21">
        <f t="shared" si="5088"/>
        <v>1894</v>
      </c>
      <c r="AN322" s="20">
        <f t="shared" si="5088"/>
        <v>378</v>
      </c>
      <c r="AO322" s="21">
        <f t="shared" si="5088"/>
        <v>908</v>
      </c>
      <c r="AP322" s="20">
        <f t="shared" si="5088"/>
        <v>721</v>
      </c>
      <c r="AQ322" s="21">
        <f t="shared" si="5088"/>
        <v>2584</v>
      </c>
      <c r="AR322" s="20">
        <f t="shared" si="5088"/>
        <v>2480</v>
      </c>
      <c r="AS322" s="21">
        <f t="shared" si="5088"/>
        <v>4116</v>
      </c>
      <c r="AT322" s="20">
        <f t="shared" si="5088"/>
        <v>1608</v>
      </c>
      <c r="AU322" s="21">
        <f t="shared" si="5088"/>
        <v>1726</v>
      </c>
      <c r="AV322" s="20">
        <f t="shared" si="5088"/>
        <v>2082</v>
      </c>
      <c r="AW322" s="21">
        <f t="shared" si="5088"/>
        <v>1821</v>
      </c>
      <c r="AX322" s="20">
        <f t="shared" si="5088"/>
        <v>229</v>
      </c>
      <c r="AY322" s="21">
        <f t="shared" si="5088"/>
        <v>1067</v>
      </c>
      <c r="AZ322" s="20">
        <f t="shared" si="5088"/>
        <v>901</v>
      </c>
      <c r="BA322" s="21">
        <f t="shared" si="5088"/>
        <v>2289</v>
      </c>
      <c r="BB322" s="20">
        <f t="shared" si="5088"/>
        <v>1496</v>
      </c>
      <c r="BC322" s="21">
        <f t="shared" si="5088"/>
        <v>1436</v>
      </c>
      <c r="BD322" s="20">
        <f t="shared" si="5088"/>
        <v>3039</v>
      </c>
      <c r="BE322" s="21">
        <f t="shared" si="5088"/>
        <v>2482</v>
      </c>
      <c r="BF322" s="174">
        <f t="shared" si="5088"/>
        <v>22919</v>
      </c>
      <c r="BG322" s="175">
        <f t="shared" si="5088"/>
        <v>23206</v>
      </c>
      <c r="BI322" s="137" t="s">
        <v>19</v>
      </c>
      <c r="BJ322" s="129">
        <f>B322/B343</f>
        <v>0.10944490472245236</v>
      </c>
      <c r="BK322" s="130">
        <f t="shared" ref="BK322" si="5089">C322/C343</f>
        <v>4.6166759932848349E-2</v>
      </c>
      <c r="BL322" s="131">
        <f t="shared" ref="BL322" si="5090">D322/D343</f>
        <v>0.12322904368358914</v>
      </c>
      <c r="BM322" s="132">
        <f t="shared" ref="BM322" si="5091">E322/E343</f>
        <v>7.1671709531013622E-2</v>
      </c>
      <c r="BN322" s="129">
        <f t="shared" ref="BN322" si="5092">F322/F343</f>
        <v>9.9926573659969292E-2</v>
      </c>
      <c r="BO322" s="130">
        <f t="shared" ref="BO322" si="5093">G322/G343</f>
        <v>4.8150426148844565E-2</v>
      </c>
      <c r="BP322" s="131">
        <f t="shared" ref="BP322" si="5094">H322/H343</f>
        <v>8.0515916575192095E-2</v>
      </c>
      <c r="BQ322" s="132">
        <f t="shared" ref="BQ322" si="5095">I322/I343</f>
        <v>4.4766072029619658E-2</v>
      </c>
      <c r="BR322" s="129">
        <f t="shared" ref="BR322" si="5096">J322/J343</f>
        <v>3.3673154155081868E-2</v>
      </c>
      <c r="BS322" s="130">
        <f t="shared" ref="BS322" si="5097">K322/K343</f>
        <v>8.4833689350015257E-2</v>
      </c>
      <c r="BT322" s="131">
        <f t="shared" ref="BT322" si="5098">L322/L343</f>
        <v>3.2176219582516437E-2</v>
      </c>
      <c r="BU322" s="129">
        <f t="shared" ref="BU322" si="5099">M322/M343</f>
        <v>8.1836528758829463E-2</v>
      </c>
      <c r="BV322" s="133">
        <f t="shared" ref="BV322" si="5100">N322/N343</f>
        <v>6.1337880955000548E-2</v>
      </c>
      <c r="BW322" s="134">
        <f t="shared" ref="BW322" si="5101">O322/O343</f>
        <v>7.9155542371205381E-2</v>
      </c>
      <c r="BX322" s="129">
        <f t="shared" ref="BX322" si="5102">P322/P343</f>
        <v>7.8489292119421877E-2</v>
      </c>
      <c r="BY322" s="130">
        <f t="shared" ref="BY322" si="5103">Q322/Q343</f>
        <v>9.1238020731468805E-2</v>
      </c>
      <c r="BZ322" s="131">
        <f t="shared" ref="BZ322" si="5104">R322/R343</f>
        <v>7.9470198675496692E-2</v>
      </c>
      <c r="CA322" s="132">
        <f t="shared" ref="CA322" si="5105">S322/S343</f>
        <v>7.034279509849542E-2</v>
      </c>
      <c r="CB322" s="129">
        <f t="shared" ref="CB322" si="5106">T322/T343</f>
        <v>3.0654515327257662E-2</v>
      </c>
      <c r="CC322" s="130">
        <f t="shared" ref="CC322" si="5107">U322/U343</f>
        <v>0.11766449318316538</v>
      </c>
      <c r="CD322" s="131">
        <f t="shared" ref="CD322" si="5108">V322/V343</f>
        <v>3.9772727272727272E-2</v>
      </c>
      <c r="CE322" s="132">
        <f t="shared" ref="CE322" si="5109">W322/W343</f>
        <v>0.10241773002014776</v>
      </c>
      <c r="CF322" s="129">
        <f t="shared" ref="CF322" si="5110">X322/X343</f>
        <v>8.0083565459610026E-2</v>
      </c>
      <c r="CG322" s="130">
        <f t="shared" ref="CG322" si="5111">Y322/Y343</f>
        <v>0.10240442829960214</v>
      </c>
      <c r="CH322" s="131">
        <f t="shared" ref="CH322" si="5112">Z322/Z343</f>
        <v>7.417174880501072E-2</v>
      </c>
      <c r="CI322" s="129">
        <f t="shared" ref="CI322" si="5113">AA322/AA343</f>
        <v>6.396752249286812E-2</v>
      </c>
      <c r="CJ322" s="135">
        <f t="shared" ref="CJ322" si="5114">AB322/AB343</f>
        <v>7.5935488434604237E-2</v>
      </c>
      <c r="CK322" s="136">
        <f t="shared" ref="CK322" si="5115">AC322/AC343</f>
        <v>7.1785600340316918E-2</v>
      </c>
    </row>
    <row r="323" spans="1:89" ht="13.5" thickTop="1" x14ac:dyDescent="0.2">
      <c r="A323" s="146" t="s">
        <v>20</v>
      </c>
      <c r="B323" s="196">
        <v>1257</v>
      </c>
      <c r="C323" s="197">
        <v>489</v>
      </c>
      <c r="D323" s="198">
        <v>842</v>
      </c>
      <c r="E323" s="199">
        <v>396</v>
      </c>
      <c r="F323" s="196">
        <v>1533</v>
      </c>
      <c r="G323" s="200">
        <v>541</v>
      </c>
      <c r="H323" s="198">
        <v>1504</v>
      </c>
      <c r="I323" s="199">
        <v>896</v>
      </c>
      <c r="J323" s="196">
        <v>208</v>
      </c>
      <c r="K323" s="200">
        <v>434</v>
      </c>
      <c r="L323" s="198">
        <v>380</v>
      </c>
      <c r="M323" s="196">
        <v>1296</v>
      </c>
      <c r="N323" s="201">
        <v>1364</v>
      </c>
      <c r="O323" s="202">
        <v>2089</v>
      </c>
      <c r="P323" s="196">
        <v>899</v>
      </c>
      <c r="Q323" s="200">
        <v>927</v>
      </c>
      <c r="R323" s="198">
        <v>1117</v>
      </c>
      <c r="S323" s="199">
        <v>935</v>
      </c>
      <c r="T323" s="196">
        <v>124</v>
      </c>
      <c r="U323" s="200">
        <v>561</v>
      </c>
      <c r="V323" s="198">
        <v>508</v>
      </c>
      <c r="W323" s="199">
        <v>1178</v>
      </c>
      <c r="X323" s="196">
        <v>785</v>
      </c>
      <c r="Y323" s="200">
        <v>782</v>
      </c>
      <c r="Z323" s="198">
        <v>1526</v>
      </c>
      <c r="AA323" s="196">
        <v>1337</v>
      </c>
      <c r="AB323" s="170">
        <f t="shared" si="5032"/>
        <v>12047</v>
      </c>
      <c r="AC323" s="171">
        <f t="shared" si="5033"/>
        <v>11861</v>
      </c>
      <c r="BI323" s="146" t="s">
        <v>20</v>
      </c>
      <c r="BJ323" s="129">
        <f>B323/B343</f>
        <v>0.10414250207125103</v>
      </c>
      <c r="BK323" s="130">
        <f t="shared" ref="BK323" si="5116">C323/C343</f>
        <v>4.5607162842753221E-2</v>
      </c>
      <c r="BL323" s="131">
        <f t="shared" ref="BL323" si="5117">D323/D343</f>
        <v>0.12426210153482881</v>
      </c>
      <c r="BM323" s="132">
        <f t="shared" ref="BM323" si="5118">E323/E343</f>
        <v>7.4886535552193642E-2</v>
      </c>
      <c r="BN323" s="129">
        <f t="shared" ref="BN323" si="5119">F323/F343</f>
        <v>0.10232961751551965</v>
      </c>
      <c r="BO323" s="130">
        <f t="shared" ref="BO323" si="5120">G323/G343</f>
        <v>4.7535365960811878E-2</v>
      </c>
      <c r="BP323" s="131">
        <f t="shared" ref="BP323" si="5121">H323/H343</f>
        <v>8.2546652030735454E-2</v>
      </c>
      <c r="BQ323" s="132">
        <f t="shared" ref="BQ323" si="5122">I323/I343</f>
        <v>5.0263659822730844E-2</v>
      </c>
      <c r="BR323" s="129">
        <f t="shared" ref="BR323" si="5123">J323/J343</f>
        <v>6.4257028112449793E-2</v>
      </c>
      <c r="BS323" s="130">
        <f t="shared" ref="BS323" si="5124">K323/K343</f>
        <v>0.1324382056759231</v>
      </c>
      <c r="BT323" s="131">
        <f t="shared" ref="BT323" si="5125">L323/L343</f>
        <v>4.3824241725291202E-2</v>
      </c>
      <c r="BU323" s="129">
        <f t="shared" ref="BU323" si="5126">M323/M343</f>
        <v>0.13077699293642786</v>
      </c>
      <c r="BV323" s="133">
        <f t="shared" ref="BV323" si="5127">N323/N343</f>
        <v>7.50357575090769E-2</v>
      </c>
      <c r="BW323" s="134">
        <f t="shared" ref="BW323" si="5128">O323/O343</f>
        <v>0.10328290319390883</v>
      </c>
      <c r="BX323" s="129">
        <f t="shared" ref="BX323" si="5129">P323/P343</f>
        <v>9.4841227977634765E-2</v>
      </c>
      <c r="BY323" s="130">
        <f t="shared" ref="BY323" si="5130">Q323/Q343</f>
        <v>9.0651281048308233E-2</v>
      </c>
      <c r="BZ323" s="131">
        <f t="shared" ref="BZ323" si="5131">R323/R343</f>
        <v>0.10133357525174636</v>
      </c>
      <c r="CA323" s="132">
        <f t="shared" ref="CA323" si="5132">S323/S343</f>
        <v>7.2514347758647429E-2</v>
      </c>
      <c r="CB323" s="129">
        <f t="shared" ref="CB323" si="5133">T323/T343</f>
        <v>5.136702568351284E-2</v>
      </c>
      <c r="CC323" s="130">
        <f t="shared" ref="CC323" si="5134">U323/U343</f>
        <v>0.16627148784825133</v>
      </c>
      <c r="CD323" s="131">
        <f t="shared" ref="CD323" si="5135">V323/V343</f>
        <v>5.3451178451178451E-2</v>
      </c>
      <c r="CE323" s="132">
        <f t="shared" ref="CE323" si="5136">W323/W343</f>
        <v>9.8891873740765621E-2</v>
      </c>
      <c r="CF323" s="129">
        <f t="shared" ref="CF323" si="5137">X323/X343</f>
        <v>9.1109563602599808E-2</v>
      </c>
      <c r="CG323" s="130">
        <f t="shared" ref="CG323" si="5138">Y323/Y343</f>
        <v>0.13527071440927174</v>
      </c>
      <c r="CH323" s="131">
        <f t="shared" ref="CH323" si="5139">Z323/Z343</f>
        <v>8.3841547167738034E-2</v>
      </c>
      <c r="CI323" s="129">
        <f t="shared" ref="CI323" si="5140">AA323/AA343</f>
        <v>7.3348694316436258E-2</v>
      </c>
      <c r="CJ323" s="135">
        <f t="shared" ref="CJ323" si="5141">AB323/AB343</f>
        <v>8.5216099596802722E-2</v>
      </c>
      <c r="CK323" s="136">
        <f t="shared" ref="CK323" si="5142">AC323/AC343</f>
        <v>8.4093728951752988E-2</v>
      </c>
    </row>
    <row r="324" spans="1:89" ht="13.5" thickBot="1" x14ac:dyDescent="0.25">
      <c r="A324" s="137" t="s">
        <v>21</v>
      </c>
      <c r="B324" s="189">
        <v>1302</v>
      </c>
      <c r="C324" s="190">
        <v>541</v>
      </c>
      <c r="D324" s="191">
        <v>699</v>
      </c>
      <c r="E324" s="192">
        <v>389</v>
      </c>
      <c r="F324" s="189">
        <v>1533</v>
      </c>
      <c r="G324" s="193">
        <v>527</v>
      </c>
      <c r="H324" s="191">
        <v>1315</v>
      </c>
      <c r="I324" s="192">
        <v>998</v>
      </c>
      <c r="J324" s="189">
        <v>170</v>
      </c>
      <c r="K324" s="193">
        <v>474</v>
      </c>
      <c r="L324" s="191">
        <v>341</v>
      </c>
      <c r="M324" s="189">
        <v>1288</v>
      </c>
      <c r="N324" s="194">
        <v>1116</v>
      </c>
      <c r="O324" s="195">
        <v>2027</v>
      </c>
      <c r="P324" s="189">
        <v>709</v>
      </c>
      <c r="Q324" s="193">
        <v>799</v>
      </c>
      <c r="R324" s="191">
        <v>965</v>
      </c>
      <c r="S324" s="192">
        <v>886</v>
      </c>
      <c r="T324" s="189">
        <v>105</v>
      </c>
      <c r="U324" s="193">
        <v>506</v>
      </c>
      <c r="V324" s="191">
        <v>393</v>
      </c>
      <c r="W324" s="192">
        <v>1111</v>
      </c>
      <c r="X324" s="189">
        <v>711</v>
      </c>
      <c r="Y324" s="193">
        <v>654</v>
      </c>
      <c r="Z324" s="191">
        <v>1513</v>
      </c>
      <c r="AA324" s="189">
        <v>1145</v>
      </c>
      <c r="AB324" s="170">
        <f t="shared" si="5032"/>
        <v>10872</v>
      </c>
      <c r="AC324" s="171">
        <f t="shared" si="5033"/>
        <v>11345</v>
      </c>
      <c r="AE324" s="270" t="s">
        <v>85</v>
      </c>
      <c r="BI324" s="137" t="s">
        <v>21</v>
      </c>
      <c r="BJ324" s="129">
        <f>B324/B343</f>
        <v>0.10787075393537697</v>
      </c>
      <c r="BK324" s="130">
        <f t="shared" ref="BK324" si="5143">C324/C343</f>
        <v>5.0457004290244356E-2</v>
      </c>
      <c r="BL324" s="131">
        <f t="shared" ref="BL324" si="5144">D324/D343</f>
        <v>0.10315820543093271</v>
      </c>
      <c r="BM324" s="132">
        <f t="shared" ref="BM324" si="5145">E324/E343</f>
        <v>7.3562783661119513E-2</v>
      </c>
      <c r="BN324" s="129">
        <f t="shared" ref="BN324" si="5146">F324/F343</f>
        <v>0.10232961751551965</v>
      </c>
      <c r="BO324" s="130">
        <f t="shared" ref="BO324" si="5147">G324/G343</f>
        <v>4.630524558474651E-2</v>
      </c>
      <c r="BP324" s="131">
        <f t="shared" ref="BP324" si="5148">H324/H343</f>
        <v>7.2173435784851817E-2</v>
      </c>
      <c r="BQ324" s="132">
        <f t="shared" ref="BQ324" si="5149">I324/I343</f>
        <v>5.5985638954336364E-2</v>
      </c>
      <c r="BR324" s="129">
        <f t="shared" ref="BR324" si="5150">J324/J343</f>
        <v>5.2517763361136859E-2</v>
      </c>
      <c r="BS324" s="130">
        <f t="shared" ref="BS324" si="5151">K324/K343</f>
        <v>0.14464449191333537</v>
      </c>
      <c r="BT324" s="131">
        <f t="shared" ref="BT324" si="5152">L324/L343</f>
        <v>3.9326490600853421E-2</v>
      </c>
      <c r="BU324" s="129">
        <f t="shared" ref="BU324" si="5153">M324/M343</f>
        <v>0.12996972754793137</v>
      </c>
      <c r="BV324" s="133">
        <f t="shared" ref="BV324" si="5154">N324/N343</f>
        <v>6.1392892507426557E-2</v>
      </c>
      <c r="BW324" s="134">
        <f t="shared" ref="BW324" si="5155">O324/O343</f>
        <v>0.10021754177790962</v>
      </c>
      <c r="BX324" s="129">
        <f t="shared" ref="BX324" si="5156">P324/P343</f>
        <v>7.4796919506277038E-2</v>
      </c>
      <c r="BY324" s="130">
        <f t="shared" ref="BY324" si="5157">Q324/Q343</f>
        <v>7.8134167807549379E-2</v>
      </c>
      <c r="BZ324" s="131">
        <f t="shared" ref="BZ324" si="5158">R324/R343</f>
        <v>8.7544225709879339E-2</v>
      </c>
      <c r="CA324" s="132">
        <f t="shared" ref="CA324" si="5159">S324/S343</f>
        <v>6.8714130603381413E-2</v>
      </c>
      <c r="CB324" s="129">
        <f t="shared" ref="CB324" si="5160">T324/T343</f>
        <v>4.3496271748135876E-2</v>
      </c>
      <c r="CC324" s="130">
        <f t="shared" ref="CC324" si="5161">U324/U343</f>
        <v>0.14997036158861884</v>
      </c>
      <c r="CD324" s="131">
        <f t="shared" ref="CD324" si="5162">V324/V343</f>
        <v>4.1351010101010104E-2</v>
      </c>
      <c r="CE324" s="132">
        <f t="shared" ref="CE324" si="5163">W324/W343</f>
        <v>9.3267293485560773E-2</v>
      </c>
      <c r="CF324" s="129">
        <f t="shared" ref="CF324" si="5164">X324/X343</f>
        <v>8.252089136490251E-2</v>
      </c>
      <c r="CG324" s="130">
        <f t="shared" ref="CG324" si="5165">Y324/Y343</f>
        <v>0.11312921639854696</v>
      </c>
      <c r="CH324" s="131">
        <f t="shared" ref="CH324" si="5166">Z324/Z343</f>
        <v>8.3127300697763862E-2</v>
      </c>
      <c r="CI324" s="129">
        <f t="shared" ref="CI324" si="5167">AA324/AA343</f>
        <v>6.2815448760149217E-2</v>
      </c>
      <c r="CJ324" s="135">
        <f t="shared" ref="CJ324" si="5168">AB324/AB343</f>
        <v>7.6904576642852093E-2</v>
      </c>
      <c r="CK324" s="136">
        <f t="shared" ref="CK324" si="5169">AC324/AC343</f>
        <v>8.0435322060335351E-2</v>
      </c>
    </row>
    <row r="325" spans="1:89" ht="14.25" thickTop="1" thickBot="1" x14ac:dyDescent="0.25">
      <c r="A325" s="146" t="s">
        <v>22</v>
      </c>
      <c r="B325" s="196">
        <v>994</v>
      </c>
      <c r="C325" s="197">
        <v>629</v>
      </c>
      <c r="D325" s="198">
        <v>453</v>
      </c>
      <c r="E325" s="199">
        <v>315</v>
      </c>
      <c r="F325" s="196">
        <v>1389</v>
      </c>
      <c r="G325" s="200">
        <v>457</v>
      </c>
      <c r="H325" s="198">
        <v>1533</v>
      </c>
      <c r="I325" s="199">
        <v>979</v>
      </c>
      <c r="J325" s="196">
        <v>169</v>
      </c>
      <c r="K325" s="200">
        <v>434</v>
      </c>
      <c r="L325" s="198">
        <v>316</v>
      </c>
      <c r="M325" s="196">
        <v>1153</v>
      </c>
      <c r="N325" s="201">
        <v>1014</v>
      </c>
      <c r="O325" s="202">
        <v>1809</v>
      </c>
      <c r="P325" s="196">
        <v>586</v>
      </c>
      <c r="Q325" s="200">
        <v>655</v>
      </c>
      <c r="R325" s="198">
        <v>845</v>
      </c>
      <c r="S325" s="199">
        <v>776</v>
      </c>
      <c r="T325" s="196">
        <v>92</v>
      </c>
      <c r="U325" s="200">
        <v>307</v>
      </c>
      <c r="V325" s="198">
        <v>378</v>
      </c>
      <c r="W325" s="199">
        <v>1055</v>
      </c>
      <c r="X325" s="196">
        <v>516</v>
      </c>
      <c r="Y325" s="200">
        <v>443</v>
      </c>
      <c r="Z325" s="198">
        <v>1396</v>
      </c>
      <c r="AA325" s="196">
        <v>1109</v>
      </c>
      <c r="AB325" s="170">
        <f t="shared" si="5032"/>
        <v>9681</v>
      </c>
      <c r="AC325" s="171">
        <f t="shared" si="5033"/>
        <v>10121</v>
      </c>
      <c r="AE325" s="298" t="s">
        <v>0</v>
      </c>
      <c r="AF325" s="292" t="s">
        <v>1</v>
      </c>
      <c r="AG325" s="293"/>
      <c r="AH325" s="292" t="s">
        <v>2</v>
      </c>
      <c r="AI325" s="293"/>
      <c r="AJ325" s="292" t="s">
        <v>3</v>
      </c>
      <c r="AK325" s="293"/>
      <c r="AL325" s="292" t="s">
        <v>4</v>
      </c>
      <c r="AM325" s="293"/>
      <c r="AN325" s="292" t="s">
        <v>5</v>
      </c>
      <c r="AO325" s="293"/>
      <c r="AP325" s="292" t="s">
        <v>6</v>
      </c>
      <c r="AQ325" s="293"/>
      <c r="AR325" s="292" t="s">
        <v>7</v>
      </c>
      <c r="AS325" s="293"/>
      <c r="AT325" s="292" t="s">
        <v>8</v>
      </c>
      <c r="AU325" s="293"/>
      <c r="AV325" s="292" t="s">
        <v>9</v>
      </c>
      <c r="AW325" s="293"/>
      <c r="AX325" s="292" t="s">
        <v>10</v>
      </c>
      <c r="AY325" s="293"/>
      <c r="AZ325" s="292" t="s">
        <v>11</v>
      </c>
      <c r="BA325" s="293"/>
      <c r="BB325" s="292" t="s">
        <v>12</v>
      </c>
      <c r="BC325" s="293"/>
      <c r="BD325" s="294" t="s">
        <v>40</v>
      </c>
      <c r="BE325" s="295"/>
      <c r="BF325" s="296" t="s">
        <v>41</v>
      </c>
      <c r="BG325" s="297"/>
      <c r="BI325" s="146" t="s">
        <v>22</v>
      </c>
      <c r="BJ325" s="129">
        <f>B325/B343</f>
        <v>8.2352941176470587E-2</v>
      </c>
      <c r="BK325" s="130">
        <f t="shared" ref="BK325" si="5170">C325/C343</f>
        <v>5.8664428278306285E-2</v>
      </c>
      <c r="BL325" s="131">
        <f t="shared" ref="BL325" si="5171">D325/D343</f>
        <v>6.6853600944510039E-2</v>
      </c>
      <c r="BM325" s="132">
        <f t="shared" ref="BM325" si="5172">E325/E343</f>
        <v>5.9568835098335854E-2</v>
      </c>
      <c r="BN325" s="129">
        <f t="shared" ref="BN325" si="5173">F325/F343</f>
        <v>9.2717442093318198E-2</v>
      </c>
      <c r="BO325" s="130">
        <f t="shared" ref="BO325" si="5174">G325/G343</f>
        <v>4.0154643704419644E-2</v>
      </c>
      <c r="BP325" s="131">
        <f t="shared" ref="BP325" si="5175">H325/H343</f>
        <v>8.4138309549945112E-2</v>
      </c>
      <c r="BQ325" s="132">
        <f t="shared" ref="BQ325" si="5176">I325/I343</f>
        <v>5.4919780096488277E-2</v>
      </c>
      <c r="BR325" s="129">
        <f t="shared" ref="BR325" si="5177">J325/J343</f>
        <v>5.2208835341365459E-2</v>
      </c>
      <c r="BS325" s="130">
        <f t="shared" ref="BS325" si="5178">K325/K343</f>
        <v>0.1324382056759231</v>
      </c>
      <c r="BT325" s="131">
        <f t="shared" ref="BT325" si="5179">L325/L343</f>
        <v>3.6443316803136894E-2</v>
      </c>
      <c r="BU325" s="129">
        <f t="shared" ref="BU325" si="5180">M325/M343</f>
        <v>0.11634712411705349</v>
      </c>
      <c r="BV325" s="133">
        <f t="shared" ref="BV325" si="5181">N325/N343</f>
        <v>5.5781714159973593E-2</v>
      </c>
      <c r="BW325" s="134">
        <f t="shared" ref="BW325" si="5182">O325/O343</f>
        <v>8.9439335508751105E-2</v>
      </c>
      <c r="BX325" s="129">
        <f t="shared" ref="BX325" si="5183">P325/P343</f>
        <v>6.1820867180082284E-2</v>
      </c>
      <c r="BY325" s="130">
        <f t="shared" ref="BY325" si="5184">Q325/Q343</f>
        <v>6.4052415411695679E-2</v>
      </c>
      <c r="BZ325" s="131">
        <f t="shared" ref="BZ325" si="5185">R325/R343</f>
        <v>7.6657897124194865E-2</v>
      </c>
      <c r="CA325" s="132">
        <f t="shared" ref="CA325" si="5186">S325/S343</f>
        <v>6.0183030867069956E-2</v>
      </c>
      <c r="CB325" s="129">
        <f t="shared" ref="CB325" si="5187">T325/T343</f>
        <v>3.811101905550953E-2</v>
      </c>
      <c r="CC325" s="130">
        <f t="shared" ref="CC325" si="5188">U325/U343</f>
        <v>9.0989922940130405E-2</v>
      </c>
      <c r="CD325" s="131">
        <f t="shared" ref="CD325" si="5189">V325/V343</f>
        <v>3.9772727272727272E-2</v>
      </c>
      <c r="CE325" s="132">
        <f t="shared" ref="CE325" si="5190">W325/W343</f>
        <v>8.8566151779717925E-2</v>
      </c>
      <c r="CF325" s="129">
        <f t="shared" ref="CF325" si="5191">X325/X343</f>
        <v>5.9888579387186627E-2</v>
      </c>
      <c r="CG325" s="130">
        <f t="shared" ref="CG325" si="5192">Y325/Y343</f>
        <v>7.6630340771492819E-2</v>
      </c>
      <c r="CH325" s="131">
        <f t="shared" ref="CH325" si="5193">Z325/Z343</f>
        <v>7.6699082467996268E-2</v>
      </c>
      <c r="CI325" s="129">
        <f t="shared" ref="CI325" si="5194">AA325/AA343</f>
        <v>6.0840465218345401E-2</v>
      </c>
      <c r="CJ325" s="135">
        <f t="shared" ref="CJ325" si="5195">AB325/AB343</f>
        <v>6.8479875503996604E-2</v>
      </c>
      <c r="CK325" s="136">
        <f t="shared" ref="CK325" si="5196">AC325/AC343</f>
        <v>7.1757240596972596E-2</v>
      </c>
    </row>
    <row r="326" spans="1:89" ht="15" thickTop="1" thickBot="1" x14ac:dyDescent="0.3">
      <c r="A326" s="137" t="s">
        <v>23</v>
      </c>
      <c r="B326" s="189">
        <v>725</v>
      </c>
      <c r="C326" s="190">
        <v>568</v>
      </c>
      <c r="D326" s="191">
        <v>292</v>
      </c>
      <c r="E326" s="192">
        <v>295</v>
      </c>
      <c r="F326" s="189">
        <v>992</v>
      </c>
      <c r="G326" s="193">
        <v>435</v>
      </c>
      <c r="H326" s="191">
        <v>1166</v>
      </c>
      <c r="I326" s="192">
        <v>940</v>
      </c>
      <c r="J326" s="189">
        <v>165</v>
      </c>
      <c r="K326" s="193">
        <v>337</v>
      </c>
      <c r="L326" s="191">
        <v>325</v>
      </c>
      <c r="M326" s="189">
        <v>815</v>
      </c>
      <c r="N326" s="194">
        <v>889</v>
      </c>
      <c r="O326" s="195">
        <v>1350</v>
      </c>
      <c r="P326" s="189">
        <v>494</v>
      </c>
      <c r="Q326" s="193">
        <v>512</v>
      </c>
      <c r="R326" s="191">
        <v>732</v>
      </c>
      <c r="S326" s="192">
        <v>687</v>
      </c>
      <c r="T326" s="189">
        <v>110</v>
      </c>
      <c r="U326" s="193">
        <v>218</v>
      </c>
      <c r="V326" s="191">
        <v>366</v>
      </c>
      <c r="W326" s="192">
        <v>960</v>
      </c>
      <c r="X326" s="189">
        <v>458</v>
      </c>
      <c r="Y326" s="193">
        <v>339</v>
      </c>
      <c r="Z326" s="191">
        <v>980</v>
      </c>
      <c r="AA326" s="189">
        <v>1285</v>
      </c>
      <c r="AB326" s="170">
        <f t="shared" si="5032"/>
        <v>7694</v>
      </c>
      <c r="AC326" s="171">
        <f t="shared" si="5033"/>
        <v>8741</v>
      </c>
      <c r="AE326" s="299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6.0066280033140018E-2</v>
      </c>
      <c r="BK326" s="130">
        <f t="shared" ref="BK326" si="5197">C326/C343</f>
        <v>5.2975191195672448E-2</v>
      </c>
      <c r="BL326" s="131">
        <f t="shared" ref="BL326" si="5198">D326/D343</f>
        <v>4.3093270365997638E-2</v>
      </c>
      <c r="BM326" s="132">
        <f t="shared" ref="BM326" si="5199">E326/E343</f>
        <v>5.5786686838124051E-2</v>
      </c>
      <c r="BN326" s="129">
        <f t="shared" ref="BN326" si="5200">F326/F343</f>
        <v>6.6217208464054475E-2</v>
      </c>
      <c r="BO326" s="130">
        <f t="shared" ref="BO326" si="5201">G326/G343</f>
        <v>3.8221597399174065E-2</v>
      </c>
      <c r="BP326" s="131">
        <f t="shared" ref="BP326" si="5202">H326/H343</f>
        <v>6.3995609220636657E-2</v>
      </c>
      <c r="BQ326" s="132">
        <f t="shared" ref="BQ326" si="5203">I326/I343</f>
        <v>5.2731964546168519E-2</v>
      </c>
      <c r="BR326" s="129">
        <f t="shared" ref="BR326" si="5204">J326/J343</f>
        <v>5.0973123262279887E-2</v>
      </c>
      <c r="BS326" s="130">
        <f t="shared" ref="BS326" si="5205">K326/K343</f>
        <v>0.10283796155019835</v>
      </c>
      <c r="BT326" s="131">
        <f t="shared" ref="BT326" si="5206">L326/L343</f>
        <v>3.7481259370314844E-2</v>
      </c>
      <c r="BU326" s="129">
        <f t="shared" ref="BU326" si="5207">M326/M343</f>
        <v>8.2240161453077693E-2</v>
      </c>
      <c r="BV326" s="133">
        <f t="shared" ref="BV326" si="5208">N326/N343</f>
        <v>4.8905270106722409E-2</v>
      </c>
      <c r="BW326" s="134">
        <f t="shared" ref="BW326" si="5209">O326/O343</f>
        <v>6.6745772767724712E-2</v>
      </c>
      <c r="BX326" s="129">
        <f t="shared" ref="BX326" si="5210">P326/P343</f>
        <v>5.2115202025530119E-2</v>
      </c>
      <c r="BY326" s="130">
        <f t="shared" ref="BY326" si="5211">Q326/Q343</f>
        <v>5.0068452963035401E-2</v>
      </c>
      <c r="BZ326" s="131">
        <f t="shared" ref="BZ326" si="5212">R326/R343</f>
        <v>6.6406604372675315E-2</v>
      </c>
      <c r="CA326" s="132">
        <f t="shared" ref="CA326" si="5213">S326/S343</f>
        <v>5.32805956258725E-2</v>
      </c>
      <c r="CB326" s="129">
        <f t="shared" ref="CB326" si="5214">T326/T343</f>
        <v>4.5567522783761395E-2</v>
      </c>
      <c r="CC326" s="130">
        <f t="shared" ref="CC326" si="5215">U326/U343</f>
        <v>6.4611736810906942E-2</v>
      </c>
      <c r="CD326" s="131">
        <f t="shared" ref="CD326" si="5216">V326/V343</f>
        <v>3.8510101010101008E-2</v>
      </c>
      <c r="CE326" s="132">
        <f t="shared" ref="CE326" si="5217">W326/W343</f>
        <v>8.0591000671591667E-2</v>
      </c>
      <c r="CF326" s="129">
        <f t="shared" ref="CF326" si="5218">X326/X343</f>
        <v>5.3156917363045494E-2</v>
      </c>
      <c r="CG326" s="130">
        <f t="shared" ref="CG326" si="5219">Y326/Y343</f>
        <v>5.8640373637778929E-2</v>
      </c>
      <c r="CH326" s="131">
        <f t="shared" ref="CH326" si="5220">Z326/Z343</f>
        <v>5.3843195428822592E-2</v>
      </c>
      <c r="CI326" s="129">
        <f t="shared" ref="CI326" si="5221">AA326/AA343</f>
        <v>7.049594031160851E-2</v>
      </c>
      <c r="CJ326" s="135">
        <f t="shared" ref="CJ326" si="5222">AB326/AB343</f>
        <v>5.4424559666124354E-2</v>
      </c>
      <c r="CK326" s="136">
        <f t="shared" ref="CK326" si="5223">AC326/AC343</f>
        <v>6.1973129143181253E-2</v>
      </c>
    </row>
    <row r="327" spans="1:89" ht="13.5" thickTop="1" x14ac:dyDescent="0.2">
      <c r="A327" s="146" t="s">
        <v>24</v>
      </c>
      <c r="B327" s="203">
        <v>570</v>
      </c>
      <c r="C327" s="197">
        <v>593</v>
      </c>
      <c r="D327" s="198">
        <v>260</v>
      </c>
      <c r="E327" s="199">
        <v>256</v>
      </c>
      <c r="F327" s="196">
        <v>821</v>
      </c>
      <c r="G327" s="200">
        <v>394</v>
      </c>
      <c r="H327" s="198">
        <v>1030</v>
      </c>
      <c r="I327" s="199">
        <v>832</v>
      </c>
      <c r="J327" s="196">
        <v>166</v>
      </c>
      <c r="K327" s="200">
        <v>187</v>
      </c>
      <c r="L327" s="198">
        <v>383</v>
      </c>
      <c r="M327" s="196">
        <v>624</v>
      </c>
      <c r="N327" s="201">
        <v>836</v>
      </c>
      <c r="O327" s="204">
        <v>964</v>
      </c>
      <c r="P327" s="196">
        <v>447</v>
      </c>
      <c r="Q327" s="200">
        <v>401</v>
      </c>
      <c r="R327" s="198">
        <v>618</v>
      </c>
      <c r="S327" s="199">
        <v>533</v>
      </c>
      <c r="T327" s="196">
        <v>99</v>
      </c>
      <c r="U327" s="200">
        <v>132</v>
      </c>
      <c r="V327" s="198">
        <v>343</v>
      </c>
      <c r="W327" s="205">
        <v>517</v>
      </c>
      <c r="X327" s="196">
        <v>338</v>
      </c>
      <c r="Y327" s="200">
        <v>200</v>
      </c>
      <c r="Z327" s="198">
        <v>1022</v>
      </c>
      <c r="AA327" s="196">
        <v>799</v>
      </c>
      <c r="AB327" s="170">
        <f t="shared" si="5032"/>
        <v>6933</v>
      </c>
      <c r="AC327" s="171">
        <f t="shared" si="5033"/>
        <v>6432</v>
      </c>
      <c r="AE327" s="273" t="str">
        <f>$AE$17</f>
        <v>17:00 - 17:59</v>
      </c>
      <c r="AF327" s="126">
        <f t="shared" ref="AF327:AU328" si="5224">SUMIF($A$9:$A$32,$AE327,B$319:B$342)</f>
        <v>624</v>
      </c>
      <c r="AG327" s="186">
        <f t="shared" si="5224"/>
        <v>1249</v>
      </c>
      <c r="AH327" s="127">
        <f t="shared" si="5224"/>
        <v>466</v>
      </c>
      <c r="AI327" s="180">
        <f t="shared" si="5224"/>
        <v>458</v>
      </c>
      <c r="AJ327" s="126">
        <f t="shared" si="5224"/>
        <v>712</v>
      </c>
      <c r="AK327" s="128">
        <f t="shared" si="5224"/>
        <v>1406</v>
      </c>
      <c r="AL327" s="127">
        <f t="shared" si="5224"/>
        <v>1181</v>
      </c>
      <c r="AM327" s="180">
        <f t="shared" si="5224"/>
        <v>1997</v>
      </c>
      <c r="AN327" s="126">
        <f t="shared" si="5224"/>
        <v>460</v>
      </c>
      <c r="AO327" s="128">
        <f t="shared" si="5224"/>
        <v>101</v>
      </c>
      <c r="AP327" s="127">
        <f t="shared" si="5224"/>
        <v>1163</v>
      </c>
      <c r="AQ327" s="126">
        <f t="shared" si="5224"/>
        <v>342</v>
      </c>
      <c r="AR327" s="179">
        <f t="shared" si="5224"/>
        <v>1777</v>
      </c>
      <c r="AS327" s="181">
        <f t="shared" si="5224"/>
        <v>1170</v>
      </c>
      <c r="AT327" s="126">
        <f t="shared" si="5224"/>
        <v>1010</v>
      </c>
      <c r="AU327" s="128">
        <f t="shared" si="5224"/>
        <v>809</v>
      </c>
      <c r="AV327" s="127">
        <f t="shared" ref="AP327:BE328" si="5225">SUMIF($A$9:$A$32,$AE327,R$319:R$342)</f>
        <v>811</v>
      </c>
      <c r="AW327" s="180">
        <f t="shared" si="5225"/>
        <v>1337</v>
      </c>
      <c r="AX327" s="126">
        <f t="shared" si="5225"/>
        <v>392</v>
      </c>
      <c r="AY327" s="128">
        <f t="shared" si="5225"/>
        <v>89</v>
      </c>
      <c r="AZ327" s="127">
        <f t="shared" si="5225"/>
        <v>1263</v>
      </c>
      <c r="BA327" s="180">
        <f t="shared" si="5225"/>
        <v>678</v>
      </c>
      <c r="BB327" s="126">
        <f t="shared" si="5225"/>
        <v>931</v>
      </c>
      <c r="BC327" s="128">
        <f t="shared" si="5225"/>
        <v>272</v>
      </c>
      <c r="BD327" s="184">
        <f t="shared" si="5225"/>
        <v>1418</v>
      </c>
      <c r="BE327" s="185">
        <f t="shared" si="5225"/>
        <v>1606</v>
      </c>
      <c r="BF327" s="170">
        <f>AF327+AH327+AJ327+AL327+AN327+AP327+AR327+AT327+AV327+AX327+AZ327+BB327+BD327</f>
        <v>12208</v>
      </c>
      <c r="BG327" s="171">
        <f>AG327+AI327+AK327+AM327+AO327+AQ327+AS327+AU327+AW327+AY327+BA327+BC327+BE327</f>
        <v>11514</v>
      </c>
      <c r="BI327" s="146" t="s">
        <v>24</v>
      </c>
      <c r="BJ327" s="129">
        <f>B327/B343</f>
        <v>4.7224523612261808E-2</v>
      </c>
      <c r="BK327" s="130">
        <f t="shared" ref="BK327" si="5226">C327/C343</f>
        <v>5.5306845737735498E-2</v>
      </c>
      <c r="BL327" s="131">
        <f t="shared" ref="BL327" si="5227">D327/D343</f>
        <v>3.8370720188902009E-2</v>
      </c>
      <c r="BM327" s="132">
        <f t="shared" ref="BM327" si="5228">E327/E343</f>
        <v>4.8411497730711045E-2</v>
      </c>
      <c r="BN327" s="129">
        <f t="shared" ref="BN327" si="5229">F327/F343</f>
        <v>5.4802750150190239E-2</v>
      </c>
      <c r="BO327" s="130">
        <f t="shared" ref="BO327" si="5230">G327/G343</f>
        <v>3.4619102012125473E-2</v>
      </c>
      <c r="BP327" s="131">
        <f t="shared" ref="BP327" si="5231">H327/H343</f>
        <v>5.6531284302963773E-2</v>
      </c>
      <c r="BQ327" s="132">
        <f t="shared" ref="BQ327" si="5232">I327/I343</f>
        <v>4.6673398406821498E-2</v>
      </c>
      <c r="BR327" s="129">
        <f t="shared" ref="BR327" si="5233">J327/J343</f>
        <v>5.128205128205128E-2</v>
      </c>
      <c r="BS327" s="130">
        <f t="shared" ref="BS327" si="5234">K327/K343</f>
        <v>5.7064388159902349E-2</v>
      </c>
      <c r="BT327" s="131">
        <f t="shared" ref="BT327" si="5235">L327/L343</f>
        <v>4.4170222581017181E-2</v>
      </c>
      <c r="BU327" s="129">
        <f t="shared" ref="BU327" si="5236">M327/M343</f>
        <v>6.2966700302724526E-2</v>
      </c>
      <c r="BV327" s="133">
        <f t="shared" ref="BV327" si="5237">N327/N343</f>
        <v>4.5989657828143911E-2</v>
      </c>
      <c r="BW327" s="134">
        <f t="shared" ref="BW327" si="5238">O327/O343</f>
        <v>4.7661425887471569E-2</v>
      </c>
      <c r="BX327" s="129">
        <f t="shared" ref="BX327" si="5239">P327/P343</f>
        <v>4.715687308787847E-2</v>
      </c>
      <c r="BY327" s="130">
        <f t="shared" ref="BY327" si="5240">Q327/Q343</f>
        <v>3.9213768824564836E-2</v>
      </c>
      <c r="BZ327" s="131">
        <f t="shared" ref="BZ327" si="5241">R327/R343</f>
        <v>5.6064592216275064E-2</v>
      </c>
      <c r="CA327" s="132">
        <f t="shared" ref="CA327" si="5242">S327/S343</f>
        <v>4.1337055995036454E-2</v>
      </c>
      <c r="CB327" s="129">
        <f t="shared" ref="CB327" si="5243">T327/T343</f>
        <v>4.1010770505385249E-2</v>
      </c>
      <c r="CC327" s="130">
        <f t="shared" ref="CC327" si="5244">U327/U343</f>
        <v>3.9122703023117961E-2</v>
      </c>
      <c r="CD327" s="131">
        <f t="shared" ref="CD327" si="5245">V327/V343</f>
        <v>3.6090067340067339E-2</v>
      </c>
      <c r="CE327" s="132">
        <f t="shared" ref="CE327" si="5246">W327/W343</f>
        <v>4.3401611820013432E-2</v>
      </c>
      <c r="CF327" s="129">
        <f t="shared" ref="CF327" si="5247">X327/X343</f>
        <v>3.9229340761374187E-2</v>
      </c>
      <c r="CG327" s="130">
        <f t="shared" ref="CG327" si="5248">Y327/Y343</f>
        <v>3.4596090641757483E-2</v>
      </c>
      <c r="CH327" s="131">
        <f t="shared" ref="CH327" si="5249">Z327/Z343</f>
        <v>5.6150760947200701E-2</v>
      </c>
      <c r="CI327" s="129">
        <f t="shared" ref="CI327" si="5250">AA327/AA343</f>
        <v>4.3833662497256967E-2</v>
      </c>
      <c r="CJ327" s="135">
        <f t="shared" ref="CJ327" si="5251">AB327/AB343</f>
        <v>4.904152224658697E-2</v>
      </c>
      <c r="CK327" s="136">
        <f t="shared" ref="CK327" si="5252">AC327/AC343</f>
        <v>4.5602467297670958E-2</v>
      </c>
    </row>
    <row r="328" spans="1:89" x14ac:dyDescent="0.2">
      <c r="A328" s="137" t="s">
        <v>25</v>
      </c>
      <c r="B328" s="206">
        <v>496</v>
      </c>
      <c r="C328" s="190">
        <v>576</v>
      </c>
      <c r="D328" s="191">
        <v>185</v>
      </c>
      <c r="E328" s="192">
        <v>291</v>
      </c>
      <c r="F328" s="189">
        <v>634</v>
      </c>
      <c r="G328" s="193">
        <v>432</v>
      </c>
      <c r="H328" s="191">
        <v>892</v>
      </c>
      <c r="I328" s="192">
        <v>939</v>
      </c>
      <c r="J328" s="189">
        <v>154</v>
      </c>
      <c r="K328" s="190">
        <v>162</v>
      </c>
      <c r="L328" s="191">
        <v>383</v>
      </c>
      <c r="M328" s="189">
        <v>492</v>
      </c>
      <c r="N328" s="194">
        <v>794</v>
      </c>
      <c r="O328" s="207">
        <v>980</v>
      </c>
      <c r="P328" s="189">
        <v>416</v>
      </c>
      <c r="Q328" s="190">
        <v>369</v>
      </c>
      <c r="R328" s="191">
        <v>589</v>
      </c>
      <c r="S328" s="192">
        <v>549</v>
      </c>
      <c r="T328" s="198">
        <v>77</v>
      </c>
      <c r="U328" s="189">
        <v>136</v>
      </c>
      <c r="V328" s="191">
        <v>357</v>
      </c>
      <c r="W328" s="208">
        <v>582</v>
      </c>
      <c r="X328" s="189">
        <v>323</v>
      </c>
      <c r="Y328" s="193">
        <v>259</v>
      </c>
      <c r="Z328" s="191">
        <v>821</v>
      </c>
      <c r="AA328" s="189">
        <v>1171</v>
      </c>
      <c r="AB328" s="170">
        <f t="shared" si="5032"/>
        <v>6121</v>
      </c>
      <c r="AC328" s="171">
        <f t="shared" si="5033"/>
        <v>6938</v>
      </c>
      <c r="AE328" s="275" t="str">
        <f>$AE$18</f>
        <v>18:00 - 18:59</v>
      </c>
      <c r="AF328" s="126">
        <f t="shared" si="5224"/>
        <v>613</v>
      </c>
      <c r="AG328" s="190">
        <f t="shared" si="5224"/>
        <v>1313</v>
      </c>
      <c r="AH328" s="191">
        <f t="shared" si="5224"/>
        <v>303</v>
      </c>
      <c r="AI328" s="192">
        <f t="shared" si="5224"/>
        <v>535</v>
      </c>
      <c r="AJ328" s="276">
        <f t="shared" si="5224"/>
        <v>612</v>
      </c>
      <c r="AK328" s="193">
        <f t="shared" si="5224"/>
        <v>1506</v>
      </c>
      <c r="AL328" s="191">
        <f t="shared" si="5224"/>
        <v>1038</v>
      </c>
      <c r="AM328" s="192">
        <f t="shared" si="5224"/>
        <v>1921</v>
      </c>
      <c r="AN328" s="276">
        <f t="shared" si="5224"/>
        <v>347</v>
      </c>
      <c r="AO328" s="193">
        <f t="shared" si="5224"/>
        <v>118</v>
      </c>
      <c r="AP328" s="191">
        <f t="shared" si="5225"/>
        <v>1057</v>
      </c>
      <c r="AQ328" s="276">
        <f t="shared" si="5225"/>
        <v>337</v>
      </c>
      <c r="AR328" s="194">
        <f t="shared" si="5225"/>
        <v>1617</v>
      </c>
      <c r="AS328" s="195">
        <f t="shared" si="5225"/>
        <v>1311</v>
      </c>
      <c r="AT328" s="276">
        <f t="shared" si="5225"/>
        <v>703</v>
      </c>
      <c r="AU328" s="193">
        <f t="shared" si="5225"/>
        <v>898</v>
      </c>
      <c r="AV328" s="191">
        <f t="shared" si="5225"/>
        <v>635</v>
      </c>
      <c r="AW328" s="192">
        <f t="shared" si="5225"/>
        <v>1118</v>
      </c>
      <c r="AX328" s="276">
        <f t="shared" si="5225"/>
        <v>240</v>
      </c>
      <c r="AY328" s="193">
        <f t="shared" si="5225"/>
        <v>73</v>
      </c>
      <c r="AZ328" s="191">
        <f t="shared" si="5225"/>
        <v>1192</v>
      </c>
      <c r="BA328" s="192">
        <f t="shared" si="5225"/>
        <v>600</v>
      </c>
      <c r="BB328" s="276">
        <f t="shared" si="5225"/>
        <v>721</v>
      </c>
      <c r="BC328" s="193">
        <f t="shared" si="5225"/>
        <v>285</v>
      </c>
      <c r="BD328" s="191">
        <f t="shared" si="5225"/>
        <v>1151</v>
      </c>
      <c r="BE328" s="276">
        <f t="shared" si="5225"/>
        <v>1477</v>
      </c>
      <c r="BF328" s="172">
        <f>SUM(AF328,AH328,AJ328,AL328,AN328,AP328,AR328,AT328,AV328,AX328,AZ328,BB328,BD328)</f>
        <v>10229</v>
      </c>
      <c r="BG328" s="173">
        <f>SUM(AG328,AI328,AK328,AM328,AO328,AQ328,AS328,AU328,AW328,AY328,BA328,BC328,BE328)</f>
        <v>11492</v>
      </c>
      <c r="BI328" s="137" t="s">
        <v>25</v>
      </c>
      <c r="BJ328" s="129">
        <f>B328/B343</f>
        <v>4.1093620546810275E-2</v>
      </c>
      <c r="BK328" s="130">
        <f t="shared" ref="BK328" si="5253">C328/C343</f>
        <v>5.3721320649132626E-2</v>
      </c>
      <c r="BL328" s="131">
        <f t="shared" ref="BL328" si="5254">D328/D343</f>
        <v>2.7302243211334121E-2</v>
      </c>
      <c r="BM328" s="132">
        <f t="shared" ref="BM328" si="5255">E328/E343</f>
        <v>5.5030257186081698E-2</v>
      </c>
      <c r="BN328" s="129">
        <f t="shared" ref="BN328" si="5256">F328/F343</f>
        <v>4.2320272344970294E-2</v>
      </c>
      <c r="BO328" s="130">
        <f t="shared" ref="BO328" si="5257">G328/G343</f>
        <v>3.7958000175731484E-2</v>
      </c>
      <c r="BP328" s="131">
        <f t="shared" ref="BP328" si="5258">H328/H343</f>
        <v>4.8957189901207461E-2</v>
      </c>
      <c r="BQ328" s="132">
        <f t="shared" ref="BQ328" si="5259">I328/I343</f>
        <v>5.2675866711544936E-2</v>
      </c>
      <c r="BR328" s="129">
        <f t="shared" ref="BR328" si="5260">J328/J343</f>
        <v>4.7574915044794566E-2</v>
      </c>
      <c r="BS328" s="130">
        <f t="shared" ref="BS328" si="5261">K328/K343</f>
        <v>4.9435459261519682E-2</v>
      </c>
      <c r="BT328" s="131">
        <f t="shared" ref="BT328" si="5262">L328/L343</f>
        <v>4.4170222581017181E-2</v>
      </c>
      <c r="BU328" s="129">
        <f t="shared" ref="BU328" si="5263">M328/M343</f>
        <v>4.9646821392532792E-2</v>
      </c>
      <c r="BV328" s="133">
        <f t="shared" ref="BV328" si="5264">N328/N343</f>
        <v>4.3679172626251511E-2</v>
      </c>
      <c r="BW328" s="134">
        <f t="shared" ref="BW328" si="5265">O328/O343</f>
        <v>4.8452486898052011E-2</v>
      </c>
      <c r="BX328" s="129">
        <f t="shared" ref="BX328" si="5266">P328/P343</f>
        <v>4.3886485916235889E-2</v>
      </c>
      <c r="BY328" s="130">
        <f t="shared" ref="BY328" si="5267">Q328/Q343</f>
        <v>3.6084490514375123E-2</v>
      </c>
      <c r="BZ328" s="131">
        <f t="shared" ref="BZ328" si="5268">R328/R343</f>
        <v>5.3433729474734647E-2</v>
      </c>
      <c r="CA328" s="132">
        <f t="shared" ref="CA328" si="5269">S328/S343</f>
        <v>4.2577943229409027E-2</v>
      </c>
      <c r="CB328" s="129">
        <f t="shared" ref="CB328" si="5270">T328/T343</f>
        <v>3.1897265948632972E-2</v>
      </c>
      <c r="CC328" s="130">
        <f t="shared" ref="CC328" si="5271">U328/U343</f>
        <v>4.0308239478363962E-2</v>
      </c>
      <c r="CD328" s="131">
        <f t="shared" ref="CD328" si="5272">V328/V343</f>
        <v>3.7563131313131312E-2</v>
      </c>
      <c r="CE328" s="132">
        <f t="shared" ref="CE328" si="5273">W328/W343</f>
        <v>4.8858294157152454E-2</v>
      </c>
      <c r="CF328" s="129">
        <f t="shared" ref="CF328" si="5274">X328/X343</f>
        <v>3.7488393686165272E-2</v>
      </c>
      <c r="CG328" s="130">
        <f t="shared" ref="CG328" si="5275">Y328/Y343</f>
        <v>4.4801937381075942E-2</v>
      </c>
      <c r="CH328" s="131">
        <f t="shared" ref="CH328" si="5276">Z328/Z343</f>
        <v>4.5107411680676883E-2</v>
      </c>
      <c r="CI328" s="129">
        <f t="shared" ref="CI328" si="5277">AA328/AA343</f>
        <v>6.4241825762563085E-2</v>
      </c>
      <c r="CJ328" s="135">
        <f t="shared" ref="CJ328" si="5278">AB328/AB343</f>
        <v>4.3297729362665349E-2</v>
      </c>
      <c r="CK328" s="136">
        <f t="shared" ref="CK328" si="5279">AC328/AC343</f>
        <v>4.9189974830727783E-2</v>
      </c>
    </row>
    <row r="329" spans="1:89" ht="13.5" thickBot="1" x14ac:dyDescent="0.25">
      <c r="A329" s="146" t="s">
        <v>26</v>
      </c>
      <c r="B329" s="203">
        <v>465</v>
      </c>
      <c r="C329" s="197">
        <v>459</v>
      </c>
      <c r="D329" s="198">
        <v>198</v>
      </c>
      <c r="E329" s="199">
        <v>228</v>
      </c>
      <c r="F329" s="196">
        <v>570</v>
      </c>
      <c r="G329" s="200">
        <v>385</v>
      </c>
      <c r="H329" s="198">
        <v>856</v>
      </c>
      <c r="I329" s="199">
        <v>729</v>
      </c>
      <c r="J329" s="196">
        <v>144</v>
      </c>
      <c r="K329" s="197">
        <v>118</v>
      </c>
      <c r="L329" s="198">
        <v>346</v>
      </c>
      <c r="M329" s="196">
        <v>417</v>
      </c>
      <c r="N329" s="201">
        <v>732</v>
      </c>
      <c r="O329" s="204">
        <v>835</v>
      </c>
      <c r="P329" s="196">
        <v>388</v>
      </c>
      <c r="Q329" s="197">
        <v>425</v>
      </c>
      <c r="R329" s="198">
        <v>455</v>
      </c>
      <c r="S329" s="199">
        <v>503</v>
      </c>
      <c r="T329" s="196">
        <v>96</v>
      </c>
      <c r="U329" s="200">
        <v>131</v>
      </c>
      <c r="V329" s="198">
        <v>384</v>
      </c>
      <c r="W329" s="205">
        <v>446</v>
      </c>
      <c r="X329" s="196">
        <v>315</v>
      </c>
      <c r="Y329" s="200">
        <v>225</v>
      </c>
      <c r="Z329" s="198">
        <v>873</v>
      </c>
      <c r="AA329" s="196">
        <v>963</v>
      </c>
      <c r="AB329" s="170">
        <f t="shared" si="5032"/>
        <v>5822</v>
      </c>
      <c r="AC329" s="171">
        <f t="shared" si="5033"/>
        <v>5864</v>
      </c>
      <c r="AE329" s="273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3.852526926263463E-2</v>
      </c>
      <c r="BK329" s="130">
        <f t="shared" ref="BK329" si="5280">C329/C343</f>
        <v>4.2809177392277561E-2</v>
      </c>
      <c r="BL329" s="131">
        <f t="shared" ref="BL329" si="5281">D329/D343</f>
        <v>2.922077922077922E-2</v>
      </c>
      <c r="BM329" s="132">
        <f t="shared" ref="BM329" si="5282">E329/E343</f>
        <v>4.3116490166414521E-2</v>
      </c>
      <c r="BN329" s="129">
        <f t="shared" ref="BN329" si="5283">F329/F343</f>
        <v>3.8048194379547429E-2</v>
      </c>
      <c r="BO329" s="130">
        <f t="shared" ref="BO329" si="5284">G329/G343</f>
        <v>3.3828310341797736E-2</v>
      </c>
      <c r="BP329" s="131">
        <f t="shared" ref="BP329" si="5285">H329/H343</f>
        <v>4.698133918770582E-2</v>
      </c>
      <c r="BQ329" s="132">
        <f t="shared" ref="BQ329" si="5286">I329/I343</f>
        <v>4.0895321440592394E-2</v>
      </c>
      <c r="BR329" s="129">
        <f t="shared" ref="BR329" si="5287">J329/J343</f>
        <v>4.4485634847080631E-2</v>
      </c>
      <c r="BS329" s="130">
        <f t="shared" ref="BS329" si="5288">K329/K343</f>
        <v>3.6008544400366188E-2</v>
      </c>
      <c r="BT329" s="131">
        <f t="shared" ref="BT329" si="5289">L329/L343</f>
        <v>3.9903125360396724E-2</v>
      </c>
      <c r="BU329" s="129">
        <f t="shared" ref="BU329" si="5290">M329/M343</f>
        <v>4.2078708375378408E-2</v>
      </c>
      <c r="BV329" s="133">
        <f t="shared" ref="BV329" si="5291">N329/N343</f>
        <v>4.0268456375838924E-2</v>
      </c>
      <c r="BW329" s="134">
        <f t="shared" ref="BW329" si="5292">O329/O343</f>
        <v>4.1283496489666768E-2</v>
      </c>
      <c r="BX329" s="129">
        <f t="shared" ref="BX329" si="5293">P329/P343</f>
        <v>4.0932587825720013E-2</v>
      </c>
      <c r="BY329" s="130">
        <f t="shared" ref="BY329" si="5294">Q329/Q343</f>
        <v>4.1560727557207119E-2</v>
      </c>
      <c r="BZ329" s="131">
        <f t="shared" ref="BZ329" si="5295">R329/R343</f>
        <v>4.1277329220720312E-2</v>
      </c>
      <c r="CA329" s="132">
        <f t="shared" ref="CA329" si="5296">S329/S343</f>
        <v>3.9010392430587869E-2</v>
      </c>
      <c r="CB329" s="129">
        <f t="shared" ref="CB329" si="5297">T329/T343</f>
        <v>3.9768019884009943E-2</v>
      </c>
      <c r="CC329" s="130">
        <f t="shared" ref="CC329" si="5298">U329/U343</f>
        <v>3.8826318909306462E-2</v>
      </c>
      <c r="CD329" s="131">
        <f t="shared" ref="CD329" si="5299">V329/V343</f>
        <v>4.0404040404040407E-2</v>
      </c>
      <c r="CE329" s="132">
        <f t="shared" ref="CE329" si="5300">W329/W343</f>
        <v>3.7441235728676962E-2</v>
      </c>
      <c r="CF329" s="129">
        <f t="shared" ref="CF329" si="5301">X329/X343</f>
        <v>3.655988857938719E-2</v>
      </c>
      <c r="CG329" s="130">
        <f t="shared" ref="CG329" si="5302">Y329/Y343</f>
        <v>3.8920601971977165E-2</v>
      </c>
      <c r="CH329" s="131">
        <f t="shared" ref="CH329" si="5303">Z329/Z343</f>
        <v>4.7964397560573593E-2</v>
      </c>
      <c r="CI329" s="129">
        <f t="shared" ref="CI329" si="5304">AA329/AA343</f>
        <v>5.283080974325214E-2</v>
      </c>
      <c r="CJ329" s="135">
        <f t="shared" ref="CJ329" si="5305">AB329/AB343</f>
        <v>4.1182712032255785E-2</v>
      </c>
      <c r="CK329" s="136">
        <f t="shared" ref="CK329" si="5306">AC329/AC343</f>
        <v>4.1575383742777125E-2</v>
      </c>
    </row>
    <row r="330" spans="1:89" ht="14.25" thickTop="1" thickBot="1" x14ac:dyDescent="0.25">
      <c r="A330" s="137" t="s">
        <v>27</v>
      </c>
      <c r="B330" s="206">
        <v>407</v>
      </c>
      <c r="C330" s="190">
        <v>520</v>
      </c>
      <c r="D330" s="191">
        <v>244</v>
      </c>
      <c r="E330" s="192">
        <v>297</v>
      </c>
      <c r="F330" s="189">
        <v>530</v>
      </c>
      <c r="G330" s="193">
        <v>605</v>
      </c>
      <c r="H330" s="191">
        <v>858</v>
      </c>
      <c r="I330" s="192">
        <v>891</v>
      </c>
      <c r="J330" s="189">
        <v>178</v>
      </c>
      <c r="K330" s="190">
        <v>111</v>
      </c>
      <c r="L330" s="191">
        <v>379</v>
      </c>
      <c r="M330" s="189">
        <v>409</v>
      </c>
      <c r="N330" s="194">
        <v>835</v>
      </c>
      <c r="O330" s="207">
        <v>706</v>
      </c>
      <c r="P330" s="189">
        <v>421</v>
      </c>
      <c r="Q330" s="190">
        <v>343</v>
      </c>
      <c r="R330" s="191">
        <v>530</v>
      </c>
      <c r="S330" s="192">
        <v>553</v>
      </c>
      <c r="T330" s="189">
        <v>135</v>
      </c>
      <c r="U330" s="193">
        <v>102</v>
      </c>
      <c r="V330" s="191">
        <v>408</v>
      </c>
      <c r="W330" s="208">
        <v>511</v>
      </c>
      <c r="X330" s="189">
        <v>393</v>
      </c>
      <c r="Y330" s="193">
        <v>175</v>
      </c>
      <c r="Z330" s="191">
        <v>884</v>
      </c>
      <c r="AA330" s="189">
        <v>914</v>
      </c>
      <c r="AB330" s="170">
        <f t="shared" si="5032"/>
        <v>6202</v>
      </c>
      <c r="AC330" s="171">
        <f t="shared" si="5033"/>
        <v>6137</v>
      </c>
      <c r="AE330" s="267" t="s">
        <v>13</v>
      </c>
      <c r="AF330" s="20">
        <f t="shared" ref="AF330:BG330" si="5307">SUM(AF327:AF329)</f>
        <v>1237</v>
      </c>
      <c r="AG330" s="21">
        <f t="shared" si="5307"/>
        <v>2562</v>
      </c>
      <c r="AH330" s="20">
        <f t="shared" si="5307"/>
        <v>769</v>
      </c>
      <c r="AI330" s="21">
        <f t="shared" si="5307"/>
        <v>993</v>
      </c>
      <c r="AJ330" s="20">
        <f t="shared" si="5307"/>
        <v>1324</v>
      </c>
      <c r="AK330" s="21">
        <f t="shared" si="5307"/>
        <v>2912</v>
      </c>
      <c r="AL330" s="20">
        <f t="shared" si="5307"/>
        <v>2219</v>
      </c>
      <c r="AM330" s="21">
        <f t="shared" si="5307"/>
        <v>3918</v>
      </c>
      <c r="AN330" s="20">
        <f t="shared" si="5307"/>
        <v>807</v>
      </c>
      <c r="AO330" s="21">
        <f t="shared" si="5307"/>
        <v>219</v>
      </c>
      <c r="AP330" s="20">
        <f t="shared" si="5307"/>
        <v>2220</v>
      </c>
      <c r="AQ330" s="21">
        <f t="shared" si="5307"/>
        <v>679</v>
      </c>
      <c r="AR330" s="20">
        <f t="shared" si="5307"/>
        <v>3394</v>
      </c>
      <c r="AS330" s="21">
        <f t="shared" si="5307"/>
        <v>2481</v>
      </c>
      <c r="AT330" s="20">
        <f t="shared" si="5307"/>
        <v>1713</v>
      </c>
      <c r="AU330" s="21">
        <f t="shared" si="5307"/>
        <v>1707</v>
      </c>
      <c r="AV330" s="20">
        <f t="shared" si="5307"/>
        <v>1446</v>
      </c>
      <c r="AW330" s="21">
        <f t="shared" si="5307"/>
        <v>2455</v>
      </c>
      <c r="AX330" s="20">
        <f t="shared" si="5307"/>
        <v>632</v>
      </c>
      <c r="AY330" s="21">
        <f t="shared" si="5307"/>
        <v>162</v>
      </c>
      <c r="AZ330" s="20">
        <f t="shared" si="5307"/>
        <v>2455</v>
      </c>
      <c r="BA330" s="21">
        <f t="shared" si="5307"/>
        <v>1278</v>
      </c>
      <c r="BB330" s="20">
        <f t="shared" si="5307"/>
        <v>1652</v>
      </c>
      <c r="BC330" s="21">
        <f t="shared" si="5307"/>
        <v>557</v>
      </c>
      <c r="BD330" s="20">
        <f t="shared" si="5307"/>
        <v>2569</v>
      </c>
      <c r="BE330" s="21">
        <f t="shared" si="5307"/>
        <v>3083</v>
      </c>
      <c r="BF330" s="174">
        <f t="shared" si="5307"/>
        <v>22437</v>
      </c>
      <c r="BG330" s="175">
        <f t="shared" si="5307"/>
        <v>23006</v>
      </c>
      <c r="BI330" s="137" t="s">
        <v>27</v>
      </c>
      <c r="BJ330" s="129">
        <f>B330/B343</f>
        <v>3.3719966859983429E-2</v>
      </c>
      <c r="BK330" s="130">
        <f t="shared" ref="BK330" si="5308">C330/C343</f>
        <v>4.8498414474911399E-2</v>
      </c>
      <c r="BL330" s="131">
        <f t="shared" ref="BL330" si="5309">D330/D343</f>
        <v>3.6009445100354191E-2</v>
      </c>
      <c r="BM330" s="132">
        <f t="shared" ref="BM330" si="5310">E330/E343</f>
        <v>5.6164901664145235E-2</v>
      </c>
      <c r="BN330" s="129">
        <f t="shared" ref="BN330" si="5311">F330/F343</f>
        <v>3.5378145651158134E-2</v>
      </c>
      <c r="BO330" s="130">
        <f t="shared" ref="BO330" si="5312">G330/G343</f>
        <v>5.3158773394253581E-2</v>
      </c>
      <c r="BP330" s="131">
        <f t="shared" ref="BP330" si="5313">H330/H343</f>
        <v>4.7091108671789242E-2</v>
      </c>
      <c r="BQ330" s="132">
        <f t="shared" ref="BQ330" si="5314">I330/I343</f>
        <v>4.9983170649612926E-2</v>
      </c>
      <c r="BR330" s="129">
        <f t="shared" ref="BR330" si="5315">J330/J343</f>
        <v>5.4989187519308001E-2</v>
      </c>
      <c r="BS330" s="130">
        <f t="shared" ref="BS330" si="5316">K330/K343</f>
        <v>3.3872444308819041E-2</v>
      </c>
      <c r="BT330" s="131">
        <f t="shared" ref="BT330" si="5317">L330/L343</f>
        <v>4.370891477338254E-2</v>
      </c>
      <c r="BU330" s="129">
        <f t="shared" ref="BU330" si="5318">M330/M343</f>
        <v>4.1271442986881936E-2</v>
      </c>
      <c r="BV330" s="133">
        <f t="shared" ref="BV330" si="5319">N330/N343</f>
        <v>4.5934646275717902E-2</v>
      </c>
      <c r="BW330" s="134">
        <f t="shared" ref="BW330" si="5320">O330/O343</f>
        <v>3.4905567091861961E-2</v>
      </c>
      <c r="BX330" s="129">
        <f t="shared" ref="BX330" si="5321">P330/P343</f>
        <v>4.4413967718113727E-2</v>
      </c>
      <c r="BY330" s="130">
        <f t="shared" ref="BY330" si="5322">Q330/Q343</f>
        <v>3.3541951887345982E-2</v>
      </c>
      <c r="BZ330" s="131">
        <f t="shared" ref="BZ330" si="5323">R330/R343</f>
        <v>4.8081284586773111E-2</v>
      </c>
      <c r="CA330" s="132">
        <f t="shared" ref="CA330" si="5324">S330/S343</f>
        <v>4.288816503800217E-2</v>
      </c>
      <c r="CB330" s="129">
        <f t="shared" ref="CB330" si="5325">T330/T343</f>
        <v>5.5923777961888979E-2</v>
      </c>
      <c r="CC330" s="130">
        <f t="shared" ref="CC330" si="5326">U330/U343</f>
        <v>3.023117960877297E-2</v>
      </c>
      <c r="CD330" s="131">
        <f t="shared" ref="CD330" si="5327">V330/V343</f>
        <v>4.2929292929292928E-2</v>
      </c>
      <c r="CE330" s="132">
        <f t="shared" ref="CE330" si="5328">W330/W343</f>
        <v>4.2897918065815985E-2</v>
      </c>
      <c r="CF330" s="129">
        <f t="shared" ref="CF330" si="5329">X330/X343</f>
        <v>4.5612813370473536E-2</v>
      </c>
      <c r="CG330" s="130">
        <f t="shared" ref="CG330" si="5330">Y330/Y343</f>
        <v>3.0271579311537795E-2</v>
      </c>
      <c r="CH330" s="131">
        <f t="shared" ref="CH330" si="5331">Z330/Z343</f>
        <v>4.856875995824405E-2</v>
      </c>
      <c r="CI330" s="129">
        <f t="shared" ref="CI330" si="5332">AA330/AA343</f>
        <v>5.0142637700241389E-2</v>
      </c>
      <c r="CJ330" s="135">
        <f t="shared" ref="CJ330" si="5333">AB330/AB343</f>
        <v>4.38706939237462E-2</v>
      </c>
      <c r="CK330" s="136">
        <f t="shared" ref="CK330" si="5334">AC330/AC343</f>
        <v>4.3510936226027155E-2</v>
      </c>
    </row>
    <row r="331" spans="1:89" ht="13.5" thickTop="1" x14ac:dyDescent="0.2">
      <c r="A331" s="146" t="s">
        <v>28</v>
      </c>
      <c r="B331" s="203">
        <v>416</v>
      </c>
      <c r="C331" s="197">
        <v>637</v>
      </c>
      <c r="D331" s="198">
        <v>232</v>
      </c>
      <c r="E331" s="199">
        <v>280</v>
      </c>
      <c r="F331" s="196">
        <v>545</v>
      </c>
      <c r="G331" s="200">
        <v>668</v>
      </c>
      <c r="H331" s="198">
        <v>806</v>
      </c>
      <c r="I331" s="199">
        <v>1025</v>
      </c>
      <c r="J331" s="196">
        <v>168</v>
      </c>
      <c r="K331" s="197">
        <v>110</v>
      </c>
      <c r="L331" s="198">
        <v>523</v>
      </c>
      <c r="M331" s="196">
        <v>304</v>
      </c>
      <c r="N331" s="201">
        <v>1123</v>
      </c>
      <c r="O331" s="204">
        <v>761</v>
      </c>
      <c r="P331" s="196">
        <v>509</v>
      </c>
      <c r="Q331" s="197">
        <v>388</v>
      </c>
      <c r="R331" s="198">
        <v>523</v>
      </c>
      <c r="S331" s="199">
        <v>687</v>
      </c>
      <c r="T331" s="196">
        <v>171</v>
      </c>
      <c r="U331" s="200">
        <v>70</v>
      </c>
      <c r="V331" s="198">
        <v>579</v>
      </c>
      <c r="W331" s="205">
        <v>440</v>
      </c>
      <c r="X331" s="196">
        <v>492</v>
      </c>
      <c r="Y331" s="200">
        <v>132</v>
      </c>
      <c r="Z331" s="198">
        <v>969</v>
      </c>
      <c r="AA331" s="196">
        <v>1069</v>
      </c>
      <c r="AB331" s="170">
        <f t="shared" si="5032"/>
        <v>7056</v>
      </c>
      <c r="AC331" s="171">
        <f t="shared" si="5033"/>
        <v>6571</v>
      </c>
      <c r="BI331" s="146" t="s">
        <v>28</v>
      </c>
      <c r="BJ331" s="129">
        <f>B331/B343</f>
        <v>3.4465617232808617E-2</v>
      </c>
      <c r="BK331" s="130">
        <f t="shared" ref="BK331" si="5335">C331/C343</f>
        <v>5.9410557731766463E-2</v>
      </c>
      <c r="BL331" s="131">
        <f t="shared" ref="BL331" si="5336">D331/D343</f>
        <v>3.4238488783943331E-2</v>
      </c>
      <c r="BM331" s="132">
        <f t="shared" ref="BM331" si="5337">E331/E343</f>
        <v>5.2950075642965201E-2</v>
      </c>
      <c r="BN331" s="129">
        <f t="shared" ref="BN331" si="5338">F331/F343</f>
        <v>3.6379413924304119E-2</v>
      </c>
      <c r="BO331" s="130">
        <f t="shared" ref="BO331" si="5339">G331/G343</f>
        <v>5.8694315086547752E-2</v>
      </c>
      <c r="BP331" s="131">
        <f t="shared" ref="BP331" si="5340">H331/H343</f>
        <v>4.4237102085620199E-2</v>
      </c>
      <c r="BQ331" s="132">
        <f t="shared" ref="BQ331" si="5341">I331/I343</f>
        <v>5.750028048917312E-2</v>
      </c>
      <c r="BR331" s="129">
        <f t="shared" ref="BR331" si="5342">J331/J343</f>
        <v>5.1899907321594066E-2</v>
      </c>
      <c r="BS331" s="130">
        <f t="shared" ref="BS331" si="5343">K331/K343</f>
        <v>3.3567287152883735E-2</v>
      </c>
      <c r="BT331" s="131">
        <f t="shared" ref="BT331" si="5344">L331/L343</f>
        <v>6.0315995848229734E-2</v>
      </c>
      <c r="BU331" s="129">
        <f t="shared" ref="BU331" si="5345">M331/M343</f>
        <v>3.0676084762865791E-2</v>
      </c>
      <c r="BV331" s="133">
        <f t="shared" ref="BV331" si="5346">N331/N343</f>
        <v>6.1777973374408629E-2</v>
      </c>
      <c r="BW331" s="134">
        <f t="shared" ref="BW331" si="5347">O331/O343</f>
        <v>3.7624839315732225E-2</v>
      </c>
      <c r="BX331" s="129">
        <f t="shared" ref="BX331" si="5348">P331/P343</f>
        <v>5.3697647431163627E-2</v>
      </c>
      <c r="BY331" s="130">
        <f t="shared" ref="BY331" si="5349">Q331/Q343</f>
        <v>3.7942499511050262E-2</v>
      </c>
      <c r="BZ331" s="131">
        <f t="shared" ref="BZ331" si="5350">R331/R343</f>
        <v>4.7446248752608181E-2</v>
      </c>
      <c r="CA331" s="132">
        <f t="shared" ref="CA331" si="5351">S331/S343</f>
        <v>5.32805956258725E-2</v>
      </c>
      <c r="CB331" s="129">
        <f t="shared" ref="CB331" si="5352">T331/T343</f>
        <v>7.0836785418392709E-2</v>
      </c>
      <c r="CC331" s="130">
        <f t="shared" ref="CC331" si="5353">U331/U343</f>
        <v>2.0746887966804978E-2</v>
      </c>
      <c r="CD331" s="131">
        <f t="shared" ref="CD331" si="5354">V331/V343</f>
        <v>6.0921717171717168E-2</v>
      </c>
      <c r="CE331" s="132">
        <f t="shared" ref="CE331" si="5355">W331/W343</f>
        <v>3.6937541974479515E-2</v>
      </c>
      <c r="CF331" s="129">
        <f t="shared" ref="CF331" si="5356">X331/X343</f>
        <v>5.7103064066852366E-2</v>
      </c>
      <c r="CG331" s="130">
        <f t="shared" ref="CG331" si="5357">Y331/Y343</f>
        <v>2.2833419823559936E-2</v>
      </c>
      <c r="CH331" s="131">
        <f t="shared" ref="CH331" si="5358">Z331/Z343</f>
        <v>5.3238833031152136E-2</v>
      </c>
      <c r="CI331" s="129">
        <f t="shared" ref="CI331" si="5359">AA331/AA343</f>
        <v>5.8646039060785603E-2</v>
      </c>
      <c r="CJ331" s="135">
        <f t="shared" ref="CJ331" si="5360">AB331/AB343</f>
        <v>4.991157954304308E-2</v>
      </c>
      <c r="CK331" s="136">
        <f t="shared" ref="CK331" si="5361">AC331/AC343</f>
        <v>4.6587968378886173E-2</v>
      </c>
    </row>
    <row r="332" spans="1:89" x14ac:dyDescent="0.2">
      <c r="A332" s="137" t="s">
        <v>29</v>
      </c>
      <c r="B332" s="206">
        <v>491</v>
      </c>
      <c r="C332" s="190">
        <v>962</v>
      </c>
      <c r="D332" s="191">
        <v>341</v>
      </c>
      <c r="E332" s="192">
        <v>286</v>
      </c>
      <c r="F332" s="189">
        <v>624</v>
      </c>
      <c r="G332" s="193">
        <v>991</v>
      </c>
      <c r="H332" s="191">
        <v>927</v>
      </c>
      <c r="I332" s="192">
        <v>1366</v>
      </c>
      <c r="J332" s="189">
        <v>314</v>
      </c>
      <c r="K332" s="190">
        <v>82</v>
      </c>
      <c r="L332" s="191">
        <v>874</v>
      </c>
      <c r="M332" s="189">
        <v>295</v>
      </c>
      <c r="N332" s="194">
        <v>1351</v>
      </c>
      <c r="O332" s="207">
        <v>970</v>
      </c>
      <c r="P332" s="189">
        <v>701</v>
      </c>
      <c r="Q332" s="190">
        <v>526</v>
      </c>
      <c r="R332" s="191">
        <v>677</v>
      </c>
      <c r="S332" s="192">
        <v>836</v>
      </c>
      <c r="T332" s="189">
        <v>376</v>
      </c>
      <c r="U332" s="193">
        <v>78</v>
      </c>
      <c r="V332" s="191">
        <v>884</v>
      </c>
      <c r="W332" s="208">
        <v>644</v>
      </c>
      <c r="X332" s="189">
        <v>635</v>
      </c>
      <c r="Y332" s="193">
        <v>171</v>
      </c>
      <c r="Z332" s="191">
        <v>1249</v>
      </c>
      <c r="AA332" s="189">
        <v>1186</v>
      </c>
      <c r="AB332" s="170">
        <f t="shared" si="5032"/>
        <v>9444</v>
      </c>
      <c r="AC332" s="171">
        <f t="shared" si="5033"/>
        <v>8393</v>
      </c>
      <c r="BI332" s="137" t="s">
        <v>29</v>
      </c>
      <c r="BJ332" s="129">
        <f>B332/B343</f>
        <v>4.0679370339685168E-2</v>
      </c>
      <c r="BK332" s="130">
        <f t="shared" ref="BK332" si="5362">C332/C343</f>
        <v>8.9722066778586088E-2</v>
      </c>
      <c r="BL332" s="131">
        <f t="shared" ref="BL332" si="5363">D332/D343</f>
        <v>5.0324675324675328E-2</v>
      </c>
      <c r="BM332" s="132">
        <f t="shared" ref="BM332" si="5364">E332/E343</f>
        <v>5.4084720121028745E-2</v>
      </c>
      <c r="BN332" s="129">
        <f t="shared" ref="BN332" si="5365">F332/F343</f>
        <v>4.1652760162872969E-2</v>
      </c>
      <c r="BO332" s="130">
        <f t="shared" ref="BO332" si="5366">G332/G343</f>
        <v>8.7074949477198835E-2</v>
      </c>
      <c r="BP332" s="131">
        <f t="shared" ref="BP332" si="5367">H332/H343</f>
        <v>5.0878155872667398E-2</v>
      </c>
      <c r="BQ332" s="132">
        <f t="shared" ref="BQ332" si="5368">I332/I343</f>
        <v>7.6629642095815104E-2</v>
      </c>
      <c r="BR332" s="129">
        <f t="shared" ref="BR332" si="5369">J332/J343</f>
        <v>9.7003398208217489E-2</v>
      </c>
      <c r="BS332" s="130">
        <f t="shared" ref="BS332" si="5370">K332/K343</f>
        <v>2.5022886786695148E-2</v>
      </c>
      <c r="BT332" s="131">
        <f t="shared" ref="BT332" si="5371">L332/L343</f>
        <v>0.10079575596816977</v>
      </c>
      <c r="BU332" s="129">
        <f t="shared" ref="BU332" si="5372">M332/M343</f>
        <v>2.9767911200807264E-2</v>
      </c>
      <c r="BV332" s="133">
        <f t="shared" ref="BV332" si="5373">N332/N343</f>
        <v>7.4320607327538785E-2</v>
      </c>
      <c r="BW332" s="134">
        <f t="shared" ref="BW332" si="5374">O332/O343</f>
        <v>4.7958073766439235E-2</v>
      </c>
      <c r="BX332" s="129">
        <f t="shared" ref="BX332" si="5375">P332/P343</f>
        <v>7.3952948623272494E-2</v>
      </c>
      <c r="BY332" s="130">
        <f t="shared" ref="BY332" si="5376">Q332/Q343</f>
        <v>5.1437512223743397E-2</v>
      </c>
      <c r="BZ332" s="131">
        <f t="shared" ref="BZ332" si="5377">R332/R343</f>
        <v>6.1417037104236599E-2</v>
      </c>
      <c r="CA332" s="132">
        <f t="shared" ref="CA332" si="5378">S332/S343</f>
        <v>6.4836357995967112E-2</v>
      </c>
      <c r="CB332" s="129">
        <f t="shared" ref="CB332" si="5379">T332/T343</f>
        <v>0.15575807787903895</v>
      </c>
      <c r="CC332" s="130">
        <f t="shared" ref="CC332" si="5380">U332/U343</f>
        <v>2.3117960877296978E-2</v>
      </c>
      <c r="CD332" s="131">
        <f t="shared" ref="CD332" si="5381">V332/V343</f>
        <v>9.301346801346802E-2</v>
      </c>
      <c r="CE332" s="132">
        <f t="shared" ref="CE332" si="5382">W332/W343</f>
        <v>5.406312961719275E-2</v>
      </c>
      <c r="CF332" s="129">
        <f t="shared" ref="CF332" si="5383">X332/X343</f>
        <v>7.3700092850510684E-2</v>
      </c>
      <c r="CG332" s="130">
        <f t="shared" ref="CG332" si="5384">Y332/Y343</f>
        <v>2.9579657498702647E-2</v>
      </c>
      <c r="CH332" s="131">
        <f t="shared" ref="CH332" si="5385">Z332/Z343</f>
        <v>6.862260315367287E-2</v>
      </c>
      <c r="CI332" s="129">
        <f t="shared" ref="CI332" si="5386">AA332/AA343</f>
        <v>6.5064735571648019E-2</v>
      </c>
      <c r="CJ332" s="135">
        <f t="shared" ref="CJ332" si="5387">AB332/AB343</f>
        <v>6.6803423640093368E-2</v>
      </c>
      <c r="CK332" s="136">
        <f t="shared" ref="CK332" si="5388">AC332/AC343</f>
        <v>5.9505831472225178E-2</v>
      </c>
    </row>
    <row r="333" spans="1:89" x14ac:dyDescent="0.2">
      <c r="A333" s="146" t="s">
        <v>30</v>
      </c>
      <c r="B333" s="203">
        <v>624</v>
      </c>
      <c r="C333" s="197">
        <v>1249</v>
      </c>
      <c r="D333" s="198">
        <v>466</v>
      </c>
      <c r="E333" s="199">
        <v>458</v>
      </c>
      <c r="F333" s="196">
        <v>712</v>
      </c>
      <c r="G333" s="200">
        <v>1406</v>
      </c>
      <c r="H333" s="198">
        <v>1181</v>
      </c>
      <c r="I333" s="199">
        <v>1997</v>
      </c>
      <c r="J333" s="196">
        <v>460</v>
      </c>
      <c r="K333" s="197">
        <v>101</v>
      </c>
      <c r="L333" s="198">
        <v>1163</v>
      </c>
      <c r="M333" s="196">
        <v>342</v>
      </c>
      <c r="N333" s="201">
        <v>1777</v>
      </c>
      <c r="O333" s="204">
        <v>1170</v>
      </c>
      <c r="P333" s="196">
        <v>1010</v>
      </c>
      <c r="Q333" s="197">
        <v>809</v>
      </c>
      <c r="R333" s="198">
        <v>811</v>
      </c>
      <c r="S333" s="199">
        <v>1337</v>
      </c>
      <c r="T333" s="196">
        <v>392</v>
      </c>
      <c r="U333" s="200">
        <v>89</v>
      </c>
      <c r="V333" s="198">
        <v>1263</v>
      </c>
      <c r="W333" s="205">
        <v>678</v>
      </c>
      <c r="X333" s="196">
        <v>931</v>
      </c>
      <c r="Y333" s="200">
        <v>272</v>
      </c>
      <c r="Z333" s="198">
        <v>1418</v>
      </c>
      <c r="AA333" s="196">
        <v>1606</v>
      </c>
      <c r="AB333" s="170">
        <f t="shared" si="5032"/>
        <v>12208</v>
      </c>
      <c r="AC333" s="171">
        <f t="shared" si="5033"/>
        <v>11514</v>
      </c>
      <c r="BI333" s="146" t="s">
        <v>30</v>
      </c>
      <c r="BJ333" s="129">
        <f>B333/B343</f>
        <v>5.1698425849212921E-2</v>
      </c>
      <c r="BK333" s="130">
        <f t="shared" ref="BK333" si="5389">C333/C343</f>
        <v>0.11648946092146988</v>
      </c>
      <c r="BL333" s="131">
        <f t="shared" ref="BL333" si="5390">D333/D343</f>
        <v>6.8772136953955135E-2</v>
      </c>
      <c r="BM333" s="132">
        <f t="shared" ref="BM333" si="5391">E333/E343</f>
        <v>8.6611195158850227E-2</v>
      </c>
      <c r="BN333" s="129">
        <f t="shared" ref="BN333" si="5392">F333/F343</f>
        <v>4.752686736532942E-2</v>
      </c>
      <c r="BO333" s="130">
        <f t="shared" ref="BO333" si="5393">G333/G343</f>
        <v>0.12353923205342238</v>
      </c>
      <c r="BP333" s="131">
        <f t="shared" ref="BP333" si="5394">H333/H343</f>
        <v>6.4818880351262348E-2</v>
      </c>
      <c r="BQ333" s="132">
        <f t="shared" ref="BQ333" si="5395">I333/I343</f>
        <v>0.11202737574329631</v>
      </c>
      <c r="BR333" s="129">
        <f t="shared" ref="BR333" si="5396">J333/J343</f>
        <v>0.1421068890948409</v>
      </c>
      <c r="BS333" s="130">
        <f t="shared" ref="BS333" si="5397">K333/K343</f>
        <v>3.0820872749465975E-2</v>
      </c>
      <c r="BT333" s="131">
        <f t="shared" ref="BT333" si="5398">L333/L343</f>
        <v>0.1341252450697728</v>
      </c>
      <c r="BU333" s="129">
        <f t="shared" ref="BU333" si="5399">M333/M343</f>
        <v>3.4510595358224018E-2</v>
      </c>
      <c r="BV333" s="133">
        <f t="shared" ref="BV333" si="5400">N333/N343</f>
        <v>9.7755528661018817E-2</v>
      </c>
      <c r="BW333" s="134">
        <f t="shared" ref="BW333" si="5401">O333/O343</f>
        <v>5.7846336398694749E-2</v>
      </c>
      <c r="BX333" s="129">
        <f t="shared" ref="BX333" si="5402">P333/P343</f>
        <v>0.10655132397932271</v>
      </c>
      <c r="BY333" s="130">
        <f t="shared" ref="BY333" si="5403">Q333/Q343</f>
        <v>7.9112067279483667E-2</v>
      </c>
      <c r="BZ333" s="131">
        <f t="shared" ref="BZ333" si="5404">R333/R343</f>
        <v>7.3573437358250934E-2</v>
      </c>
      <c r="CA333" s="132">
        <f t="shared" ref="CA333" si="5405">S333/S343</f>
        <v>0.10369163952225842</v>
      </c>
      <c r="CB333" s="129">
        <f t="shared" ref="CB333" si="5406">T333/T343</f>
        <v>0.1623860811930406</v>
      </c>
      <c r="CC333" s="130">
        <f t="shared" ref="CC333" si="5407">U333/U343</f>
        <v>2.6378186129223474E-2</v>
      </c>
      <c r="CD333" s="131">
        <f t="shared" ref="CD333" si="5408">V333/V343</f>
        <v>0.13289141414141414</v>
      </c>
      <c r="CE333" s="132">
        <f t="shared" ref="CE333" si="5409">W333/W343</f>
        <v>5.6917394224311621E-2</v>
      </c>
      <c r="CF333" s="129">
        <f t="shared" ref="CF333" si="5410">X333/X343</f>
        <v>0.1080547818012999</v>
      </c>
      <c r="CG333" s="130">
        <f t="shared" ref="CG333" si="5411">Y333/Y343</f>
        <v>4.7050683272790175E-2</v>
      </c>
      <c r="CH333" s="131">
        <f t="shared" ref="CH333" si="5412">Z333/Z343</f>
        <v>7.7907807263337181E-2</v>
      </c>
      <c r="CI333" s="129">
        <f t="shared" ref="CI333" si="5413">AA333/AA343</f>
        <v>8.8106210226025897E-2</v>
      </c>
      <c r="CJ333" s="135">
        <f t="shared" ref="CJ333" si="5414">AB333/AB343</f>
        <v>8.6354955082407869E-2</v>
      </c>
      <c r="CK333" s="136">
        <f t="shared" ref="CK333" si="5415">AC333/AC343</f>
        <v>8.163352121663299E-2</v>
      </c>
    </row>
    <row r="334" spans="1:89" x14ac:dyDescent="0.2">
      <c r="A334" s="137" t="s">
        <v>31</v>
      </c>
      <c r="B334" s="206">
        <v>613</v>
      </c>
      <c r="C334" s="190">
        <v>1313</v>
      </c>
      <c r="D334" s="191">
        <v>303</v>
      </c>
      <c r="E334" s="192">
        <v>535</v>
      </c>
      <c r="F334" s="189">
        <v>612</v>
      </c>
      <c r="G334" s="193">
        <v>1506</v>
      </c>
      <c r="H334" s="191">
        <v>1038</v>
      </c>
      <c r="I334" s="192">
        <v>1921</v>
      </c>
      <c r="J334" s="189">
        <v>347</v>
      </c>
      <c r="K334" s="190">
        <v>118</v>
      </c>
      <c r="L334" s="191">
        <v>1057</v>
      </c>
      <c r="M334" s="189">
        <v>337</v>
      </c>
      <c r="N334" s="194">
        <v>1617</v>
      </c>
      <c r="O334" s="207">
        <v>1311</v>
      </c>
      <c r="P334" s="189">
        <v>703</v>
      </c>
      <c r="Q334" s="190">
        <v>898</v>
      </c>
      <c r="R334" s="191">
        <v>635</v>
      </c>
      <c r="S334" s="192">
        <v>1118</v>
      </c>
      <c r="T334" s="189">
        <v>240</v>
      </c>
      <c r="U334" s="193">
        <v>73</v>
      </c>
      <c r="V334" s="191">
        <v>1192</v>
      </c>
      <c r="W334" s="208">
        <v>600</v>
      </c>
      <c r="X334" s="189">
        <v>721</v>
      </c>
      <c r="Y334" s="193">
        <v>285</v>
      </c>
      <c r="Z334" s="191">
        <v>1151</v>
      </c>
      <c r="AA334" s="189">
        <v>1477</v>
      </c>
      <c r="AB334" s="170">
        <f t="shared" si="5032"/>
        <v>10229</v>
      </c>
      <c r="AC334" s="171">
        <f t="shared" si="5033"/>
        <v>11492</v>
      </c>
      <c r="BI334" s="137" t="s">
        <v>31</v>
      </c>
      <c r="BJ334" s="129">
        <f>B334/B343</f>
        <v>5.0787075393537696E-2</v>
      </c>
      <c r="BK334" s="130">
        <f t="shared" ref="BK334" si="5416">C334/C343</f>
        <v>0.12245849654915128</v>
      </c>
      <c r="BL334" s="131">
        <f t="shared" ref="BL334" si="5417">D334/D343</f>
        <v>4.4716646989374262E-2</v>
      </c>
      <c r="BM334" s="132">
        <f t="shared" ref="BM334" si="5418">E334/E343</f>
        <v>0.10117246596066566</v>
      </c>
      <c r="BN334" s="129">
        <f t="shared" ref="BN334" si="5419">F334/F343</f>
        <v>4.0851745544356187E-2</v>
      </c>
      <c r="BO334" s="130">
        <f t="shared" ref="BO334" si="5420">G334/G343</f>
        <v>0.13232580616817502</v>
      </c>
      <c r="BP334" s="131">
        <f t="shared" ref="BP334" si="5421">H334/H343</f>
        <v>5.6970362239297474E-2</v>
      </c>
      <c r="BQ334" s="132">
        <f t="shared" ref="BQ334" si="5422">I334/I343</f>
        <v>0.10776394031190396</v>
      </c>
      <c r="BR334" s="129">
        <f t="shared" ref="BR334" si="5423">J334/J343</f>
        <v>0.10719802286067347</v>
      </c>
      <c r="BS334" s="130">
        <f t="shared" ref="BS334" si="5424">K334/K343</f>
        <v>3.6008544400366188E-2</v>
      </c>
      <c r="BT334" s="131">
        <f t="shared" ref="BT334" si="5425">L334/L343</f>
        <v>0.12190058816745473</v>
      </c>
      <c r="BU334" s="129">
        <f t="shared" ref="BU334" si="5426">M334/M343</f>
        <v>3.4006054490413724E-2</v>
      </c>
      <c r="BV334" s="133">
        <f t="shared" ref="BV334" si="5427">N334/N343</f>
        <v>8.89536802728573E-2</v>
      </c>
      <c r="BW334" s="134">
        <f t="shared" ref="BW334" si="5428">O334/O343</f>
        <v>6.4817561554434883E-2</v>
      </c>
      <c r="BX334" s="129">
        <f t="shared" ref="BX334" si="5429">P334/P343</f>
        <v>7.4163941344023626E-2</v>
      </c>
      <c r="BY334" s="130">
        <f t="shared" ref="BY334" si="5430">Q334/Q343</f>
        <v>8.7815372579698805E-2</v>
      </c>
      <c r="BZ334" s="131">
        <f t="shared" ref="BZ334" si="5431">R334/R343</f>
        <v>5.7606822099247029E-2</v>
      </c>
      <c r="CA334" s="132">
        <f t="shared" ref="CA334" si="5432">S334/S343</f>
        <v>8.6706995501783776E-2</v>
      </c>
      <c r="CB334" s="129">
        <f t="shared" ref="CB334" si="5433">T334/T343</f>
        <v>9.9420049710024855E-2</v>
      </c>
      <c r="CC334" s="130">
        <f t="shared" ref="CC334" si="5434">U334/U343</f>
        <v>2.1636040308239478E-2</v>
      </c>
      <c r="CD334" s="131">
        <f t="shared" ref="CD334" si="5435">V334/V343</f>
        <v>0.12542087542087543</v>
      </c>
      <c r="CE334" s="132">
        <f t="shared" ref="CE334" si="5436">W334/W343</f>
        <v>5.0369375419744795E-2</v>
      </c>
      <c r="CF334" s="129">
        <f t="shared" ref="CF334" si="5437">X334/X343</f>
        <v>8.368152274837512E-2</v>
      </c>
      <c r="CG334" s="130">
        <f t="shared" ref="CG334" si="5438">Y334/Y343</f>
        <v>4.9299429164504409E-2</v>
      </c>
      <c r="CH334" s="131">
        <f t="shared" ref="CH334" si="5439">Z334/Z343</f>
        <v>6.3238283610790619E-2</v>
      </c>
      <c r="CI334" s="129">
        <f t="shared" ref="CI334" si="5440">AA334/AA343</f>
        <v>8.1029185867895551E-2</v>
      </c>
      <c r="CJ334" s="135">
        <f t="shared" ref="CJ334" si="5441">AB334/AB343</f>
        <v>7.2356228336988043E-2</v>
      </c>
      <c r="CK334" s="136">
        <f t="shared" ref="CK334" si="5442">AC334/AC343</f>
        <v>8.1477542628239211E-2</v>
      </c>
    </row>
    <row r="335" spans="1:89" x14ac:dyDescent="0.2">
      <c r="A335" s="146" t="s">
        <v>32</v>
      </c>
      <c r="B335" s="203">
        <v>613</v>
      </c>
      <c r="C335" s="197">
        <v>923</v>
      </c>
      <c r="D335" s="198">
        <v>199</v>
      </c>
      <c r="E335" s="199">
        <v>353</v>
      </c>
      <c r="F335" s="196">
        <v>525</v>
      </c>
      <c r="G335" s="200">
        <v>1128</v>
      </c>
      <c r="H335" s="198">
        <v>878</v>
      </c>
      <c r="I335" s="199">
        <v>1499</v>
      </c>
      <c r="J335" s="196">
        <v>303</v>
      </c>
      <c r="K335" s="197">
        <v>101</v>
      </c>
      <c r="L335" s="198">
        <v>869</v>
      </c>
      <c r="M335" s="196">
        <v>351</v>
      </c>
      <c r="N335" s="201">
        <v>1182</v>
      </c>
      <c r="O335" s="204">
        <v>1075</v>
      </c>
      <c r="P335" s="196">
        <v>502</v>
      </c>
      <c r="Q335" s="197">
        <v>696</v>
      </c>
      <c r="R335" s="198">
        <v>510</v>
      </c>
      <c r="S335" s="199">
        <v>830</v>
      </c>
      <c r="T335" s="196">
        <v>161</v>
      </c>
      <c r="U335" s="200">
        <v>105</v>
      </c>
      <c r="V335" s="198">
        <v>842</v>
      </c>
      <c r="W335" s="205">
        <v>508</v>
      </c>
      <c r="X335" s="196">
        <v>466</v>
      </c>
      <c r="Y335" s="200">
        <v>319</v>
      </c>
      <c r="Z335" s="198">
        <v>855</v>
      </c>
      <c r="AA335" s="196">
        <v>1068</v>
      </c>
      <c r="AB335" s="170">
        <f t="shared" si="5032"/>
        <v>7905</v>
      </c>
      <c r="AC335" s="171">
        <f t="shared" si="5033"/>
        <v>8956</v>
      </c>
      <c r="BI335" s="146" t="s">
        <v>32</v>
      </c>
      <c r="BJ335" s="129">
        <f>B335/B343</f>
        <v>5.0787075393537696E-2</v>
      </c>
      <c r="BK335" s="130">
        <f t="shared" ref="BK335" si="5443">C335/C343</f>
        <v>8.6084685692967733E-2</v>
      </c>
      <c r="BL335" s="131">
        <f t="shared" ref="BL335" si="5444">D335/D343</f>
        <v>2.936835891381346E-2</v>
      </c>
      <c r="BM335" s="132">
        <f t="shared" ref="BM335" si="5445">E335/E343</f>
        <v>6.6754916792738275E-2</v>
      </c>
      <c r="BN335" s="129">
        <f t="shared" ref="BN335" si="5446">F335/F343</f>
        <v>3.5044389560109475E-2</v>
      </c>
      <c r="BO335" s="130">
        <f t="shared" ref="BO335" si="5447">G335/G343</f>
        <v>9.9112556014409978E-2</v>
      </c>
      <c r="BP335" s="131">
        <f t="shared" ref="BP335" si="5448">H335/H343</f>
        <v>4.8188803512623488E-2</v>
      </c>
      <c r="BQ335" s="132">
        <f t="shared" ref="BQ335" si="5449">I335/I343</f>
        <v>8.4090654100751713E-2</v>
      </c>
      <c r="BR335" s="129">
        <f t="shared" ref="BR335" si="5450">J335/J343</f>
        <v>9.3605189990732154E-2</v>
      </c>
      <c r="BS335" s="130">
        <f t="shared" ref="BS335" si="5451">K335/K343</f>
        <v>3.0820872749465975E-2</v>
      </c>
      <c r="BT335" s="131">
        <f t="shared" ref="BT335" si="5452">L335/L343</f>
        <v>0.10021912120862646</v>
      </c>
      <c r="BU335" s="129">
        <f t="shared" ref="BU335" si="5453">M335/M343</f>
        <v>3.5418768920282541E-2</v>
      </c>
      <c r="BV335" s="133">
        <f t="shared" ref="BV335" si="5454">N335/N343</f>
        <v>6.5023654967543185E-2</v>
      </c>
      <c r="BW335" s="134">
        <f t="shared" ref="BW335" si="5455">O335/O343</f>
        <v>5.3149411648373383E-2</v>
      </c>
      <c r="BX335" s="129">
        <f t="shared" ref="BX335" si="5456">P335/P343</f>
        <v>5.2959172908534656E-2</v>
      </c>
      <c r="BY335" s="130">
        <f t="shared" ref="BY335" si="5457">Q335/Q343</f>
        <v>6.8061803246626251E-2</v>
      </c>
      <c r="BZ335" s="131">
        <f t="shared" ref="BZ335" si="5458">R335/R343</f>
        <v>4.6266896489159035E-2</v>
      </c>
      <c r="CA335" s="132">
        <f t="shared" ref="CA335" si="5459">S335/S343</f>
        <v>6.4371025283077407E-2</v>
      </c>
      <c r="CB335" s="129">
        <f t="shared" ref="CB335" si="5460">T335/T343</f>
        <v>6.669428334714167E-2</v>
      </c>
      <c r="CC335" s="130">
        <f t="shared" ref="CC335" si="5461">U335/U343</f>
        <v>3.1120331950207469E-2</v>
      </c>
      <c r="CD335" s="131">
        <f t="shared" ref="CD335" si="5462">V335/V343</f>
        <v>8.85942760942761E-2</v>
      </c>
      <c r="CE335" s="132">
        <f t="shared" ref="CE335" si="5463">W335/W343</f>
        <v>4.2646071188717258E-2</v>
      </c>
      <c r="CF335" s="129">
        <f t="shared" ref="CF335" si="5464">X335/X343</f>
        <v>5.4085422469823584E-2</v>
      </c>
      <c r="CG335" s="130">
        <f t="shared" ref="CG335" si="5465">Y335/Y343</f>
        <v>5.5180764573603186E-2</v>
      </c>
      <c r="CH335" s="131">
        <f t="shared" ref="CH335" si="5466">Z335/Z343</f>
        <v>4.697544090984012E-2</v>
      </c>
      <c r="CI335" s="129">
        <f t="shared" ref="CI335" si="5467">AA335/AA343</f>
        <v>5.8591178406846613E-2</v>
      </c>
      <c r="CJ335" s="135">
        <f t="shared" ref="CJ335" si="5468">AB335/AB343</f>
        <v>5.5917096979557192E-2</v>
      </c>
      <c r="CK335" s="136">
        <f t="shared" ref="CK335" si="5469">AC335/AC343</f>
        <v>6.3497465347938598E-2</v>
      </c>
    </row>
    <row r="336" spans="1:89" x14ac:dyDescent="0.2">
      <c r="A336" s="137" t="s">
        <v>33</v>
      </c>
      <c r="B336" s="206">
        <v>384</v>
      </c>
      <c r="C336" s="190">
        <v>421</v>
      </c>
      <c r="D336" s="191">
        <v>130</v>
      </c>
      <c r="E336" s="192">
        <v>225</v>
      </c>
      <c r="F336" s="189">
        <v>435</v>
      </c>
      <c r="G336" s="193">
        <v>574</v>
      </c>
      <c r="H336" s="191">
        <v>675</v>
      </c>
      <c r="I336" s="192">
        <v>876</v>
      </c>
      <c r="J336" s="189">
        <v>82</v>
      </c>
      <c r="K336" s="190">
        <v>46</v>
      </c>
      <c r="L336" s="191">
        <v>404</v>
      </c>
      <c r="M336" s="189">
        <v>295</v>
      </c>
      <c r="N336" s="194">
        <v>890</v>
      </c>
      <c r="O336" s="207">
        <v>853</v>
      </c>
      <c r="P336" s="189">
        <v>277</v>
      </c>
      <c r="Q336" s="190">
        <v>512</v>
      </c>
      <c r="R336" s="191">
        <v>438</v>
      </c>
      <c r="S336" s="192">
        <v>598</v>
      </c>
      <c r="T336" s="189">
        <v>60</v>
      </c>
      <c r="U336" s="193">
        <v>133</v>
      </c>
      <c r="V336" s="191">
        <v>586</v>
      </c>
      <c r="W336" s="208">
        <v>399</v>
      </c>
      <c r="X336" s="189">
        <v>225</v>
      </c>
      <c r="Y336" s="193">
        <v>318</v>
      </c>
      <c r="Z336" s="191">
        <v>630</v>
      </c>
      <c r="AA336" s="189">
        <v>620</v>
      </c>
      <c r="AB336" s="170">
        <f t="shared" si="5032"/>
        <v>5216</v>
      </c>
      <c r="AC336" s="171">
        <f t="shared" si="5033"/>
        <v>5870</v>
      </c>
      <c r="BI336" s="137" t="s">
        <v>33</v>
      </c>
      <c r="BJ336" s="129">
        <f>B336/B343</f>
        <v>3.1814415907207953E-2</v>
      </c>
      <c r="BK336" s="130">
        <f t="shared" ref="BK336" si="5470">C336/C343</f>
        <v>3.9265062488341725E-2</v>
      </c>
      <c r="BL336" s="131">
        <f t="shared" ref="BL336" si="5471">D336/D343</f>
        <v>1.9185360094451005E-2</v>
      </c>
      <c r="BM336" s="132">
        <f t="shared" ref="BM336" si="5472">E336/E343</f>
        <v>4.2549167927382753E-2</v>
      </c>
      <c r="BN336" s="129">
        <f t="shared" ref="BN336" si="5473">F336/F343</f>
        <v>2.9036779921233564E-2</v>
      </c>
      <c r="BO336" s="130">
        <f t="shared" ref="BO336" si="5474">G336/G343</f>
        <v>5.0434935418680257E-2</v>
      </c>
      <c r="BP336" s="131">
        <f t="shared" ref="BP336" si="5475">H336/H343</f>
        <v>3.704720087815587E-2</v>
      </c>
      <c r="BQ336" s="132">
        <f t="shared" ref="BQ336" si="5476">I336/I343</f>
        <v>4.9141703130259173E-2</v>
      </c>
      <c r="BR336" s="129">
        <f t="shared" ref="BR336" si="5477">J336/J343</f>
        <v>2.5332097621254247E-2</v>
      </c>
      <c r="BS336" s="130">
        <f t="shared" ref="BS336" si="5478">K336/K343</f>
        <v>1.4037229173024107E-2</v>
      </c>
      <c r="BT336" s="131">
        <f t="shared" ref="BT336" si="5479">L336/L343</f>
        <v>4.6592088571099068E-2</v>
      </c>
      <c r="BU336" s="129">
        <f t="shared" ref="BU336" si="5480">M336/M343</f>
        <v>2.9767911200807264E-2</v>
      </c>
      <c r="BV336" s="133">
        <f t="shared" ref="BV336" si="5481">N336/N343</f>
        <v>4.8960281659148418E-2</v>
      </c>
      <c r="BW336" s="134">
        <f t="shared" ref="BW336" si="5482">O336/O343</f>
        <v>4.2173440126569761E-2</v>
      </c>
      <c r="BX336" s="129">
        <f t="shared" ref="BX336" si="5483">P336/P343</f>
        <v>2.9222491824032071E-2</v>
      </c>
      <c r="BY336" s="130">
        <f t="shared" ref="BY336" si="5484">Q336/Q343</f>
        <v>5.0068452963035401E-2</v>
      </c>
      <c r="BZ336" s="131">
        <f t="shared" ref="BZ336" si="5485">R336/R343</f>
        <v>3.9735099337748346E-2</v>
      </c>
      <c r="CA336" s="132">
        <f t="shared" ref="CA336" si="5486">S336/S343</f>
        <v>4.6378160384675043E-2</v>
      </c>
      <c r="CB336" s="129">
        <f t="shared" ref="CB336" si="5487">T336/T343</f>
        <v>2.4855012427506214E-2</v>
      </c>
      <c r="CC336" s="130">
        <f t="shared" ref="CC336" si="5488">U336/U343</f>
        <v>3.9419087136929459E-2</v>
      </c>
      <c r="CD336" s="131">
        <f t="shared" ref="CD336" si="5489">V336/V343</f>
        <v>6.1658249158249155E-2</v>
      </c>
      <c r="CE336" s="132">
        <f t="shared" ref="CE336" si="5490">W336/W343</f>
        <v>3.3495634654130288E-2</v>
      </c>
      <c r="CF336" s="129">
        <f t="shared" ref="CF336" si="5491">X336/X343</f>
        <v>2.6114206128133706E-2</v>
      </c>
      <c r="CG336" s="130">
        <f t="shared" ref="CG336" si="5492">Y336/Y343</f>
        <v>5.5007784120394393E-2</v>
      </c>
      <c r="CH336" s="131">
        <f t="shared" ref="CH336" si="5493">Z336/Z343</f>
        <v>3.4613482775671667E-2</v>
      </c>
      <c r="CI336" s="129">
        <f t="shared" ref="CI336" si="5494">AA336/AA343</f>
        <v>3.4013605442176874E-2</v>
      </c>
      <c r="CJ336" s="135">
        <f t="shared" ref="CJ336" si="5495">AB336/AB343</f>
        <v>3.6896088278984225E-2</v>
      </c>
      <c r="CK336" s="136">
        <f t="shared" ref="CK336" si="5496">AC336/AC343</f>
        <v>4.1617923357793615E-2</v>
      </c>
    </row>
    <row r="337" spans="1:89" x14ac:dyDescent="0.2">
      <c r="A337" s="146" t="s">
        <v>34</v>
      </c>
      <c r="B337" s="203">
        <v>108</v>
      </c>
      <c r="C337" s="197">
        <v>251</v>
      </c>
      <c r="D337" s="198">
        <v>66</v>
      </c>
      <c r="E337" s="199">
        <v>159</v>
      </c>
      <c r="F337" s="196">
        <v>144</v>
      </c>
      <c r="G337" s="200">
        <v>446</v>
      </c>
      <c r="H337" s="198">
        <v>283</v>
      </c>
      <c r="I337" s="199">
        <v>599</v>
      </c>
      <c r="J337" s="196">
        <v>21</v>
      </c>
      <c r="K337" s="197">
        <v>28</v>
      </c>
      <c r="L337" s="198">
        <v>424</v>
      </c>
      <c r="M337" s="196">
        <v>147</v>
      </c>
      <c r="N337" s="201">
        <v>503</v>
      </c>
      <c r="O337" s="204">
        <v>592</v>
      </c>
      <c r="P337" s="196">
        <v>213</v>
      </c>
      <c r="Q337" s="197">
        <v>265</v>
      </c>
      <c r="R337" s="198">
        <v>274</v>
      </c>
      <c r="S337" s="199">
        <v>353</v>
      </c>
      <c r="T337" s="196">
        <v>55</v>
      </c>
      <c r="U337" s="200">
        <v>66</v>
      </c>
      <c r="V337" s="198">
        <v>306</v>
      </c>
      <c r="W337" s="205">
        <v>218</v>
      </c>
      <c r="X337" s="196">
        <v>137</v>
      </c>
      <c r="Y337" s="200">
        <v>217</v>
      </c>
      <c r="Z337" s="198">
        <v>362</v>
      </c>
      <c r="AA337" s="196">
        <v>380</v>
      </c>
      <c r="AB337" s="170">
        <f t="shared" si="5032"/>
        <v>2896</v>
      </c>
      <c r="AC337" s="171">
        <f t="shared" si="5033"/>
        <v>3721</v>
      </c>
      <c r="BI337" s="146" t="s">
        <v>34</v>
      </c>
      <c r="BJ337" s="129">
        <f>B337/B343</f>
        <v>8.9478044739022371E-3</v>
      </c>
      <c r="BK337" s="130">
        <f t="shared" ref="BK337" si="5497">C337/C343</f>
        <v>2.3409811602313001E-2</v>
      </c>
      <c r="BL337" s="131">
        <f t="shared" ref="BL337" si="5498">D337/D343</f>
        <v>9.74025974025974E-3</v>
      </c>
      <c r="BM337" s="132">
        <f t="shared" ref="BM337" si="5499">E337/E343</f>
        <v>3.0068078668683811E-2</v>
      </c>
      <c r="BN337" s="129">
        <f t="shared" ref="BN337" si="5500">F337/F343</f>
        <v>9.6121754222014549E-3</v>
      </c>
      <c r="BO337" s="130">
        <f t="shared" ref="BO337" si="5501">G337/G343</f>
        <v>3.9188120551796851E-2</v>
      </c>
      <c r="BP337" s="131">
        <f t="shared" ref="BP337" si="5502">H337/H343</f>
        <v>1.5532381997804611E-2</v>
      </c>
      <c r="BQ337" s="132">
        <f t="shared" ref="BQ337" si="5503">I337/I343</f>
        <v>3.3602602939526535E-2</v>
      </c>
      <c r="BR337" s="129">
        <f t="shared" ref="BR337" si="5504">J337/J343</f>
        <v>6.4874884151992582E-3</v>
      </c>
      <c r="BS337" s="130">
        <f t="shared" ref="BS337" si="5505">K337/K343</f>
        <v>8.544400366188587E-3</v>
      </c>
      <c r="BT337" s="131">
        <f t="shared" ref="BT337" si="5506">L337/L343</f>
        <v>4.8898627609272285E-2</v>
      </c>
      <c r="BU337" s="129">
        <f t="shared" ref="BU337" si="5507">M337/M343</f>
        <v>1.4833501513622603E-2</v>
      </c>
      <c r="BV337" s="133">
        <f t="shared" ref="BV337" si="5508">N337/N343</f>
        <v>2.767081087028276E-2</v>
      </c>
      <c r="BW337" s="134">
        <f t="shared" ref="BW337" si="5509">O337/O343</f>
        <v>2.9269257391476317E-2</v>
      </c>
      <c r="BX337" s="129">
        <f t="shared" ref="BX337" si="5510">P337/P343</f>
        <v>2.2470724759995779E-2</v>
      </c>
      <c r="BY337" s="130">
        <f t="shared" ref="BY337" si="5511">Q337/Q343</f>
        <v>2.5914336006258556E-2</v>
      </c>
      <c r="BZ337" s="131">
        <f t="shared" ref="BZ337" si="5512">R337/R343</f>
        <v>2.4857116937312893E-2</v>
      </c>
      <c r="CA337" s="132">
        <f t="shared" ref="CA337" si="5513">S337/S343</f>
        <v>2.7377074608344966E-2</v>
      </c>
      <c r="CB337" s="129">
        <f t="shared" ref="CB337" si="5514">T337/T343</f>
        <v>2.2783761391880698E-2</v>
      </c>
      <c r="CC337" s="130">
        <f t="shared" ref="CC337" si="5515">U337/U343</f>
        <v>1.956135151155898E-2</v>
      </c>
      <c r="CD337" s="131">
        <f t="shared" ref="CD337" si="5516">V337/V343</f>
        <v>3.2196969696969696E-2</v>
      </c>
      <c r="CE337" s="132">
        <f t="shared" ref="CE337" si="5517">W337/W343</f>
        <v>1.8300873069173943E-2</v>
      </c>
      <c r="CF337" s="129">
        <f t="shared" ref="CF337" si="5518">X337/X343</f>
        <v>1.5900649953574746E-2</v>
      </c>
      <c r="CG337" s="130">
        <f t="shared" ref="CG337" si="5519">Y337/Y343</f>
        <v>3.7536758346306869E-2</v>
      </c>
      <c r="CH337" s="131">
        <f t="shared" ref="CH337" si="5520">Z337/Z343</f>
        <v>1.9889017086973243E-2</v>
      </c>
      <c r="CI337" s="129">
        <f t="shared" ref="CI337" si="5521">AA337/AA343</f>
        <v>2.0847048496818083E-2</v>
      </c>
      <c r="CJ337" s="135">
        <f t="shared" ref="CJ337" si="5522">AB337/AB343</f>
        <v>2.0485251467779585E-2</v>
      </c>
      <c r="CK337" s="136">
        <f t="shared" ref="CK337" si="5523">AC337/AC343</f>
        <v>2.6381651246056223E-2</v>
      </c>
    </row>
    <row r="338" spans="1:89" x14ac:dyDescent="0.2">
      <c r="A338" s="137" t="s">
        <v>35</v>
      </c>
      <c r="B338" s="206">
        <v>0</v>
      </c>
      <c r="C338" s="190">
        <v>96</v>
      </c>
      <c r="D338" s="191">
        <v>0</v>
      </c>
      <c r="E338" s="192">
        <v>64</v>
      </c>
      <c r="F338" s="189">
        <v>3</v>
      </c>
      <c r="G338" s="193">
        <v>138</v>
      </c>
      <c r="H338" s="191">
        <v>41</v>
      </c>
      <c r="I338" s="192">
        <v>146</v>
      </c>
      <c r="J338" s="189">
        <v>6</v>
      </c>
      <c r="K338" s="190">
        <v>5</v>
      </c>
      <c r="L338" s="191">
        <v>63</v>
      </c>
      <c r="M338" s="189">
        <v>22</v>
      </c>
      <c r="N338" s="194">
        <v>80</v>
      </c>
      <c r="O338" s="207">
        <v>51</v>
      </c>
      <c r="P338" s="189">
        <v>24</v>
      </c>
      <c r="Q338" s="190">
        <v>51</v>
      </c>
      <c r="R338" s="191">
        <v>22</v>
      </c>
      <c r="S338" s="192">
        <v>12</v>
      </c>
      <c r="T338" s="189">
        <v>5</v>
      </c>
      <c r="U338" s="193">
        <v>4</v>
      </c>
      <c r="V338" s="191">
        <v>27</v>
      </c>
      <c r="W338" s="208">
        <v>6</v>
      </c>
      <c r="X338" s="189">
        <v>13</v>
      </c>
      <c r="Y338" s="193">
        <v>17</v>
      </c>
      <c r="Z338" s="191">
        <v>11</v>
      </c>
      <c r="AA338" s="189">
        <v>40</v>
      </c>
      <c r="AB338" s="170">
        <f t="shared" si="5032"/>
        <v>295</v>
      </c>
      <c r="AC338" s="171">
        <f t="shared" si="5033"/>
        <v>652</v>
      </c>
      <c r="BI338" s="137" t="s">
        <v>35</v>
      </c>
      <c r="BJ338" s="129">
        <f>B338/B343</f>
        <v>0</v>
      </c>
      <c r="BK338" s="130">
        <f t="shared" ref="BK338" si="5524">C338/C343</f>
        <v>8.9535534415221048E-3</v>
      </c>
      <c r="BL338" s="131">
        <f t="shared" ref="BL338" si="5525">D338/D343</f>
        <v>0</v>
      </c>
      <c r="BM338" s="132">
        <f t="shared" ref="BM338" si="5526">E338/E343</f>
        <v>1.2102874432677761E-2</v>
      </c>
      <c r="BN338" s="129">
        <f t="shared" ref="BN338" si="5527">F338/F343</f>
        <v>2.00253654629197E-4</v>
      </c>
      <c r="BO338" s="130">
        <f t="shared" ref="BO338" si="5528">G338/G343</f>
        <v>1.2125472278358668E-2</v>
      </c>
      <c r="BP338" s="131">
        <f t="shared" ref="BP338" si="5529">H338/H343</f>
        <v>2.2502744237102084E-3</v>
      </c>
      <c r="BQ338" s="132">
        <f t="shared" ref="BQ338" si="5530">I338/I343</f>
        <v>8.1902838550431956E-3</v>
      </c>
      <c r="BR338" s="129">
        <f t="shared" ref="BR338" si="5531">J338/J343</f>
        <v>1.8535681186283596E-3</v>
      </c>
      <c r="BS338" s="130">
        <f t="shared" ref="BS338" si="5532">K338/K343</f>
        <v>1.5257857796765334E-3</v>
      </c>
      <c r="BT338" s="131">
        <f t="shared" ref="BT338" si="5533">L338/L343</f>
        <v>7.2655979702456464E-3</v>
      </c>
      <c r="BU338" s="129">
        <f t="shared" ref="BU338" si="5534">M338/M343</f>
        <v>2.2199798183652874E-3</v>
      </c>
      <c r="BV338" s="133">
        <f t="shared" ref="BV338" si="5535">N338/N343</f>
        <v>4.4009241940807572E-3</v>
      </c>
      <c r="BW338" s="134">
        <f t="shared" ref="BW338" si="5536">O338/O343</f>
        <v>2.5215069712251556E-3</v>
      </c>
      <c r="BX338" s="129">
        <f t="shared" ref="BX338" si="5537">P338/P343</f>
        <v>2.5319126490136092E-3</v>
      </c>
      <c r="BY338" s="130">
        <f t="shared" ref="BY338" si="5538">Q338/Q343</f>
        <v>4.9872873068648547E-3</v>
      </c>
      <c r="BZ338" s="131">
        <f t="shared" ref="BZ338" si="5539">R338/R343</f>
        <v>1.9958269073754877E-3</v>
      </c>
      <c r="CA338" s="132">
        <f t="shared" ref="CA338" si="5540">S338/S343</f>
        <v>9.3066542577943234E-4</v>
      </c>
      <c r="CB338" s="129">
        <f t="shared" ref="CB338" si="5541">T338/T343</f>
        <v>2.0712510356255178E-3</v>
      </c>
      <c r="CC338" s="130">
        <f t="shared" ref="CC338" si="5542">U338/U343</f>
        <v>1.1855364552459987E-3</v>
      </c>
      <c r="CD338" s="131">
        <f t="shared" ref="CD338" si="5543">V338/V343</f>
        <v>2.840909090909091E-3</v>
      </c>
      <c r="CE338" s="132">
        <f t="shared" ref="CE338" si="5544">W338/W343</f>
        <v>5.0369375419744792E-4</v>
      </c>
      <c r="CF338" s="129">
        <f t="shared" ref="CF338" si="5545">X338/X343</f>
        <v>1.5088207985143919E-3</v>
      </c>
      <c r="CG338" s="130">
        <f t="shared" ref="CG338" si="5546">Y338/Y343</f>
        <v>2.940667704549386E-3</v>
      </c>
      <c r="CH338" s="131">
        <f t="shared" ref="CH338" si="5547">Z338/Z343</f>
        <v>6.0436239767045765E-4</v>
      </c>
      <c r="CI338" s="129">
        <f t="shared" ref="CI338" si="5548">AA338/AA343</f>
        <v>2.1944261575597983E-3</v>
      </c>
      <c r="CJ338" s="135">
        <f t="shared" ref="CJ338" si="5549">AB338/AB343</f>
        <v>2.0867227841833485E-3</v>
      </c>
      <c r="CK338" s="136">
        <f t="shared" ref="CK338" si="5550">AC338/AC343</f>
        <v>4.6226381651246059E-3</v>
      </c>
    </row>
    <row r="339" spans="1:89" x14ac:dyDescent="0.2">
      <c r="A339" s="146" t="s">
        <v>36</v>
      </c>
      <c r="B339" s="203">
        <v>0</v>
      </c>
      <c r="C339" s="197">
        <v>0</v>
      </c>
      <c r="D339" s="198">
        <v>0</v>
      </c>
      <c r="E339" s="199">
        <v>0</v>
      </c>
      <c r="F339" s="196">
        <v>0</v>
      </c>
      <c r="G339" s="200">
        <v>0</v>
      </c>
      <c r="H339" s="198">
        <v>0</v>
      </c>
      <c r="I339" s="199">
        <v>0</v>
      </c>
      <c r="J339" s="196">
        <v>0</v>
      </c>
      <c r="K339" s="200">
        <v>0</v>
      </c>
      <c r="L339" s="198">
        <v>0</v>
      </c>
      <c r="M339" s="196">
        <v>0</v>
      </c>
      <c r="N339" s="201">
        <v>0</v>
      </c>
      <c r="O339" s="204">
        <v>0</v>
      </c>
      <c r="P339" s="196">
        <v>0</v>
      </c>
      <c r="Q339" s="200">
        <v>0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70">
        <f t="shared" si="5032"/>
        <v>0</v>
      </c>
      <c r="AC339" s="171">
        <f t="shared" si="5033"/>
        <v>0</v>
      </c>
      <c r="BI339" s="146" t="s">
        <v>36</v>
      </c>
      <c r="BJ339" s="129">
        <f>B339/B343</f>
        <v>0</v>
      </c>
      <c r="BK339" s="130">
        <f t="shared" ref="BK339" si="5551">C339/C343</f>
        <v>0</v>
      </c>
      <c r="BL339" s="131">
        <f t="shared" ref="BL339" si="5552">D339/D343</f>
        <v>0</v>
      </c>
      <c r="BM339" s="132">
        <f t="shared" ref="BM339" si="5553">E339/E343</f>
        <v>0</v>
      </c>
      <c r="BN339" s="129">
        <f t="shared" ref="BN339" si="5554">F339/F343</f>
        <v>0</v>
      </c>
      <c r="BO339" s="130">
        <f t="shared" ref="BO339" si="5555">G339/G343</f>
        <v>0</v>
      </c>
      <c r="BP339" s="131">
        <f t="shared" ref="BP339" si="5556">H339/H343</f>
        <v>0</v>
      </c>
      <c r="BQ339" s="132">
        <f t="shared" ref="BQ339" si="5557">I339/I343</f>
        <v>0</v>
      </c>
      <c r="BR339" s="129">
        <f t="shared" ref="BR339" si="5558">J339/J343</f>
        <v>0</v>
      </c>
      <c r="BS339" s="130">
        <f t="shared" ref="BS339" si="5559">K339/K343</f>
        <v>0</v>
      </c>
      <c r="BT339" s="131">
        <f t="shared" ref="BT339" si="5560">L339/L343</f>
        <v>0</v>
      </c>
      <c r="BU339" s="129">
        <f t="shared" ref="BU339" si="5561">M339/M343</f>
        <v>0</v>
      </c>
      <c r="BV339" s="133">
        <f t="shared" ref="BV339" si="5562">N339/N343</f>
        <v>0</v>
      </c>
      <c r="BW339" s="134">
        <f t="shared" ref="BW339" si="5563">O339/O343</f>
        <v>0</v>
      </c>
      <c r="BX339" s="129">
        <f t="shared" ref="BX339" si="5564">P339/P343</f>
        <v>0</v>
      </c>
      <c r="BY339" s="130">
        <f t="shared" ref="BY339" si="5565">Q339/Q343</f>
        <v>0</v>
      </c>
      <c r="BZ339" s="131">
        <f t="shared" ref="BZ339" si="5566">R339/R343</f>
        <v>0</v>
      </c>
      <c r="CA339" s="132">
        <f t="shared" ref="CA339" si="5567">S339/S343</f>
        <v>0</v>
      </c>
      <c r="CB339" s="129">
        <f t="shared" ref="CB339" si="5568">T339/T343</f>
        <v>0</v>
      </c>
      <c r="CC339" s="130">
        <f t="shared" ref="CC339" si="5569">U339/U343</f>
        <v>0</v>
      </c>
      <c r="CD339" s="131">
        <f t="shared" ref="CD339" si="5570">V339/V343</f>
        <v>0</v>
      </c>
      <c r="CE339" s="132">
        <f t="shared" ref="CE339" si="5571">W339/W343</f>
        <v>0</v>
      </c>
      <c r="CF339" s="129">
        <f t="shared" ref="CF339" si="5572">X339/X343</f>
        <v>0</v>
      </c>
      <c r="CG339" s="130">
        <f t="shared" ref="CG339" si="5573">Y339/Y343</f>
        <v>0</v>
      </c>
      <c r="CH339" s="131">
        <f t="shared" ref="CH339" si="5574">Z339/Z343</f>
        <v>0</v>
      </c>
      <c r="CI339" s="129">
        <f t="shared" ref="CI339" si="5575">AA339/AA343</f>
        <v>0</v>
      </c>
      <c r="CJ339" s="135">
        <f t="shared" ref="CJ339" si="5576">AB339/AB343</f>
        <v>0</v>
      </c>
      <c r="CK339" s="136">
        <f t="shared" ref="CK339" si="5577">AC339/AC343</f>
        <v>0</v>
      </c>
    </row>
    <row r="340" spans="1:89" x14ac:dyDescent="0.2">
      <c r="A340" s="137" t="s">
        <v>37</v>
      </c>
      <c r="B340" s="59"/>
      <c r="C340" s="60"/>
      <c r="D340" s="139"/>
      <c r="E340" s="140"/>
      <c r="F340" s="138"/>
      <c r="G340" s="141"/>
      <c r="H340" s="139"/>
      <c r="I340" s="140"/>
      <c r="J340" s="138"/>
      <c r="K340" s="141"/>
      <c r="L340" s="139"/>
      <c r="M340" s="138"/>
      <c r="N340" s="142"/>
      <c r="O340" s="143"/>
      <c r="P340" s="138"/>
      <c r="Q340" s="141"/>
      <c r="R340" s="139"/>
      <c r="S340" s="140"/>
      <c r="T340" s="138"/>
      <c r="U340" s="141"/>
      <c r="V340" s="139"/>
      <c r="W340" s="140"/>
      <c r="X340" s="138"/>
      <c r="Y340" s="141"/>
      <c r="Z340" s="144"/>
      <c r="AA340" s="145"/>
      <c r="AB340" s="172">
        <f t="shared" ref="AB340:AB342" si="5578">SUM(B340,D340,F340,H340,J340,L340,N340,P340,R340,T340,V340,X340,Z340)</f>
        <v>0</v>
      </c>
      <c r="AC340" s="173">
        <f t="shared" ref="AC340:AC342" si="5579">SUM(C340,E340,G340,I340,K340,M340,O340,Q340,S340,U340,W340,Y340,AA340)</f>
        <v>0</v>
      </c>
      <c r="BI340" s="137" t="s">
        <v>37</v>
      </c>
      <c r="BJ340" s="129">
        <f>B340/B343</f>
        <v>0</v>
      </c>
      <c r="BK340" s="130">
        <f t="shared" ref="BK340" si="5580">C340/C343</f>
        <v>0</v>
      </c>
      <c r="BL340" s="131">
        <f t="shared" ref="BL340" si="5581">D340/D343</f>
        <v>0</v>
      </c>
      <c r="BM340" s="132">
        <f t="shared" ref="BM340" si="5582">E340/E343</f>
        <v>0</v>
      </c>
      <c r="BN340" s="129">
        <f t="shared" ref="BN340" si="5583">F340/F343</f>
        <v>0</v>
      </c>
      <c r="BO340" s="130">
        <f t="shared" ref="BO340" si="5584">G340/G343</f>
        <v>0</v>
      </c>
      <c r="BP340" s="131">
        <f t="shared" ref="BP340" si="5585">H340/H343</f>
        <v>0</v>
      </c>
      <c r="BQ340" s="132">
        <f t="shared" ref="BQ340" si="5586">I340/I343</f>
        <v>0</v>
      </c>
      <c r="BR340" s="129">
        <f t="shared" ref="BR340" si="5587">J340/J343</f>
        <v>0</v>
      </c>
      <c r="BS340" s="130">
        <f t="shared" ref="BS340" si="5588">K340/K343</f>
        <v>0</v>
      </c>
      <c r="BT340" s="131">
        <f t="shared" ref="BT340" si="5589">L340/L343</f>
        <v>0</v>
      </c>
      <c r="BU340" s="129">
        <f t="shared" ref="BU340" si="5590">M340/M343</f>
        <v>0</v>
      </c>
      <c r="BV340" s="133">
        <f t="shared" ref="BV340" si="5591">N340/N343</f>
        <v>0</v>
      </c>
      <c r="BW340" s="134">
        <f t="shared" ref="BW340" si="5592">O340/O343</f>
        <v>0</v>
      </c>
      <c r="BX340" s="129">
        <f t="shared" ref="BX340" si="5593">P340/P343</f>
        <v>0</v>
      </c>
      <c r="BY340" s="130">
        <f t="shared" ref="BY340" si="5594">Q340/Q343</f>
        <v>0</v>
      </c>
      <c r="BZ340" s="131">
        <f t="shared" ref="BZ340" si="5595">R340/R343</f>
        <v>0</v>
      </c>
      <c r="CA340" s="132">
        <f t="shared" ref="CA340" si="5596">S340/S343</f>
        <v>0</v>
      </c>
      <c r="CB340" s="129">
        <f t="shared" ref="CB340" si="5597">T340/T343</f>
        <v>0</v>
      </c>
      <c r="CC340" s="130">
        <f t="shared" ref="CC340" si="5598">U340/U343</f>
        <v>0</v>
      </c>
      <c r="CD340" s="131">
        <f t="shared" ref="CD340" si="5599">V340/V343</f>
        <v>0</v>
      </c>
      <c r="CE340" s="132">
        <f t="shared" ref="CE340" si="5600">W340/W343</f>
        <v>0</v>
      </c>
      <c r="CF340" s="129">
        <f t="shared" ref="CF340" si="5601">X340/X343</f>
        <v>0</v>
      </c>
      <c r="CG340" s="130">
        <f t="shared" ref="CG340" si="5602">Y340/Y343</f>
        <v>0</v>
      </c>
      <c r="CH340" s="131">
        <f t="shared" ref="CH340" si="5603">Z340/Z343</f>
        <v>0</v>
      </c>
      <c r="CI340" s="129">
        <f t="shared" ref="CI340" si="5604">AA340/AA343</f>
        <v>0</v>
      </c>
      <c r="CJ340" s="135">
        <f t="shared" ref="CJ340" si="5605">AB340/AB343</f>
        <v>0</v>
      </c>
      <c r="CK340" s="136">
        <f t="shared" ref="CK340" si="5606">AC340/AC343</f>
        <v>0</v>
      </c>
    </row>
    <row r="341" spans="1:89" x14ac:dyDescent="0.2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>
        <f t="shared" si="5578"/>
        <v>0</v>
      </c>
      <c r="AC341" s="173">
        <f t="shared" si="5579"/>
        <v>0</v>
      </c>
      <c r="BI341" s="146" t="s">
        <v>38</v>
      </c>
      <c r="BJ341" s="129">
        <f>B341/B343</f>
        <v>0</v>
      </c>
      <c r="BK341" s="130">
        <f t="shared" ref="BK341" si="5607">C341/C343</f>
        <v>0</v>
      </c>
      <c r="BL341" s="131">
        <f t="shared" ref="BL341" si="5608">D341/D343</f>
        <v>0</v>
      </c>
      <c r="BM341" s="132">
        <f t="shared" ref="BM341" si="5609">E341/E343</f>
        <v>0</v>
      </c>
      <c r="BN341" s="129">
        <f t="shared" ref="BN341" si="5610">F341/F343</f>
        <v>0</v>
      </c>
      <c r="BO341" s="130">
        <f t="shared" ref="BO341" si="5611">G341/G343</f>
        <v>0</v>
      </c>
      <c r="BP341" s="131">
        <f t="shared" ref="BP341" si="5612">H341/H343</f>
        <v>0</v>
      </c>
      <c r="BQ341" s="132">
        <f t="shared" ref="BQ341" si="5613">I341/I343</f>
        <v>0</v>
      </c>
      <c r="BR341" s="129">
        <f t="shared" ref="BR341" si="5614">J341/J343</f>
        <v>0</v>
      </c>
      <c r="BS341" s="130">
        <f t="shared" ref="BS341" si="5615">K341/K343</f>
        <v>0</v>
      </c>
      <c r="BT341" s="131">
        <f t="shared" ref="BT341" si="5616">L341/L343</f>
        <v>0</v>
      </c>
      <c r="BU341" s="129">
        <f t="shared" ref="BU341" si="5617">M341/M343</f>
        <v>0</v>
      </c>
      <c r="BV341" s="133">
        <f t="shared" ref="BV341" si="5618">N341/N343</f>
        <v>0</v>
      </c>
      <c r="BW341" s="134">
        <f t="shared" ref="BW341" si="5619">O341/O343</f>
        <v>0</v>
      </c>
      <c r="BX341" s="129">
        <f t="shared" ref="BX341" si="5620">P341/P343</f>
        <v>0</v>
      </c>
      <c r="BY341" s="130">
        <f t="shared" ref="BY341" si="5621">Q341/Q343</f>
        <v>0</v>
      </c>
      <c r="BZ341" s="131">
        <f t="shared" ref="BZ341" si="5622">R341/R343</f>
        <v>0</v>
      </c>
      <c r="CA341" s="132">
        <f t="shared" ref="CA341" si="5623">S341/S343</f>
        <v>0</v>
      </c>
      <c r="CB341" s="129">
        <f t="shared" ref="CB341" si="5624">T341/T343</f>
        <v>0</v>
      </c>
      <c r="CC341" s="130">
        <f t="shared" ref="CC341" si="5625">U341/U343</f>
        <v>0</v>
      </c>
      <c r="CD341" s="131">
        <f t="shared" ref="CD341" si="5626">V341/V343</f>
        <v>0</v>
      </c>
      <c r="CE341" s="132">
        <f t="shared" ref="CE341" si="5627">W341/W343</f>
        <v>0</v>
      </c>
      <c r="CF341" s="129">
        <f t="shared" ref="CF341" si="5628">X341/X343</f>
        <v>0</v>
      </c>
      <c r="CG341" s="130">
        <f t="shared" ref="CG341" si="5629">Y341/Y343</f>
        <v>0</v>
      </c>
      <c r="CH341" s="131">
        <f t="shared" ref="CH341" si="5630">Z341/Z343</f>
        <v>0</v>
      </c>
      <c r="CI341" s="129">
        <f t="shared" ref="CI341" si="5631">AA341/AA343</f>
        <v>0</v>
      </c>
      <c r="CJ341" s="135">
        <f t="shared" ref="CJ341" si="5632">AB341/AB343</f>
        <v>0</v>
      </c>
      <c r="CK341" s="136">
        <f t="shared" ref="CK341" si="5633">AC341/AC343</f>
        <v>0</v>
      </c>
    </row>
    <row r="342" spans="1:89" ht="13.5" thickBot="1" x14ac:dyDescent="0.25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>
        <f t="shared" si="5578"/>
        <v>0</v>
      </c>
      <c r="AC342" s="173">
        <f t="shared" si="5579"/>
        <v>0</v>
      </c>
      <c r="BI342" s="137" t="s">
        <v>39</v>
      </c>
      <c r="BJ342" s="129">
        <f>B342/B343</f>
        <v>0</v>
      </c>
      <c r="BK342" s="130">
        <f t="shared" ref="BK342" si="5634">C342/C343</f>
        <v>0</v>
      </c>
      <c r="BL342" s="131">
        <f t="shared" ref="BL342" si="5635">D342/D343</f>
        <v>0</v>
      </c>
      <c r="BM342" s="132">
        <f t="shared" ref="BM342" si="5636">E342/E343</f>
        <v>0</v>
      </c>
      <c r="BN342" s="129">
        <f t="shared" ref="BN342" si="5637">F342/F343</f>
        <v>0</v>
      </c>
      <c r="BO342" s="130">
        <f t="shared" ref="BO342" si="5638">G342/G343</f>
        <v>0</v>
      </c>
      <c r="BP342" s="131">
        <f t="shared" ref="BP342" si="5639">H342/H343</f>
        <v>0</v>
      </c>
      <c r="BQ342" s="132">
        <f t="shared" ref="BQ342" si="5640">I342/I343</f>
        <v>0</v>
      </c>
      <c r="BR342" s="129">
        <f t="shared" ref="BR342" si="5641">J342/J343</f>
        <v>0</v>
      </c>
      <c r="BS342" s="130">
        <f t="shared" ref="BS342" si="5642">K342/K343</f>
        <v>0</v>
      </c>
      <c r="BT342" s="131">
        <f t="shared" ref="BT342" si="5643">L342/L343</f>
        <v>0</v>
      </c>
      <c r="BU342" s="129">
        <f t="shared" ref="BU342" si="5644">M342/M343</f>
        <v>0</v>
      </c>
      <c r="BV342" s="133">
        <f t="shared" ref="BV342" si="5645">N342/N343</f>
        <v>0</v>
      </c>
      <c r="BW342" s="134">
        <f t="shared" ref="BW342" si="5646">O342/O343</f>
        <v>0</v>
      </c>
      <c r="BX342" s="129">
        <f t="shared" ref="BX342" si="5647">P342/P343</f>
        <v>0</v>
      </c>
      <c r="BY342" s="130">
        <f t="shared" ref="BY342" si="5648">Q342/Q343</f>
        <v>0</v>
      </c>
      <c r="BZ342" s="131">
        <f t="shared" ref="BZ342" si="5649">R342/R343</f>
        <v>0</v>
      </c>
      <c r="CA342" s="132">
        <f t="shared" ref="CA342" si="5650">S342/S343</f>
        <v>0</v>
      </c>
      <c r="CB342" s="129">
        <f t="shared" ref="CB342" si="5651">T342/T343</f>
        <v>0</v>
      </c>
      <c r="CC342" s="130">
        <f t="shared" ref="CC342" si="5652">U342/U343</f>
        <v>0</v>
      </c>
      <c r="CD342" s="131">
        <f t="shared" ref="CD342" si="5653">V342/V343</f>
        <v>0</v>
      </c>
      <c r="CE342" s="132">
        <f t="shared" ref="CE342" si="5654">W342/W343</f>
        <v>0</v>
      </c>
      <c r="CF342" s="129">
        <f t="shared" ref="CF342" si="5655">X342/X343</f>
        <v>0</v>
      </c>
      <c r="CG342" s="130">
        <f t="shared" ref="CG342" si="5656">Y342/Y343</f>
        <v>0</v>
      </c>
      <c r="CH342" s="131">
        <f t="shared" ref="CH342" si="5657">Z342/Z343</f>
        <v>0</v>
      </c>
      <c r="CI342" s="129">
        <f t="shared" ref="CI342" si="5658">AA342/AA343</f>
        <v>0</v>
      </c>
      <c r="CJ342" s="135">
        <f t="shared" ref="CJ342" si="5659">AB342/AB343</f>
        <v>0</v>
      </c>
      <c r="CK342" s="136">
        <f t="shared" ref="CK342" si="5660">AC342/AC343</f>
        <v>0</v>
      </c>
    </row>
    <row r="343" spans="1:89" ht="14.25" thickTop="1" thickBot="1" x14ac:dyDescent="0.25">
      <c r="A343" s="267" t="s">
        <v>13</v>
      </c>
      <c r="B343" s="20">
        <f>SUM(B320:B342)</f>
        <v>12070</v>
      </c>
      <c r="C343" s="21">
        <f t="shared" ref="C343" si="5661">SUM(C320:C342)</f>
        <v>10722</v>
      </c>
      <c r="D343" s="20">
        <f t="shared" ref="D343" si="5662">SUM(D320:D342)</f>
        <v>6776</v>
      </c>
      <c r="E343" s="21">
        <f t="shared" ref="E343" si="5663">SUM(E320:E342)</f>
        <v>5288</v>
      </c>
      <c r="F343" s="20">
        <f t="shared" ref="F343" si="5664">SUM(F320:F342)</f>
        <v>14981</v>
      </c>
      <c r="G343" s="21">
        <f t="shared" ref="G343" si="5665">SUM(G320:G342)</f>
        <v>11381</v>
      </c>
      <c r="H343" s="20">
        <f t="shared" ref="H343" si="5666">SUM(H320:H342)</f>
        <v>18220</v>
      </c>
      <c r="I343" s="21">
        <f t="shared" ref="I343" si="5667">SUM(I320:I342)</f>
        <v>17826</v>
      </c>
      <c r="J343" s="20">
        <f t="shared" ref="J343" si="5668">SUM(J320:J342)</f>
        <v>3237</v>
      </c>
      <c r="K343" s="21">
        <f t="shared" ref="K343" si="5669">SUM(K320:K342)</f>
        <v>3277</v>
      </c>
      <c r="L343" s="20">
        <f t="shared" ref="L343" si="5670">SUM(L320:L342)</f>
        <v>8671</v>
      </c>
      <c r="M343" s="21">
        <f t="shared" ref="M343" si="5671">SUM(M320:M342)</f>
        <v>9910</v>
      </c>
      <c r="N343" s="20">
        <f t="shared" ref="N343" si="5672">SUM(N320:N342)</f>
        <v>18178</v>
      </c>
      <c r="O343" s="21">
        <f t="shared" ref="O343" si="5673">SUM(O320:O342)</f>
        <v>20226</v>
      </c>
      <c r="P343" s="20">
        <f t="shared" ref="P343" si="5674">SUM(P320:P342)</f>
        <v>9479</v>
      </c>
      <c r="Q343" s="21">
        <f t="shared" ref="Q343" si="5675">SUM(Q320:Q342)</f>
        <v>10226</v>
      </c>
      <c r="R343" s="20">
        <f t="shared" ref="R343" si="5676">SUM(R320:R342)</f>
        <v>11023</v>
      </c>
      <c r="S343" s="21">
        <f t="shared" ref="S343" si="5677">SUM(S320:S342)</f>
        <v>12894</v>
      </c>
      <c r="T343" s="20">
        <f t="shared" ref="T343" si="5678">SUM(T320:T342)</f>
        <v>2414</v>
      </c>
      <c r="U343" s="21">
        <f t="shared" ref="U343" si="5679">SUM(U320:U342)</f>
        <v>3374</v>
      </c>
      <c r="V343" s="20">
        <f t="shared" ref="V343" si="5680">SUM(V320:V342)</f>
        <v>9504</v>
      </c>
      <c r="W343" s="21">
        <f t="shared" ref="W343" si="5681">SUM(W320:W342)</f>
        <v>11912</v>
      </c>
      <c r="X343" s="20">
        <f t="shared" ref="X343" si="5682">SUM(X320:X342)</f>
        <v>8616</v>
      </c>
      <c r="Y343" s="21">
        <f t="shared" ref="Y343" si="5683">SUM(Y320:Y342)</f>
        <v>5781</v>
      </c>
      <c r="Z343" s="20">
        <f t="shared" ref="Z343" si="5684">SUM(Z320:Z342)</f>
        <v>18201</v>
      </c>
      <c r="AA343" s="21">
        <f t="shared" ref="AA343" si="5685">SUM(AA320:AA342)</f>
        <v>18228</v>
      </c>
      <c r="AB343" s="174">
        <f t="shared" ref="AB343:AC343" si="5686">SUM(AB319:AB342)</f>
        <v>141370</v>
      </c>
      <c r="AC343" s="175">
        <f t="shared" si="5686"/>
        <v>141045</v>
      </c>
      <c r="BI343" s="267" t="s">
        <v>13</v>
      </c>
      <c r="BJ343" s="155" t="e">
        <f>SUM(BJ319:BJ342)</f>
        <v>#REF!</v>
      </c>
      <c r="BK343" s="156">
        <f t="shared" ref="BK343:CK343" si="5687">SUM(BK319:BK342)</f>
        <v>1</v>
      </c>
      <c r="BL343" s="155">
        <f t="shared" si="5687"/>
        <v>1.0000000000000002</v>
      </c>
      <c r="BM343" s="156">
        <f t="shared" si="5687"/>
        <v>0.99999999999999978</v>
      </c>
      <c r="BN343" s="155">
        <f t="shared" si="5687"/>
        <v>1</v>
      </c>
      <c r="BO343" s="156">
        <f t="shared" si="5687"/>
        <v>1</v>
      </c>
      <c r="BP343" s="155">
        <f t="shared" si="5687"/>
        <v>0.99999999999999989</v>
      </c>
      <c r="BQ343" s="156">
        <f t="shared" si="5687"/>
        <v>1.0000000000000002</v>
      </c>
      <c r="BR343" s="155">
        <f t="shared" si="5687"/>
        <v>1</v>
      </c>
      <c r="BS343" s="156">
        <f t="shared" si="5687"/>
        <v>1</v>
      </c>
      <c r="BT343" s="155">
        <f t="shared" si="5687"/>
        <v>0.99999999999999989</v>
      </c>
      <c r="BU343" s="156">
        <f t="shared" si="5687"/>
        <v>0.99999999999999978</v>
      </c>
      <c r="BV343" s="155">
        <f t="shared" si="5687"/>
        <v>1</v>
      </c>
      <c r="BW343" s="156">
        <f t="shared" si="5687"/>
        <v>1</v>
      </c>
      <c r="BX343" s="155">
        <f t="shared" si="5687"/>
        <v>1</v>
      </c>
      <c r="BY343" s="156">
        <f t="shared" si="5687"/>
        <v>0.99999999999999989</v>
      </c>
      <c r="BZ343" s="155">
        <f t="shared" si="5687"/>
        <v>1</v>
      </c>
      <c r="CA343" s="156">
        <f t="shared" si="5687"/>
        <v>1</v>
      </c>
      <c r="CB343" s="155">
        <f t="shared" si="5687"/>
        <v>1</v>
      </c>
      <c r="CC343" s="156">
        <f t="shared" si="5687"/>
        <v>1</v>
      </c>
      <c r="CD343" s="155">
        <f t="shared" si="5687"/>
        <v>1</v>
      </c>
      <c r="CE343" s="156">
        <f t="shared" si="5687"/>
        <v>1</v>
      </c>
      <c r="CF343" s="155">
        <f t="shared" si="5687"/>
        <v>1.0000000000000002</v>
      </c>
      <c r="CG343" s="156">
        <f t="shared" si="5687"/>
        <v>1</v>
      </c>
      <c r="CH343" s="155">
        <f t="shared" si="5687"/>
        <v>1</v>
      </c>
      <c r="CI343" s="156">
        <f t="shared" si="5687"/>
        <v>1</v>
      </c>
      <c r="CJ343" s="155">
        <f t="shared" si="5687"/>
        <v>1</v>
      </c>
      <c r="CK343" s="156">
        <f t="shared" si="5687"/>
        <v>1</v>
      </c>
    </row>
    <row r="344" spans="1:89" ht="13.5" thickTop="1" x14ac:dyDescent="0.2">
      <c r="A344" s="187"/>
    </row>
    <row r="346" spans="1:89" x14ac:dyDescent="0.2">
      <c r="A346" s="301">
        <f>+A315+1</f>
        <v>44481</v>
      </c>
      <c r="B346" s="301"/>
      <c r="C346" s="301"/>
      <c r="D346" s="301"/>
      <c r="BI346" s="300">
        <f>+BI315+1</f>
        <v>44481</v>
      </c>
      <c r="BJ346" s="300"/>
      <c r="BK346" s="300"/>
      <c r="BL346" s="300"/>
    </row>
    <row r="347" spans="1:89" ht="13.5" thickBot="1" x14ac:dyDescent="0.25">
      <c r="AE347" s="270" t="s">
        <v>84</v>
      </c>
    </row>
    <row r="348" spans="1:89" ht="14.25" thickTop="1" thickBot="1" x14ac:dyDescent="0.25">
      <c r="A348" s="298" t="s">
        <v>0</v>
      </c>
      <c r="B348" s="292" t="s">
        <v>1</v>
      </c>
      <c r="C348" s="293"/>
      <c r="D348" s="292" t="s">
        <v>2</v>
      </c>
      <c r="E348" s="293"/>
      <c r="F348" s="292" t="s">
        <v>3</v>
      </c>
      <c r="G348" s="293"/>
      <c r="H348" s="292" t="s">
        <v>4</v>
      </c>
      <c r="I348" s="293"/>
      <c r="J348" s="292" t="s">
        <v>5</v>
      </c>
      <c r="K348" s="293"/>
      <c r="L348" s="292" t="s">
        <v>6</v>
      </c>
      <c r="M348" s="293"/>
      <c r="N348" s="292" t="s">
        <v>7</v>
      </c>
      <c r="O348" s="293"/>
      <c r="P348" s="292" t="s">
        <v>8</v>
      </c>
      <c r="Q348" s="293"/>
      <c r="R348" s="292" t="s">
        <v>9</v>
      </c>
      <c r="S348" s="293"/>
      <c r="T348" s="292" t="s">
        <v>10</v>
      </c>
      <c r="U348" s="293"/>
      <c r="V348" s="292" t="s">
        <v>11</v>
      </c>
      <c r="W348" s="293"/>
      <c r="X348" s="292" t="s">
        <v>12</v>
      </c>
      <c r="Y348" s="293"/>
      <c r="Z348" s="294" t="s">
        <v>40</v>
      </c>
      <c r="AA348" s="295"/>
      <c r="AB348" s="296" t="s">
        <v>41</v>
      </c>
      <c r="AC348" s="297"/>
      <c r="AE348" s="298" t="s">
        <v>0</v>
      </c>
      <c r="AF348" s="292" t="s">
        <v>1</v>
      </c>
      <c r="AG348" s="293"/>
      <c r="AH348" s="292" t="s">
        <v>2</v>
      </c>
      <c r="AI348" s="293"/>
      <c r="AJ348" s="292" t="s">
        <v>3</v>
      </c>
      <c r="AK348" s="293"/>
      <c r="AL348" s="292" t="s">
        <v>4</v>
      </c>
      <c r="AM348" s="293"/>
      <c r="AN348" s="292" t="s">
        <v>5</v>
      </c>
      <c r="AO348" s="293"/>
      <c r="AP348" s="292" t="s">
        <v>6</v>
      </c>
      <c r="AQ348" s="293"/>
      <c r="AR348" s="292" t="s">
        <v>7</v>
      </c>
      <c r="AS348" s="293"/>
      <c r="AT348" s="292" t="s">
        <v>8</v>
      </c>
      <c r="AU348" s="293"/>
      <c r="AV348" s="292" t="s">
        <v>9</v>
      </c>
      <c r="AW348" s="293"/>
      <c r="AX348" s="292" t="s">
        <v>10</v>
      </c>
      <c r="AY348" s="293"/>
      <c r="AZ348" s="292" t="s">
        <v>11</v>
      </c>
      <c r="BA348" s="293"/>
      <c r="BB348" s="292" t="s">
        <v>12</v>
      </c>
      <c r="BC348" s="293"/>
      <c r="BD348" s="294" t="s">
        <v>40</v>
      </c>
      <c r="BE348" s="295"/>
      <c r="BF348" s="296" t="s">
        <v>41</v>
      </c>
      <c r="BG348" s="297"/>
      <c r="BI348" s="298" t="s">
        <v>0</v>
      </c>
      <c r="BJ348" s="292" t="s">
        <v>1</v>
      </c>
      <c r="BK348" s="293"/>
      <c r="BL348" s="292" t="s">
        <v>2</v>
      </c>
      <c r="BM348" s="293"/>
      <c r="BN348" s="292" t="s">
        <v>3</v>
      </c>
      <c r="BO348" s="293"/>
      <c r="BP348" s="292" t="s">
        <v>4</v>
      </c>
      <c r="BQ348" s="293"/>
      <c r="BR348" s="292" t="s">
        <v>5</v>
      </c>
      <c r="BS348" s="293"/>
      <c r="BT348" s="292" t="s">
        <v>6</v>
      </c>
      <c r="BU348" s="293"/>
      <c r="BV348" s="292" t="s">
        <v>7</v>
      </c>
      <c r="BW348" s="293"/>
      <c r="BX348" s="292" t="s">
        <v>8</v>
      </c>
      <c r="BY348" s="293"/>
      <c r="BZ348" s="292" t="s">
        <v>9</v>
      </c>
      <c r="CA348" s="293"/>
      <c r="CB348" s="292" t="s">
        <v>10</v>
      </c>
      <c r="CC348" s="293"/>
      <c r="CD348" s="292" t="s">
        <v>11</v>
      </c>
      <c r="CE348" s="293"/>
      <c r="CF348" s="292" t="s">
        <v>12</v>
      </c>
      <c r="CG348" s="293"/>
      <c r="CH348" s="294" t="s">
        <v>40</v>
      </c>
      <c r="CI348" s="295"/>
      <c r="CJ348" s="292" t="s">
        <v>41</v>
      </c>
      <c r="CK348" s="293"/>
    </row>
    <row r="349" spans="1:89" ht="15" thickTop="1" thickBot="1" x14ac:dyDescent="0.3">
      <c r="A349" s="299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9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9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3.5" thickTop="1" x14ac:dyDescent="0.2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3" t="str">
        <f>$AE$9</f>
        <v>07:00 - 07:59</v>
      </c>
      <c r="AF350" s="126">
        <f>SUMIF($A$9:$A$32,$AE350,B$350:B$373)</f>
        <v>1270</v>
      </c>
      <c r="AG350" s="186">
        <f t="shared" ref="AG350:AV351" si="5688">SUMIF($A$9:$A$32,$AE350,C$350:C$373)</f>
        <v>533</v>
      </c>
      <c r="AH350" s="127">
        <f t="shared" si="5688"/>
        <v>585</v>
      </c>
      <c r="AI350" s="180">
        <f t="shared" si="5688"/>
        <v>398</v>
      </c>
      <c r="AJ350" s="126">
        <f t="shared" si="5688"/>
        <v>1354</v>
      </c>
      <c r="AK350" s="128">
        <f t="shared" si="5688"/>
        <v>643</v>
      </c>
      <c r="AL350" s="127">
        <f t="shared" si="5688"/>
        <v>1478</v>
      </c>
      <c r="AM350" s="180">
        <f t="shared" si="5688"/>
        <v>1060</v>
      </c>
      <c r="AN350" s="126">
        <f t="shared" si="5688"/>
        <v>143</v>
      </c>
      <c r="AO350" s="128">
        <f t="shared" si="5688"/>
        <v>496</v>
      </c>
      <c r="AP350" s="127">
        <f t="shared" si="5688"/>
        <v>440</v>
      </c>
      <c r="AQ350" s="126">
        <f t="shared" si="5688"/>
        <v>1341</v>
      </c>
      <c r="AR350" s="179">
        <f t="shared" si="5688"/>
        <v>1503</v>
      </c>
      <c r="AS350" s="181">
        <f t="shared" si="5688"/>
        <v>2085</v>
      </c>
      <c r="AT350" s="126">
        <f t="shared" si="5688"/>
        <v>948</v>
      </c>
      <c r="AU350" s="128">
        <f t="shared" si="5688"/>
        <v>906</v>
      </c>
      <c r="AV350" s="127">
        <f t="shared" si="5688"/>
        <v>1123</v>
      </c>
      <c r="AW350" s="180">
        <f t="shared" ref="AW350:BE351" si="5689">SUMIF($A$9:$A$32,$AE350,S$350:S$373)</f>
        <v>865</v>
      </c>
      <c r="AX350" s="126">
        <f t="shared" si="5689"/>
        <v>146</v>
      </c>
      <c r="AY350" s="128">
        <f t="shared" si="5689"/>
        <v>548</v>
      </c>
      <c r="AZ350" s="127">
        <f t="shared" si="5689"/>
        <v>446</v>
      </c>
      <c r="BA350" s="180">
        <f t="shared" si="5689"/>
        <v>1013</v>
      </c>
      <c r="BB350" s="126">
        <f t="shared" si="5689"/>
        <v>755</v>
      </c>
      <c r="BC350" s="128">
        <f t="shared" si="5689"/>
        <v>750</v>
      </c>
      <c r="BD350" s="184">
        <f t="shared" si="5689"/>
        <v>1428</v>
      </c>
      <c r="BE350" s="185">
        <f t="shared" si="5689"/>
        <v>1084</v>
      </c>
      <c r="BF350" s="170">
        <f>AF350+AH350+AJ350+AL350+AN350+AP350+AR350+AT350+AV350+AX350+AZ350+BB350+BD350</f>
        <v>11619</v>
      </c>
      <c r="BG350" s="171">
        <f>AG350+AI350+AK350+AM350+AO350+AQ350+AS350+AU350+AW350+AY350+BA350+BC350+BE350</f>
        <v>11722</v>
      </c>
      <c r="BI350" s="125" t="s">
        <v>16</v>
      </c>
      <c r="BJ350" s="129">
        <f>B350/B374</f>
        <v>0</v>
      </c>
      <c r="BK350" s="130">
        <f t="shared" ref="BK350" si="5690">C350/C374</f>
        <v>0</v>
      </c>
      <c r="BL350" s="131">
        <f t="shared" ref="BL350" si="5691">D350/D374</f>
        <v>0</v>
      </c>
      <c r="BM350" s="132">
        <f t="shared" ref="BM350" si="5692">E350/E374</f>
        <v>0</v>
      </c>
      <c r="BN350" s="129">
        <f t="shared" ref="BN350" si="5693">F350/F374</f>
        <v>0</v>
      </c>
      <c r="BO350" s="130">
        <f t="shared" ref="BO350" si="5694">G350/G374</f>
        <v>0</v>
      </c>
      <c r="BP350" s="131">
        <f t="shared" ref="BP350" si="5695">H350/H374</f>
        <v>0</v>
      </c>
      <c r="BQ350" s="132">
        <f t="shared" ref="BQ350" si="5696">I350/I374</f>
        <v>0</v>
      </c>
      <c r="BR350" s="129">
        <f t="shared" ref="BR350" si="5697">J350/J374</f>
        <v>0</v>
      </c>
      <c r="BS350" s="130">
        <f t="shared" ref="BS350" si="5698">K350/K374</f>
        <v>0</v>
      </c>
      <c r="BT350" s="131">
        <f t="shared" ref="BT350" si="5699">L350/L374</f>
        <v>0</v>
      </c>
      <c r="BU350" s="129">
        <f t="shared" ref="BU350" si="5700">M350/M374</f>
        <v>0</v>
      </c>
      <c r="BV350" s="133">
        <f t="shared" ref="BV350" si="5701">N350/N374</f>
        <v>0</v>
      </c>
      <c r="BW350" s="134">
        <f t="shared" ref="BW350" si="5702">O350/O374</f>
        <v>0</v>
      </c>
      <c r="BX350" s="129">
        <f t="shared" ref="BX350" si="5703">P350/P374</f>
        <v>0</v>
      </c>
      <c r="BY350" s="130">
        <f t="shared" ref="BY350" si="5704">Q350/Q374</f>
        <v>0</v>
      </c>
      <c r="BZ350" s="131">
        <f t="shared" ref="BZ350" si="5705">R350/R374</f>
        <v>0</v>
      </c>
      <c r="CA350" s="132">
        <f t="shared" ref="CA350" si="5706">S350/S374</f>
        <v>0</v>
      </c>
      <c r="CB350" s="129">
        <f t="shared" ref="CB350" si="5707">T350/T374</f>
        <v>0</v>
      </c>
      <c r="CC350" s="130">
        <f t="shared" ref="CC350" si="5708">U350/U374</f>
        <v>0</v>
      </c>
      <c r="CD350" s="131">
        <f t="shared" ref="CD350" si="5709">V350/V374</f>
        <v>0</v>
      </c>
      <c r="CE350" s="132">
        <f t="shared" ref="CE350" si="5710">W350/W374</f>
        <v>0</v>
      </c>
      <c r="CF350" s="129">
        <f t="shared" ref="CF350" si="5711">X350/X374</f>
        <v>0</v>
      </c>
      <c r="CG350" s="130">
        <f t="shared" ref="CG350" si="5712">Y350/Y374</f>
        <v>0</v>
      </c>
      <c r="CH350" s="131">
        <f t="shared" ref="CH350" si="5713">Z350/Z374</f>
        <v>0</v>
      </c>
      <c r="CI350" s="129">
        <f t="shared" ref="CI350" si="5714">AA350/AA374</f>
        <v>0</v>
      </c>
      <c r="CJ350" s="135">
        <f t="shared" ref="CJ350" si="5715">AB350/AB374</f>
        <v>0</v>
      </c>
      <c r="CK350" s="136">
        <f t="shared" ref="CK350" si="5716">AC350/AC374</f>
        <v>0</v>
      </c>
    </row>
    <row r="351" spans="1:89" x14ac:dyDescent="0.2">
      <c r="A351" s="137" t="s">
        <v>17</v>
      </c>
      <c r="B351" s="189">
        <v>102</v>
      </c>
      <c r="C351" s="190">
        <v>0</v>
      </c>
      <c r="D351" s="191">
        <v>74</v>
      </c>
      <c r="E351" s="192">
        <v>1</v>
      </c>
      <c r="F351" s="189">
        <v>324</v>
      </c>
      <c r="G351" s="193">
        <v>4</v>
      </c>
      <c r="H351" s="191">
        <v>226</v>
      </c>
      <c r="I351" s="192">
        <v>18</v>
      </c>
      <c r="J351" s="189">
        <v>5</v>
      </c>
      <c r="K351" s="193">
        <v>7</v>
      </c>
      <c r="L351" s="191">
        <v>6</v>
      </c>
      <c r="M351" s="189">
        <v>29</v>
      </c>
      <c r="N351" s="194">
        <v>74</v>
      </c>
      <c r="O351" s="195">
        <v>89</v>
      </c>
      <c r="P351" s="189">
        <v>25</v>
      </c>
      <c r="Q351" s="193">
        <v>46</v>
      </c>
      <c r="R351" s="191">
        <v>9</v>
      </c>
      <c r="S351" s="192">
        <v>38</v>
      </c>
      <c r="T351" s="189">
        <v>0</v>
      </c>
      <c r="U351" s="193">
        <v>0</v>
      </c>
      <c r="V351" s="191">
        <v>0</v>
      </c>
      <c r="W351" s="192">
        <v>0</v>
      </c>
      <c r="X351" s="189">
        <v>0</v>
      </c>
      <c r="Y351" s="193">
        <v>0</v>
      </c>
      <c r="Z351" s="191">
        <v>0</v>
      </c>
      <c r="AA351" s="189">
        <v>0</v>
      </c>
      <c r="AB351" s="170">
        <f t="shared" ref="AB351:AB370" si="5717">B351+D351+F351+H351+J351+L351+N351+P351+R351+T351+V351+X351+Z351</f>
        <v>845</v>
      </c>
      <c r="AC351" s="171">
        <f t="shared" ref="AC351:AC370" si="5718">C351+E351+G351+I351+K351+M351+O351+Q351+S351+U351+W351+Y351+AA351</f>
        <v>232</v>
      </c>
      <c r="AE351" s="275" t="str">
        <f>$AE$10</f>
        <v>08:00 - 08:59</v>
      </c>
      <c r="AF351" s="126">
        <f>SUMIF($A$9:$A$32,$AE351,B$350:B$373)</f>
        <v>1011</v>
      </c>
      <c r="AG351" s="190">
        <f t="shared" si="5688"/>
        <v>477</v>
      </c>
      <c r="AH351" s="191">
        <f t="shared" si="5688"/>
        <v>353</v>
      </c>
      <c r="AI351" s="192">
        <f t="shared" si="5688"/>
        <v>354</v>
      </c>
      <c r="AJ351" s="276">
        <f t="shared" si="5688"/>
        <v>1186</v>
      </c>
      <c r="AK351" s="193">
        <f t="shared" si="5688"/>
        <v>501</v>
      </c>
      <c r="AL351" s="191">
        <f t="shared" si="5688"/>
        <v>1212</v>
      </c>
      <c r="AM351" s="192">
        <f t="shared" si="5688"/>
        <v>881</v>
      </c>
      <c r="AN351" s="276">
        <f t="shared" si="5688"/>
        <v>152</v>
      </c>
      <c r="AO351" s="193">
        <f t="shared" si="5688"/>
        <v>387</v>
      </c>
      <c r="AP351" s="191">
        <f t="shared" si="5688"/>
        <v>385</v>
      </c>
      <c r="AQ351" s="276">
        <f t="shared" si="5688"/>
        <v>1158</v>
      </c>
      <c r="AR351" s="194">
        <f t="shared" si="5688"/>
        <v>1166</v>
      </c>
      <c r="AS351" s="195">
        <f t="shared" si="5688"/>
        <v>1728</v>
      </c>
      <c r="AT351" s="276">
        <f t="shared" si="5688"/>
        <v>758</v>
      </c>
      <c r="AU351" s="193">
        <f t="shared" si="5688"/>
        <v>668</v>
      </c>
      <c r="AV351" s="191">
        <f t="shared" si="5688"/>
        <v>973</v>
      </c>
      <c r="AW351" s="192">
        <f t="shared" si="5689"/>
        <v>699</v>
      </c>
      <c r="AX351" s="276">
        <f t="shared" si="5689"/>
        <v>149</v>
      </c>
      <c r="AY351" s="193">
        <f t="shared" si="5689"/>
        <v>400</v>
      </c>
      <c r="AZ351" s="191">
        <f t="shared" si="5689"/>
        <v>324</v>
      </c>
      <c r="BA351" s="192">
        <f t="shared" si="5689"/>
        <v>910</v>
      </c>
      <c r="BB351" s="276">
        <f t="shared" si="5689"/>
        <v>692</v>
      </c>
      <c r="BC351" s="193">
        <f t="shared" si="5689"/>
        <v>614</v>
      </c>
      <c r="BD351" s="191">
        <f t="shared" si="5689"/>
        <v>1161</v>
      </c>
      <c r="BE351" s="276">
        <f t="shared" si="5689"/>
        <v>1069</v>
      </c>
      <c r="BF351" s="172">
        <f>SUM(AF351,AH351,AJ351,AL351,AN351,AP351,AR351,AT351,AV351,AX351,AZ351,BB351,BD351)</f>
        <v>9522</v>
      </c>
      <c r="BG351" s="173">
        <f>SUM(AG351,AI351,AK351,AM351,AO351,AQ351,AS351,AU351,AW351,AY351,BA351,BC351,BE351)</f>
        <v>9846</v>
      </c>
      <c r="BI351" s="137" t="s">
        <v>17</v>
      </c>
      <c r="BJ351" s="129">
        <f>B351/B374</f>
        <v>1.0440122824974411E-2</v>
      </c>
      <c r="BK351" s="130">
        <f t="shared" ref="BK351" si="5719">C351/C374</f>
        <v>0</v>
      </c>
      <c r="BL351" s="131">
        <f t="shared" ref="BL351" si="5720">D351/D374</f>
        <v>1.5317739598426828E-2</v>
      </c>
      <c r="BM351" s="132">
        <f t="shared" ref="BM351" si="5721">E351/E374</f>
        <v>2.0631318341242006E-4</v>
      </c>
      <c r="BN351" s="129">
        <f t="shared" ref="BN351" si="5722">F351/F374</f>
        <v>2.5423728813559324E-2</v>
      </c>
      <c r="BO351" s="130">
        <f t="shared" ref="BO351" si="5723">G351/G374</f>
        <v>3.5041611914148052E-4</v>
      </c>
      <c r="BP351" s="131">
        <f t="shared" ref="BP351" si="5724">H351/H374</f>
        <v>1.3827704356338717E-2</v>
      </c>
      <c r="BQ351" s="132">
        <f t="shared" ref="BQ351" si="5725">I351/I374</f>
        <v>1.0581388513314913E-3</v>
      </c>
      <c r="BR351" s="129">
        <f t="shared" ref="BR351" si="5726">J351/J374</f>
        <v>1.6485328058028356E-3</v>
      </c>
      <c r="BS351" s="130">
        <f t="shared" ref="BS351" si="5727">K351/K374</f>
        <v>2.3026315789473682E-3</v>
      </c>
      <c r="BT351" s="131">
        <f t="shared" ref="BT351" si="5728">L351/L374</f>
        <v>6.7461209804362487E-4</v>
      </c>
      <c r="BU351" s="129">
        <f t="shared" ref="BU351" si="5729">M351/M374</f>
        <v>3.20017656146546E-3</v>
      </c>
      <c r="BV351" s="133">
        <f t="shared" ref="BV351" si="5730">N351/N374</f>
        <v>4.1428731385063262E-3</v>
      </c>
      <c r="BW351" s="134">
        <f t="shared" ref="BW351" si="5731">O351/O374</f>
        <v>4.8139333621808741E-3</v>
      </c>
      <c r="BX351" s="129">
        <f t="shared" ref="BX351" si="5732">P351/P374</f>
        <v>2.6313019682138723E-3</v>
      </c>
      <c r="BY351" s="130">
        <f t="shared" ref="BY351" si="5733">Q351/Q374</f>
        <v>4.8415956215135253E-3</v>
      </c>
      <c r="BZ351" s="131">
        <f t="shared" ref="BZ351" si="5734">R351/R374</f>
        <v>8.4793668739400791E-4</v>
      </c>
      <c r="CA351" s="132">
        <f t="shared" ref="CA351" si="5735">S351/S374</f>
        <v>3.328078472587143E-3</v>
      </c>
      <c r="CB351" s="129">
        <f t="shared" ref="CB351" si="5736">T351/T374</f>
        <v>0</v>
      </c>
      <c r="CC351" s="130">
        <f t="shared" ref="CC351" si="5737">U351/U374</f>
        <v>0</v>
      </c>
      <c r="CD351" s="131">
        <f t="shared" ref="CD351" si="5738">V351/V374</f>
        <v>0</v>
      </c>
      <c r="CE351" s="132">
        <f t="shared" ref="CE351" si="5739">W351/W374</f>
        <v>0</v>
      </c>
      <c r="CF351" s="129">
        <f t="shared" ref="CF351" si="5740">X351/X374</f>
        <v>0</v>
      </c>
      <c r="CG351" s="130">
        <f t="shared" ref="CG351" si="5741">Y351/Y374</f>
        <v>0</v>
      </c>
      <c r="CH351" s="131">
        <f t="shared" ref="CH351" si="5742">Z351/Z374</f>
        <v>0</v>
      </c>
      <c r="CI351" s="129">
        <f t="shared" ref="CI351" si="5743">AA351/AA374</f>
        <v>0</v>
      </c>
      <c r="CJ351" s="135">
        <f t="shared" ref="CJ351" si="5744">AB351/AB374</f>
        <v>6.5183013846569215E-3</v>
      </c>
      <c r="CK351" s="136">
        <f t="shared" ref="CK351" si="5745">AC351/AC374</f>
        <v>1.7934862434966798E-3</v>
      </c>
    </row>
    <row r="352" spans="1:89" ht="13.5" thickBot="1" x14ac:dyDescent="0.25">
      <c r="A352" s="146" t="s">
        <v>18</v>
      </c>
      <c r="B352" s="196">
        <v>571</v>
      </c>
      <c r="C352" s="197">
        <v>0</v>
      </c>
      <c r="D352" s="198">
        <v>323</v>
      </c>
      <c r="E352" s="199">
        <v>54</v>
      </c>
      <c r="F352" s="196">
        <v>1181</v>
      </c>
      <c r="G352" s="200">
        <v>203</v>
      </c>
      <c r="H352" s="198">
        <v>952</v>
      </c>
      <c r="I352" s="199">
        <v>330</v>
      </c>
      <c r="J352" s="196">
        <v>36</v>
      </c>
      <c r="K352" s="200">
        <v>98</v>
      </c>
      <c r="L352" s="198">
        <v>193</v>
      </c>
      <c r="M352" s="196">
        <v>383</v>
      </c>
      <c r="N352" s="201">
        <v>764</v>
      </c>
      <c r="O352" s="202">
        <v>743</v>
      </c>
      <c r="P352" s="196">
        <v>369</v>
      </c>
      <c r="Q352" s="200">
        <v>479</v>
      </c>
      <c r="R352" s="198">
        <v>336</v>
      </c>
      <c r="S352" s="199">
        <v>437</v>
      </c>
      <c r="T352" s="196">
        <v>62</v>
      </c>
      <c r="U352" s="200">
        <v>216</v>
      </c>
      <c r="V352" s="198">
        <v>204</v>
      </c>
      <c r="W352" s="199">
        <v>526</v>
      </c>
      <c r="X352" s="196">
        <v>389</v>
      </c>
      <c r="Y352" s="200">
        <v>276</v>
      </c>
      <c r="Z352" s="198">
        <v>704</v>
      </c>
      <c r="AA352" s="196">
        <v>510</v>
      </c>
      <c r="AB352" s="170">
        <f t="shared" si="5717"/>
        <v>6084</v>
      </c>
      <c r="AC352" s="171">
        <f t="shared" si="5718"/>
        <v>4255</v>
      </c>
      <c r="AE352" s="273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>
        <f>B352/B374</f>
        <v>5.8444216990788125E-2</v>
      </c>
      <c r="BK352" s="130">
        <f t="shared" ref="BK352" si="5746">C352/C374</f>
        <v>0</v>
      </c>
      <c r="BL352" s="131">
        <f t="shared" ref="BL352" si="5747">D352/D374</f>
        <v>6.6859863382322499E-2</v>
      </c>
      <c r="BM352" s="132">
        <f t="shared" ref="BM352" si="5748">E352/E374</f>
        <v>1.1140911904270683E-2</v>
      </c>
      <c r="BN352" s="129">
        <f t="shared" ref="BN352" si="5749">F352/F374</f>
        <v>9.267106089139987E-2</v>
      </c>
      <c r="BO352" s="130">
        <f t="shared" ref="BO352" si="5750">G352/G374</f>
        <v>1.7783618046430135E-2</v>
      </c>
      <c r="BP352" s="131">
        <f t="shared" ref="BP352" si="5751">H352/H374</f>
        <v>5.8247674987763093E-2</v>
      </c>
      <c r="BQ352" s="132">
        <f t="shared" ref="BQ352" si="5752">I352/I374</f>
        <v>1.9399212274410674E-2</v>
      </c>
      <c r="BR352" s="129">
        <f t="shared" ref="BR352" si="5753">J352/J374</f>
        <v>1.1869436201780416E-2</v>
      </c>
      <c r="BS352" s="130">
        <f t="shared" ref="BS352" si="5754">K352/K374</f>
        <v>3.2236842105263161E-2</v>
      </c>
      <c r="BT352" s="131">
        <f t="shared" ref="BT352" si="5755">L352/L374</f>
        <v>2.1700022487069936E-2</v>
      </c>
      <c r="BU352" s="129">
        <f t="shared" ref="BU352" si="5756">M352/M374</f>
        <v>4.2264400794526598E-2</v>
      </c>
      <c r="BV352" s="133">
        <f t="shared" ref="BV352" si="5757">N352/N374</f>
        <v>4.2772365916470718E-2</v>
      </c>
      <c r="BW352" s="134">
        <f t="shared" ref="BW352" si="5758">O352/O374</f>
        <v>4.0188230203375162E-2</v>
      </c>
      <c r="BX352" s="129">
        <f t="shared" ref="BX352" si="5759">P352/P374</f>
        <v>3.8838017050836754E-2</v>
      </c>
      <c r="BY352" s="130">
        <f t="shared" ref="BY352" si="5760">Q352/Q374</f>
        <v>5.0415745710977788E-2</v>
      </c>
      <c r="BZ352" s="131">
        <f t="shared" ref="BZ352" si="5761">R352/R374</f>
        <v>3.1656302996042961E-2</v>
      </c>
      <c r="CA352" s="132">
        <f t="shared" ref="CA352" si="5762">S352/S374</f>
        <v>3.8272902434752148E-2</v>
      </c>
      <c r="CB352" s="129">
        <f t="shared" ref="CB352" si="5763">T352/T374</f>
        <v>2.2431259044862518E-2</v>
      </c>
      <c r="CC352" s="130">
        <f t="shared" ref="CC352" si="5764">U352/U374</f>
        <v>7.1880199667221298E-2</v>
      </c>
      <c r="CD352" s="131">
        <f t="shared" ref="CD352" si="5765">V352/V374</f>
        <v>2.2514071294559099E-2</v>
      </c>
      <c r="CE352" s="132">
        <f t="shared" ref="CE352" si="5766">W352/W374</f>
        <v>5.181245074862096E-2</v>
      </c>
      <c r="CF352" s="129">
        <f t="shared" ref="CF352" si="5767">X352/X374</f>
        <v>4.5689452666196853E-2</v>
      </c>
      <c r="CG352" s="130">
        <f t="shared" ref="CG352" si="5768">Y352/Y374</f>
        <v>5.2934407364787113E-2</v>
      </c>
      <c r="CH352" s="131">
        <f t="shared" ref="CH352" si="5769">Z352/Z374</f>
        <v>4.4832197669235178E-2</v>
      </c>
      <c r="CI352" s="129">
        <f t="shared" ref="CI352" si="5770">AA352/AA374</f>
        <v>3.1647533354017994E-2</v>
      </c>
      <c r="CJ352" s="135">
        <f t="shared" ref="CJ352" si="5771">AB352/AB374</f>
        <v>4.6931769969529837E-2</v>
      </c>
      <c r="CK352" s="136">
        <f t="shared" ref="CK352" si="5772">AC352/AC374</f>
        <v>3.2893465371027469E-2</v>
      </c>
    </row>
    <row r="353" spans="1:89" ht="14.25" thickTop="1" thickBot="1" x14ac:dyDescent="0.25">
      <c r="A353" s="137" t="s">
        <v>19</v>
      </c>
      <c r="B353" s="189">
        <v>1112</v>
      </c>
      <c r="C353" s="190">
        <v>433</v>
      </c>
      <c r="D353" s="191">
        <v>524</v>
      </c>
      <c r="E353" s="192">
        <v>312</v>
      </c>
      <c r="F353" s="189">
        <v>1469</v>
      </c>
      <c r="G353" s="193">
        <v>596</v>
      </c>
      <c r="H353" s="191">
        <v>1484</v>
      </c>
      <c r="I353" s="192">
        <v>798</v>
      </c>
      <c r="J353" s="189">
        <v>80</v>
      </c>
      <c r="K353" s="193">
        <v>300</v>
      </c>
      <c r="L353" s="191">
        <v>373</v>
      </c>
      <c r="M353" s="189">
        <v>792</v>
      </c>
      <c r="N353" s="194">
        <v>1289</v>
      </c>
      <c r="O353" s="195">
        <v>1577</v>
      </c>
      <c r="P353" s="189">
        <v>778</v>
      </c>
      <c r="Q353" s="193">
        <v>929</v>
      </c>
      <c r="R353" s="191">
        <v>850</v>
      </c>
      <c r="S353" s="192">
        <v>792</v>
      </c>
      <c r="T353" s="189">
        <v>143</v>
      </c>
      <c r="U353" s="193">
        <v>367</v>
      </c>
      <c r="V353" s="191">
        <v>392</v>
      </c>
      <c r="W353" s="192">
        <v>855</v>
      </c>
      <c r="X353" s="189">
        <v>716</v>
      </c>
      <c r="Y353" s="193">
        <v>473</v>
      </c>
      <c r="Z353" s="191">
        <v>1123</v>
      </c>
      <c r="AA353" s="189">
        <v>1052</v>
      </c>
      <c r="AB353" s="170">
        <f t="shared" si="5717"/>
        <v>10333</v>
      </c>
      <c r="AC353" s="171">
        <f t="shared" si="5718"/>
        <v>9276</v>
      </c>
      <c r="AE353" s="267" t="s">
        <v>13</v>
      </c>
      <c r="AF353" s="20">
        <f t="shared" ref="AF353:BG353" si="5773">SUM(AF350:AF352)</f>
        <v>2281</v>
      </c>
      <c r="AG353" s="21">
        <f t="shared" si="5773"/>
        <v>1010</v>
      </c>
      <c r="AH353" s="20">
        <f t="shared" si="5773"/>
        <v>938</v>
      </c>
      <c r="AI353" s="21">
        <f t="shared" si="5773"/>
        <v>752</v>
      </c>
      <c r="AJ353" s="20">
        <f t="shared" si="5773"/>
        <v>2540</v>
      </c>
      <c r="AK353" s="21">
        <f t="shared" si="5773"/>
        <v>1144</v>
      </c>
      <c r="AL353" s="20">
        <f t="shared" si="5773"/>
        <v>2690</v>
      </c>
      <c r="AM353" s="21">
        <f t="shared" si="5773"/>
        <v>1941</v>
      </c>
      <c r="AN353" s="20">
        <f t="shared" si="5773"/>
        <v>295</v>
      </c>
      <c r="AO353" s="21">
        <f t="shared" si="5773"/>
        <v>883</v>
      </c>
      <c r="AP353" s="20">
        <f t="shared" si="5773"/>
        <v>825</v>
      </c>
      <c r="AQ353" s="21">
        <f t="shared" si="5773"/>
        <v>2499</v>
      </c>
      <c r="AR353" s="20">
        <f t="shared" si="5773"/>
        <v>2669</v>
      </c>
      <c r="AS353" s="21">
        <f t="shared" si="5773"/>
        <v>3813</v>
      </c>
      <c r="AT353" s="20">
        <f t="shared" si="5773"/>
        <v>1706</v>
      </c>
      <c r="AU353" s="21">
        <f t="shared" si="5773"/>
        <v>1574</v>
      </c>
      <c r="AV353" s="20">
        <f t="shared" si="5773"/>
        <v>2096</v>
      </c>
      <c r="AW353" s="21">
        <f t="shared" si="5773"/>
        <v>1564</v>
      </c>
      <c r="AX353" s="20">
        <f t="shared" si="5773"/>
        <v>295</v>
      </c>
      <c r="AY353" s="21">
        <f t="shared" si="5773"/>
        <v>948</v>
      </c>
      <c r="AZ353" s="20">
        <f t="shared" si="5773"/>
        <v>770</v>
      </c>
      <c r="BA353" s="21">
        <f t="shared" si="5773"/>
        <v>1923</v>
      </c>
      <c r="BB353" s="20">
        <f t="shared" si="5773"/>
        <v>1447</v>
      </c>
      <c r="BC353" s="21">
        <f t="shared" si="5773"/>
        <v>1364</v>
      </c>
      <c r="BD353" s="20">
        <f t="shared" si="5773"/>
        <v>2589</v>
      </c>
      <c r="BE353" s="21">
        <f t="shared" si="5773"/>
        <v>2153</v>
      </c>
      <c r="BF353" s="174">
        <f t="shared" si="5773"/>
        <v>21141</v>
      </c>
      <c r="BG353" s="175">
        <f t="shared" si="5773"/>
        <v>21568</v>
      </c>
      <c r="BI353" s="137" t="s">
        <v>19</v>
      </c>
      <c r="BJ353" s="129">
        <f>B353/B374</f>
        <v>0.11381780962128966</v>
      </c>
      <c r="BK353" s="130">
        <f t="shared" ref="BK353" si="5774">C353/C374</f>
        <v>4.2918029537119637E-2</v>
      </c>
      <c r="BL353" s="131">
        <f t="shared" ref="BL353" si="5775">D353/D374</f>
        <v>0.10846615607534672</v>
      </c>
      <c r="BM353" s="132">
        <f t="shared" ref="BM353" si="5776">E353/E374</f>
        <v>6.4369713224675051E-2</v>
      </c>
      <c r="BN353" s="129">
        <f t="shared" ref="BN353" si="5777">F353/F374</f>
        <v>0.11526993094789705</v>
      </c>
      <c r="BO353" s="130">
        <f t="shared" ref="BO353" si="5778">G353/G374</f>
        <v>5.2212001752080593E-2</v>
      </c>
      <c r="BP353" s="131">
        <f t="shared" ref="BP353" si="5779">H353/H374</f>
        <v>9.0797846304454227E-2</v>
      </c>
      <c r="BQ353" s="132">
        <f t="shared" ref="BQ353" si="5780">I353/I374</f>
        <v>4.6910822409029454E-2</v>
      </c>
      <c r="BR353" s="129">
        <f t="shared" ref="BR353" si="5781">J353/J374</f>
        <v>2.6376524892845369E-2</v>
      </c>
      <c r="BS353" s="130">
        <f t="shared" ref="BS353" si="5782">K353/K374</f>
        <v>9.8684210526315791E-2</v>
      </c>
      <c r="BT353" s="131">
        <f t="shared" ref="BT353" si="5783">L353/L374</f>
        <v>4.1938385428378681E-2</v>
      </c>
      <c r="BU353" s="129">
        <f t="shared" ref="BU353" si="5784">M353/M374</f>
        <v>8.7397925402780838E-2</v>
      </c>
      <c r="BV353" s="133">
        <f t="shared" ref="BV353" si="5785">N353/N374</f>
        <v>7.2164371291008847E-2</v>
      </c>
      <c r="BW353" s="134">
        <f t="shared" ref="BW353" si="5786">O353/O374</f>
        <v>8.5298572046733009E-2</v>
      </c>
      <c r="BX353" s="129">
        <f t="shared" ref="BX353" si="5787">P353/P374</f>
        <v>8.188611725081571E-2</v>
      </c>
      <c r="BY353" s="130">
        <f t="shared" ref="BY353" si="5788">Q353/Q374</f>
        <v>9.7779181138827498E-2</v>
      </c>
      <c r="BZ353" s="131">
        <f t="shared" ref="BZ353" si="5789">R353/R374</f>
        <v>8.008290936498963E-2</v>
      </c>
      <c r="CA353" s="132">
        <f t="shared" ref="CA353" si="5790">S353/S374</f>
        <v>6.9364161849710976E-2</v>
      </c>
      <c r="CB353" s="129">
        <f t="shared" ref="CB353" si="5791">T353/T374</f>
        <v>5.173661360347323E-2</v>
      </c>
      <c r="CC353" s="130">
        <f t="shared" ref="CC353" si="5792">U353/U374</f>
        <v>0.1221297836938436</v>
      </c>
      <c r="CD353" s="131">
        <f t="shared" ref="CD353" si="5793">V353/V374</f>
        <v>4.3262333075819448E-2</v>
      </c>
      <c r="CE353" s="132">
        <f t="shared" ref="CE353" si="5794">W353/W374</f>
        <v>8.4219858156028365E-2</v>
      </c>
      <c r="CF353" s="129">
        <f t="shared" ref="CF353" si="5795">X353/X374</f>
        <v>8.4096781771200377E-2</v>
      </c>
      <c r="CG353" s="130">
        <f t="shared" ref="CG353" si="5796">Y353/Y374</f>
        <v>9.0717299578059074E-2</v>
      </c>
      <c r="CH353" s="131">
        <f t="shared" ref="CH353" si="5797">Z353/Z374</f>
        <v>7.151499713430555E-2</v>
      </c>
      <c r="CI353" s="129">
        <f t="shared" ref="CI353" si="5798">AA353/AA374</f>
        <v>6.5280794291033201E-2</v>
      </c>
      <c r="CJ353" s="135">
        <f t="shared" ref="CJ353" si="5799">AB353/AB374</f>
        <v>7.970841208007097E-2</v>
      </c>
      <c r="CK353" s="136">
        <f t="shared" ref="CK353" si="5800">AC353/AC374</f>
        <v>7.1708527563255173E-2</v>
      </c>
    </row>
    <row r="354" spans="1:89" ht="13.5" thickTop="1" x14ac:dyDescent="0.2">
      <c r="A354" s="146" t="s">
        <v>20</v>
      </c>
      <c r="B354" s="196">
        <v>1270</v>
      </c>
      <c r="C354" s="197">
        <v>533</v>
      </c>
      <c r="D354" s="198">
        <v>585</v>
      </c>
      <c r="E354" s="199">
        <v>398</v>
      </c>
      <c r="F354" s="196">
        <v>1354</v>
      </c>
      <c r="G354" s="200">
        <v>643</v>
      </c>
      <c r="H354" s="198">
        <v>1478</v>
      </c>
      <c r="I354" s="199">
        <v>1060</v>
      </c>
      <c r="J354" s="196">
        <v>143</v>
      </c>
      <c r="K354" s="200">
        <v>496</v>
      </c>
      <c r="L354" s="198">
        <v>440</v>
      </c>
      <c r="M354" s="196">
        <v>1341</v>
      </c>
      <c r="N354" s="201">
        <v>1503</v>
      </c>
      <c r="O354" s="202">
        <v>2085</v>
      </c>
      <c r="P354" s="196">
        <v>948</v>
      </c>
      <c r="Q354" s="200">
        <v>906</v>
      </c>
      <c r="R354" s="198">
        <v>1123</v>
      </c>
      <c r="S354" s="199">
        <v>865</v>
      </c>
      <c r="T354" s="196">
        <v>146</v>
      </c>
      <c r="U354" s="200">
        <v>548</v>
      </c>
      <c r="V354" s="198">
        <v>446</v>
      </c>
      <c r="W354" s="199">
        <v>1013</v>
      </c>
      <c r="X354" s="196">
        <v>755</v>
      </c>
      <c r="Y354" s="200">
        <v>750</v>
      </c>
      <c r="Z354" s="198">
        <v>1428</v>
      </c>
      <c r="AA354" s="196">
        <v>1084</v>
      </c>
      <c r="AB354" s="170">
        <f t="shared" si="5717"/>
        <v>11619</v>
      </c>
      <c r="AC354" s="171">
        <f t="shared" si="5718"/>
        <v>11722</v>
      </c>
      <c r="BI354" s="146" t="s">
        <v>20</v>
      </c>
      <c r="BJ354" s="129">
        <f>B354/B374</f>
        <v>0.12998976458546571</v>
      </c>
      <c r="BK354" s="130">
        <f t="shared" ref="BK354" si="5801">C354/C374</f>
        <v>5.2829814649618397E-2</v>
      </c>
      <c r="BL354" s="131">
        <f t="shared" ref="BL354" si="5802">D354/D374</f>
        <v>0.12109294141999585</v>
      </c>
      <c r="BM354" s="132">
        <f t="shared" ref="BM354" si="5803">E354/E374</f>
        <v>8.2112646998143177E-2</v>
      </c>
      <c r="BN354" s="129">
        <f t="shared" ref="BN354" si="5804">F354/F374</f>
        <v>0.10624607658505963</v>
      </c>
      <c r="BO354" s="130">
        <f t="shared" ref="BO354" si="5805">G354/G374</f>
        <v>5.6329391151992994E-2</v>
      </c>
      <c r="BP354" s="131">
        <f t="shared" ref="BP354" si="5806">H354/H374</f>
        <v>9.043073910915321E-2</v>
      </c>
      <c r="BQ354" s="132">
        <f t="shared" ref="BQ354" si="5807">I354/I374</f>
        <v>6.2312621245076714E-2</v>
      </c>
      <c r="BR354" s="129">
        <f t="shared" ref="BR354" si="5808">J354/J374</f>
        <v>4.7148038245961095E-2</v>
      </c>
      <c r="BS354" s="130">
        <f t="shared" ref="BS354" si="5809">K354/K374</f>
        <v>0.16315789473684211</v>
      </c>
      <c r="BT354" s="131">
        <f t="shared" ref="BT354" si="5810">L354/L374</f>
        <v>4.9471553856532492E-2</v>
      </c>
      <c r="BU354" s="129">
        <f t="shared" ref="BU354" si="5811">M354/M374</f>
        <v>0.14798057823879937</v>
      </c>
      <c r="BV354" s="133">
        <f t="shared" ref="BV354" si="5812">N354/N374</f>
        <v>8.414511252939201E-2</v>
      </c>
      <c r="BW354" s="134">
        <f t="shared" ref="BW354" si="5813">O354/O374</f>
        <v>0.11277585460839464</v>
      </c>
      <c r="BX354" s="129">
        <f t="shared" ref="BX354" si="5814">P354/P374</f>
        <v>9.9778970634670033E-2</v>
      </c>
      <c r="BY354" s="130">
        <f t="shared" ref="BY354" si="5815">Q354/Q374</f>
        <v>9.5358383328070728E-2</v>
      </c>
      <c r="BZ354" s="131">
        <f t="shared" ref="BZ354" si="5816">R354/R374</f>
        <v>0.10580365554927454</v>
      </c>
      <c r="CA354" s="132">
        <f t="shared" ref="CA354" si="5817">S354/S374</f>
        <v>7.575757575757576E-2</v>
      </c>
      <c r="CB354" s="129">
        <f t="shared" ref="CB354" si="5818">T354/T374</f>
        <v>5.2821997105643996E-2</v>
      </c>
      <c r="CC354" s="130">
        <f t="shared" ref="CC354" si="5819">U354/U374</f>
        <v>0.18236272878535773</v>
      </c>
      <c r="CD354" s="131">
        <f t="shared" ref="CD354" si="5820">V354/V374</f>
        <v>4.9221940183202736E-2</v>
      </c>
      <c r="CE354" s="132">
        <f t="shared" ref="CE354" si="5821">W354/W374</f>
        <v>9.9783293932230108E-2</v>
      </c>
      <c r="CF354" s="129">
        <f t="shared" ref="CF354" si="5822">X354/X374</f>
        <v>8.8677472398402638E-2</v>
      </c>
      <c r="CG354" s="130">
        <f t="shared" ref="CG354" si="5823">Y354/Y374</f>
        <v>0.14384349827387802</v>
      </c>
      <c r="CH354" s="131">
        <f t="shared" ref="CH354" si="5824">Z354/Z374</f>
        <v>9.0938037317709997E-2</v>
      </c>
      <c r="CI354" s="129">
        <f t="shared" ref="CI354" si="5825">AA354/AA374</f>
        <v>6.7266521874030413E-2</v>
      </c>
      <c r="CJ354" s="135">
        <f t="shared" ref="CJ354" si="5826">AB354/AB374</f>
        <v>8.9628572530566594E-2</v>
      </c>
      <c r="CK354" s="136">
        <f t="shared" ref="CK354" si="5827">AC354/AC374</f>
        <v>9.0617438561500341E-2</v>
      </c>
    </row>
    <row r="355" spans="1:89" ht="13.5" thickBot="1" x14ac:dyDescent="0.25">
      <c r="A355" s="137" t="s">
        <v>21</v>
      </c>
      <c r="B355" s="189">
        <v>1011</v>
      </c>
      <c r="C355" s="190">
        <v>477</v>
      </c>
      <c r="D355" s="191">
        <v>353</v>
      </c>
      <c r="E355" s="192">
        <v>354</v>
      </c>
      <c r="F355" s="189">
        <v>1186</v>
      </c>
      <c r="G355" s="193">
        <v>501</v>
      </c>
      <c r="H355" s="191">
        <v>1212</v>
      </c>
      <c r="I355" s="192">
        <v>881</v>
      </c>
      <c r="J355" s="189">
        <v>152</v>
      </c>
      <c r="K355" s="193">
        <v>387</v>
      </c>
      <c r="L355" s="191">
        <v>385</v>
      </c>
      <c r="M355" s="189">
        <v>1158</v>
      </c>
      <c r="N355" s="194">
        <v>1166</v>
      </c>
      <c r="O355" s="195">
        <v>1728</v>
      </c>
      <c r="P355" s="189">
        <v>758</v>
      </c>
      <c r="Q355" s="193">
        <v>668</v>
      </c>
      <c r="R355" s="191">
        <v>973</v>
      </c>
      <c r="S355" s="192">
        <v>699</v>
      </c>
      <c r="T355" s="189">
        <v>149</v>
      </c>
      <c r="U355" s="193">
        <v>400</v>
      </c>
      <c r="V355" s="191">
        <v>324</v>
      </c>
      <c r="W355" s="192">
        <v>910</v>
      </c>
      <c r="X355" s="189">
        <v>692</v>
      </c>
      <c r="Y355" s="193">
        <v>614</v>
      </c>
      <c r="Z355" s="191">
        <v>1161</v>
      </c>
      <c r="AA355" s="189">
        <v>1069</v>
      </c>
      <c r="AB355" s="170">
        <f t="shared" si="5717"/>
        <v>9522</v>
      </c>
      <c r="AC355" s="171">
        <f t="shared" si="5718"/>
        <v>9846</v>
      </c>
      <c r="AE355" s="270" t="s">
        <v>85</v>
      </c>
      <c r="BI355" s="137" t="s">
        <v>21</v>
      </c>
      <c r="BJ355" s="129">
        <f>B355/B374</f>
        <v>0.10348004094165814</v>
      </c>
      <c r="BK355" s="130">
        <f t="shared" ref="BK355" si="5828">C355/C374</f>
        <v>4.7279214986619092E-2</v>
      </c>
      <c r="BL355" s="131">
        <f t="shared" ref="BL355" si="5829">D355/D374</f>
        <v>7.3069757814117162E-2</v>
      </c>
      <c r="BM355" s="132">
        <f t="shared" ref="BM355" si="5830">E355/E374</f>
        <v>7.3034866927996697E-2</v>
      </c>
      <c r="BN355" s="129">
        <f t="shared" ref="BN355" si="5831">F355/F374</f>
        <v>9.3063402385436284E-2</v>
      </c>
      <c r="BO355" s="130">
        <f t="shared" ref="BO355" si="5832">G355/G374</f>
        <v>4.3889618922470432E-2</v>
      </c>
      <c r="BP355" s="131">
        <f t="shared" ref="BP355" si="5833">H355/H374</f>
        <v>7.4155653450807629E-2</v>
      </c>
      <c r="BQ355" s="132">
        <f t="shared" ref="BQ355" si="5834">I355/I374</f>
        <v>5.1790018223502439E-2</v>
      </c>
      <c r="BR355" s="129">
        <f t="shared" ref="BR355" si="5835">J355/J374</f>
        <v>5.0115397296406197E-2</v>
      </c>
      <c r="BS355" s="130">
        <f t="shared" ref="BS355" si="5836">K355/K374</f>
        <v>0.12730263157894736</v>
      </c>
      <c r="BT355" s="131">
        <f t="shared" ref="BT355" si="5837">L355/L374</f>
        <v>4.3287609624465935E-2</v>
      </c>
      <c r="BU355" s="129">
        <f t="shared" ref="BU355" si="5838">M355/M374</f>
        <v>0.12778636062679322</v>
      </c>
      <c r="BV355" s="133">
        <f t="shared" ref="BV355" si="5839">N355/N374</f>
        <v>6.5278244317545628E-2</v>
      </c>
      <c r="BW355" s="134">
        <f t="shared" ref="BW355" si="5840">O355/O374</f>
        <v>9.3466032020770223E-2</v>
      </c>
      <c r="BX355" s="129">
        <f t="shared" ref="BX355" si="5841">P355/P374</f>
        <v>7.9781075676244609E-2</v>
      </c>
      <c r="BY355" s="130">
        <f t="shared" ref="BY355" si="5842">Q355/Q374</f>
        <v>7.0308388590674661E-2</v>
      </c>
      <c r="BZ355" s="131">
        <f t="shared" ref="BZ355" si="5843">R355/R374</f>
        <v>9.1671377426041076E-2</v>
      </c>
      <c r="CA355" s="132">
        <f t="shared" ref="CA355" si="5844">S355/S374</f>
        <v>6.1219127693116132E-2</v>
      </c>
      <c r="CB355" s="129">
        <f t="shared" ref="CB355" si="5845">T355/T374</f>
        <v>5.3907380607814762E-2</v>
      </c>
      <c r="CC355" s="130">
        <f t="shared" ref="CC355" si="5846">U355/U374</f>
        <v>0.13311148086522462</v>
      </c>
      <c r="CD355" s="131">
        <f t="shared" ref="CD355" si="5847">V355/V374</f>
        <v>3.5757642644299745E-2</v>
      </c>
      <c r="CE355" s="132">
        <f t="shared" ref="CE355" si="5848">W355/W374</f>
        <v>8.9637509850275812E-2</v>
      </c>
      <c r="CF355" s="129">
        <f t="shared" ref="CF355" si="5849">X355/X374</f>
        <v>8.1277895231383609E-2</v>
      </c>
      <c r="CG355" s="130">
        <f t="shared" ref="CG355" si="5850">Y355/Y374</f>
        <v>0.11775987725354814</v>
      </c>
      <c r="CH355" s="131">
        <f t="shared" ref="CH355" si="5851">Z355/Z374</f>
        <v>7.3934916894860855E-2</v>
      </c>
      <c r="CI355" s="129">
        <f t="shared" ref="CI355" si="5852">AA355/AA374</f>
        <v>6.6335712069500466E-2</v>
      </c>
      <c r="CJ355" s="135">
        <f t="shared" ref="CJ355" si="5853">AB355/AB374</f>
        <v>7.3452385544027457E-2</v>
      </c>
      <c r="CK355" s="136">
        <f t="shared" ref="CK355" si="5854">AC355/AC374</f>
        <v>7.6114937730466847E-2</v>
      </c>
    </row>
    <row r="356" spans="1:89" ht="14.25" thickTop="1" thickBot="1" x14ac:dyDescent="0.25">
      <c r="A356" s="146" t="s">
        <v>22</v>
      </c>
      <c r="B356" s="196">
        <v>823</v>
      </c>
      <c r="C356" s="197">
        <v>612</v>
      </c>
      <c r="D356" s="198">
        <v>297</v>
      </c>
      <c r="E356" s="199">
        <v>270</v>
      </c>
      <c r="F356" s="196">
        <v>1224</v>
      </c>
      <c r="G356" s="200">
        <v>443</v>
      </c>
      <c r="H356" s="198">
        <v>1348</v>
      </c>
      <c r="I356" s="199">
        <v>852</v>
      </c>
      <c r="J356" s="196">
        <v>132</v>
      </c>
      <c r="K356" s="200">
        <v>400</v>
      </c>
      <c r="L356" s="198">
        <v>352</v>
      </c>
      <c r="M356" s="196">
        <v>993</v>
      </c>
      <c r="N356" s="201">
        <v>982</v>
      </c>
      <c r="O356" s="202">
        <v>1720</v>
      </c>
      <c r="P356" s="196">
        <v>617</v>
      </c>
      <c r="Q356" s="200">
        <v>624</v>
      </c>
      <c r="R356" s="198">
        <v>869</v>
      </c>
      <c r="S356" s="199">
        <v>754</v>
      </c>
      <c r="T356" s="196">
        <v>145</v>
      </c>
      <c r="U356" s="200">
        <v>213</v>
      </c>
      <c r="V356" s="198">
        <v>366</v>
      </c>
      <c r="W356" s="199">
        <v>966</v>
      </c>
      <c r="X356" s="196">
        <v>493</v>
      </c>
      <c r="Y356" s="200">
        <v>452</v>
      </c>
      <c r="Z356" s="198">
        <v>1092</v>
      </c>
      <c r="AA356" s="196">
        <v>999</v>
      </c>
      <c r="AB356" s="170">
        <f t="shared" si="5717"/>
        <v>8740</v>
      </c>
      <c r="AC356" s="171">
        <f t="shared" si="5718"/>
        <v>9298</v>
      </c>
      <c r="AE356" s="298" t="s">
        <v>0</v>
      </c>
      <c r="AF356" s="292" t="s">
        <v>1</v>
      </c>
      <c r="AG356" s="293"/>
      <c r="AH356" s="292" t="s">
        <v>2</v>
      </c>
      <c r="AI356" s="293"/>
      <c r="AJ356" s="292" t="s">
        <v>3</v>
      </c>
      <c r="AK356" s="293"/>
      <c r="AL356" s="292" t="s">
        <v>4</v>
      </c>
      <c r="AM356" s="293"/>
      <c r="AN356" s="292" t="s">
        <v>5</v>
      </c>
      <c r="AO356" s="293"/>
      <c r="AP356" s="292" t="s">
        <v>6</v>
      </c>
      <c r="AQ356" s="293"/>
      <c r="AR356" s="292" t="s">
        <v>7</v>
      </c>
      <c r="AS356" s="293"/>
      <c r="AT356" s="292" t="s">
        <v>8</v>
      </c>
      <c r="AU356" s="293"/>
      <c r="AV356" s="292" t="s">
        <v>9</v>
      </c>
      <c r="AW356" s="293"/>
      <c r="AX356" s="292" t="s">
        <v>10</v>
      </c>
      <c r="AY356" s="293"/>
      <c r="AZ356" s="292" t="s">
        <v>11</v>
      </c>
      <c r="BA356" s="293"/>
      <c r="BB356" s="292" t="s">
        <v>12</v>
      </c>
      <c r="BC356" s="293"/>
      <c r="BD356" s="294" t="s">
        <v>40</v>
      </c>
      <c r="BE356" s="295"/>
      <c r="BF356" s="296" t="s">
        <v>41</v>
      </c>
      <c r="BG356" s="297"/>
      <c r="BI356" s="146" t="s">
        <v>22</v>
      </c>
      <c r="BJ356" s="129">
        <f>B356/B374</f>
        <v>8.4237461617195503E-2</v>
      </c>
      <c r="BK356" s="130">
        <f t="shared" ref="BK356" si="5855">C356/C374</f>
        <v>6.0660124888492414E-2</v>
      </c>
      <c r="BL356" s="131">
        <f t="shared" ref="BL356" si="5856">D356/D374</f>
        <v>6.1477954874767128E-2</v>
      </c>
      <c r="BM356" s="132">
        <f t="shared" ref="BM356" si="5857">E356/E374</f>
        <v>5.5704559521353413E-2</v>
      </c>
      <c r="BN356" s="129">
        <f t="shared" ref="BN356" si="5858">F356/F374</f>
        <v>9.6045197740112997E-2</v>
      </c>
      <c r="BO356" s="130">
        <f t="shared" ref="BO356" si="5859">G356/G374</f>
        <v>3.8808585194918969E-2</v>
      </c>
      <c r="BP356" s="131">
        <f t="shared" ref="BP356" si="5860">H356/H374</f>
        <v>8.2476749877630928E-2</v>
      </c>
      <c r="BQ356" s="132">
        <f t="shared" ref="BQ356" si="5861">I356/I374</f>
        <v>5.0085238963023929E-2</v>
      </c>
      <c r="BR356" s="129">
        <f t="shared" ref="BR356" si="5862">J356/J374</f>
        <v>4.3521266073194856E-2</v>
      </c>
      <c r="BS356" s="130">
        <f t="shared" ref="BS356" si="5863">K356/K374</f>
        <v>0.13157894736842105</v>
      </c>
      <c r="BT356" s="131">
        <f t="shared" ref="BT356" si="5864">L356/L374</f>
        <v>3.9577243085225998E-2</v>
      </c>
      <c r="BU356" s="129">
        <f t="shared" ref="BU356" si="5865">M356/M374</f>
        <v>0.10957845950121387</v>
      </c>
      <c r="BV356" s="133">
        <f t="shared" ref="BV356" si="5866">N356/N374</f>
        <v>5.4977046243421791E-2</v>
      </c>
      <c r="BW356" s="134">
        <f t="shared" ref="BW356" si="5867">O356/O374</f>
        <v>9.3033318909562956E-2</v>
      </c>
      <c r="BX356" s="129">
        <f t="shared" ref="BX356" si="5868">P356/P374</f>
        <v>6.4940532575518364E-2</v>
      </c>
      <c r="BY356" s="130">
        <f t="shared" ref="BY356" si="5869">Q356/Q374</f>
        <v>6.5677297126618253E-2</v>
      </c>
      <c r="BZ356" s="131">
        <f t="shared" ref="BZ356" si="5870">R356/R374</f>
        <v>8.1872997927265878E-2</v>
      </c>
      <c r="CA356" s="132">
        <f t="shared" ref="CA356" si="5871">S356/S374</f>
        <v>6.6036083377123841E-2</v>
      </c>
      <c r="CB356" s="129">
        <f t="shared" ref="CB356" si="5872">T356/T374</f>
        <v>5.2460202604920403E-2</v>
      </c>
      <c r="CC356" s="130">
        <f t="shared" ref="CC356" si="5873">U356/U374</f>
        <v>7.0881863560732117E-2</v>
      </c>
      <c r="CD356" s="131">
        <f t="shared" ref="CD356" si="5874">V356/V374</f>
        <v>4.0392892616708975E-2</v>
      </c>
      <c r="CE356" s="132">
        <f t="shared" ref="CE356" si="5875">W356/W374</f>
        <v>9.5153664302600471E-2</v>
      </c>
      <c r="CF356" s="129">
        <f t="shared" ref="CF356" si="5876">X356/X374</f>
        <v>5.7904627672069532E-2</v>
      </c>
      <c r="CG356" s="130">
        <f t="shared" ref="CG356" si="5877">Y356/Y374</f>
        <v>8.6689681626390486E-2</v>
      </c>
      <c r="CH356" s="131">
        <f t="shared" ref="CH356" si="5878">Z356/Z374</f>
        <v>6.954085206648411E-2</v>
      </c>
      <c r="CI356" s="129">
        <f t="shared" ref="CI356" si="5879">AA356/AA374</f>
        <v>6.1991932981694073E-2</v>
      </c>
      <c r="CJ356" s="135">
        <f t="shared" ref="CJ356" si="5880">AB356/AB374</f>
        <v>6.7420064025918922E-2</v>
      </c>
      <c r="CK356" s="136">
        <f t="shared" ref="CK356" si="5881">AC356/AC374</f>
        <v>7.1878599534621238E-2</v>
      </c>
    </row>
    <row r="357" spans="1:89" ht="15" thickTop="1" thickBot="1" x14ac:dyDescent="0.3">
      <c r="A357" s="137" t="s">
        <v>23</v>
      </c>
      <c r="B357" s="189">
        <v>550</v>
      </c>
      <c r="C357" s="190">
        <v>522</v>
      </c>
      <c r="D357" s="191">
        <v>255</v>
      </c>
      <c r="E357" s="192">
        <v>261</v>
      </c>
      <c r="F357" s="189">
        <v>765</v>
      </c>
      <c r="G357" s="193">
        <v>359</v>
      </c>
      <c r="H357" s="191">
        <v>976</v>
      </c>
      <c r="I357" s="192">
        <v>815</v>
      </c>
      <c r="J357" s="189">
        <v>146</v>
      </c>
      <c r="K357" s="193">
        <v>279</v>
      </c>
      <c r="L357" s="191">
        <v>322</v>
      </c>
      <c r="M357" s="189">
        <v>676</v>
      </c>
      <c r="N357" s="194">
        <v>843</v>
      </c>
      <c r="O357" s="195">
        <v>1156</v>
      </c>
      <c r="P357" s="189">
        <v>462</v>
      </c>
      <c r="Q357" s="193">
        <v>409</v>
      </c>
      <c r="R357" s="191">
        <v>692</v>
      </c>
      <c r="S357" s="192">
        <v>561</v>
      </c>
      <c r="T357" s="189">
        <v>111</v>
      </c>
      <c r="U357" s="193">
        <v>187</v>
      </c>
      <c r="V357" s="191">
        <v>316</v>
      </c>
      <c r="W357" s="192">
        <v>717</v>
      </c>
      <c r="X357" s="189">
        <v>412</v>
      </c>
      <c r="Y357" s="193">
        <v>272</v>
      </c>
      <c r="Z357" s="191">
        <v>926</v>
      </c>
      <c r="AA357" s="189">
        <v>927</v>
      </c>
      <c r="AB357" s="170">
        <f t="shared" si="5717"/>
        <v>6776</v>
      </c>
      <c r="AC357" s="171">
        <f t="shared" si="5718"/>
        <v>7141</v>
      </c>
      <c r="AE357" s="299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>
        <f>B357/B374</f>
        <v>5.6294779938587509E-2</v>
      </c>
      <c r="BK357" s="130">
        <f t="shared" ref="BK357" si="5882">C357/C374</f>
        <v>5.1739518287243533E-2</v>
      </c>
      <c r="BL357" s="131">
        <f t="shared" ref="BL357" si="5883">D357/D374</f>
        <v>5.2784102670254608E-2</v>
      </c>
      <c r="BM357" s="132">
        <f t="shared" ref="BM357" si="5884">E357/E374</f>
        <v>5.3847740870641633E-2</v>
      </c>
      <c r="BN357" s="129">
        <f t="shared" ref="BN357" si="5885">F357/F374</f>
        <v>6.0028248587570623E-2</v>
      </c>
      <c r="BO357" s="130">
        <f t="shared" ref="BO357" si="5886">G357/G374</f>
        <v>3.1449846692947876E-2</v>
      </c>
      <c r="BP357" s="131">
        <f t="shared" ref="BP357" si="5887">H357/H374</f>
        <v>5.9716103768967202E-2</v>
      </c>
      <c r="BQ357" s="132">
        <f t="shared" ref="BQ357" si="5888">I357/I374</f>
        <v>4.7910175768620306E-2</v>
      </c>
      <c r="BR357" s="129">
        <f t="shared" ref="BR357" si="5889">J357/J374</f>
        <v>4.8137157929442793E-2</v>
      </c>
      <c r="BS357" s="130">
        <f t="shared" ref="BS357" si="5890">K357/K374</f>
        <v>9.1776315789473678E-2</v>
      </c>
      <c r="BT357" s="131">
        <f t="shared" ref="BT357" si="5891">L357/L374</f>
        <v>3.6204182595007871E-2</v>
      </c>
      <c r="BU357" s="129">
        <f t="shared" ref="BU357" si="5892">M357/M374</f>
        <v>7.4597219156918998E-2</v>
      </c>
      <c r="BV357" s="133">
        <f t="shared" ref="BV357" si="5893">N357/N374</f>
        <v>4.7195162915686935E-2</v>
      </c>
      <c r="BW357" s="134">
        <f t="shared" ref="BW357" si="5894">O357/O374</f>
        <v>6.2527044569450449E-2</v>
      </c>
      <c r="BX357" s="129">
        <f t="shared" ref="BX357" si="5895">P357/P374</f>
        <v>4.8626460372592356E-2</v>
      </c>
      <c r="BY357" s="130">
        <f t="shared" ref="BY357" si="5896">Q357/Q374</f>
        <v>4.3048100199978949E-2</v>
      </c>
      <c r="BZ357" s="131">
        <f t="shared" ref="BZ357" si="5897">R357/R374</f>
        <v>6.5196909741850384E-2</v>
      </c>
      <c r="CA357" s="132">
        <f t="shared" ref="CA357" si="5898">S357/S374</f>
        <v>4.9132947976878616E-2</v>
      </c>
      <c r="CB357" s="129">
        <f t="shared" ref="CB357" si="5899">T357/T374</f>
        <v>4.0159189580318382E-2</v>
      </c>
      <c r="CC357" s="130">
        <f t="shared" ref="CC357" si="5900">U357/U374</f>
        <v>6.2229617304492515E-2</v>
      </c>
      <c r="CD357" s="131">
        <f t="shared" ref="CD357" si="5901">V357/V374</f>
        <v>3.4874737887650373E-2</v>
      </c>
      <c r="CE357" s="132">
        <f t="shared" ref="CE357" si="5902">W357/W374</f>
        <v>7.0626477541371163E-2</v>
      </c>
      <c r="CF357" s="129">
        <f t="shared" ref="CF357" si="5903">X357/X374</f>
        <v>4.8390885600187929E-2</v>
      </c>
      <c r="CG357" s="130">
        <f t="shared" ref="CG357" si="5904">Y357/Y374</f>
        <v>5.2167242040659763E-2</v>
      </c>
      <c r="CH357" s="131">
        <f t="shared" ref="CH357" si="5905">Z357/Z374</f>
        <v>5.8969623638795134E-2</v>
      </c>
      <c r="CI357" s="129">
        <f t="shared" ref="CI357" si="5906">AA357/AA374</f>
        <v>5.7524045919950355E-2</v>
      </c>
      <c r="CJ357" s="135">
        <f t="shared" ref="CJ357" si="5907">AB357/AB374</f>
        <v>5.2269834535426392E-2</v>
      </c>
      <c r="CK357" s="136">
        <f t="shared" ref="CK357" si="5908">AC357/AC374</f>
        <v>5.5203815796593919E-2</v>
      </c>
    </row>
    <row r="358" spans="1:89" ht="13.5" thickTop="1" x14ac:dyDescent="0.2">
      <c r="A358" s="146" t="s">
        <v>24</v>
      </c>
      <c r="B358" s="203">
        <v>425</v>
      </c>
      <c r="C358" s="197">
        <v>463</v>
      </c>
      <c r="D358" s="198">
        <v>224</v>
      </c>
      <c r="E358" s="199">
        <v>223</v>
      </c>
      <c r="F358" s="196">
        <v>628</v>
      </c>
      <c r="G358" s="200">
        <v>340</v>
      </c>
      <c r="H358" s="198">
        <v>854</v>
      </c>
      <c r="I358" s="199">
        <v>728</v>
      </c>
      <c r="J358" s="196">
        <v>150</v>
      </c>
      <c r="K358" s="200">
        <v>180</v>
      </c>
      <c r="L358" s="198">
        <v>314</v>
      </c>
      <c r="M358" s="196">
        <v>541</v>
      </c>
      <c r="N358" s="201">
        <v>775</v>
      </c>
      <c r="O358" s="204">
        <v>868</v>
      </c>
      <c r="P358" s="196">
        <v>440</v>
      </c>
      <c r="Q358" s="200">
        <v>366</v>
      </c>
      <c r="R358" s="198">
        <v>492</v>
      </c>
      <c r="S358" s="199">
        <v>480</v>
      </c>
      <c r="T358" s="196">
        <v>112</v>
      </c>
      <c r="U358" s="200">
        <v>117</v>
      </c>
      <c r="V358" s="198">
        <v>338</v>
      </c>
      <c r="W358" s="205">
        <v>580</v>
      </c>
      <c r="X358" s="196">
        <v>394</v>
      </c>
      <c r="Y358" s="200">
        <v>213</v>
      </c>
      <c r="Z358" s="198">
        <v>839</v>
      </c>
      <c r="AA358" s="196">
        <v>948</v>
      </c>
      <c r="AB358" s="170">
        <f t="shared" si="5717"/>
        <v>5985</v>
      </c>
      <c r="AC358" s="171">
        <f t="shared" si="5718"/>
        <v>6047</v>
      </c>
      <c r="AE358" s="273" t="str">
        <f>$AE$17</f>
        <v>17:00 - 17:59</v>
      </c>
      <c r="AF358" s="126">
        <f t="shared" ref="AF358:AU359" si="5909">SUMIF($A$9:$A$32,$AE358,B$350:B$373)</f>
        <v>553</v>
      </c>
      <c r="AG358" s="186">
        <f t="shared" si="5909"/>
        <v>1331</v>
      </c>
      <c r="AH358" s="127">
        <f t="shared" si="5909"/>
        <v>408</v>
      </c>
      <c r="AI358" s="180">
        <f t="shared" si="5909"/>
        <v>460</v>
      </c>
      <c r="AJ358" s="126">
        <f t="shared" si="5909"/>
        <v>608</v>
      </c>
      <c r="AK358" s="128">
        <f t="shared" si="5909"/>
        <v>1498</v>
      </c>
      <c r="AL358" s="127">
        <f t="shared" si="5909"/>
        <v>1056</v>
      </c>
      <c r="AM358" s="180">
        <f t="shared" si="5909"/>
        <v>2063</v>
      </c>
      <c r="AN358" s="126">
        <f t="shared" si="5909"/>
        <v>499</v>
      </c>
      <c r="AO358" s="128">
        <f t="shared" si="5909"/>
        <v>102</v>
      </c>
      <c r="AP358" s="127">
        <f t="shared" si="5909"/>
        <v>1182</v>
      </c>
      <c r="AQ358" s="126">
        <f t="shared" si="5909"/>
        <v>349</v>
      </c>
      <c r="AR358" s="179">
        <f t="shared" si="5909"/>
        <v>1791</v>
      </c>
      <c r="AS358" s="181">
        <f t="shared" si="5909"/>
        <v>1153</v>
      </c>
      <c r="AT358" s="126">
        <f t="shared" si="5909"/>
        <v>948</v>
      </c>
      <c r="AU358" s="128">
        <f t="shared" si="5909"/>
        <v>806</v>
      </c>
      <c r="AV358" s="127">
        <f t="shared" ref="AP358:BE359" si="5910">SUMIF($A$9:$A$32,$AE358,R$350:R$373)</f>
        <v>743</v>
      </c>
      <c r="AW358" s="180">
        <f t="shared" si="5910"/>
        <v>1196</v>
      </c>
      <c r="AX358" s="126">
        <f t="shared" si="5910"/>
        <v>465</v>
      </c>
      <c r="AY358" s="128">
        <f t="shared" si="5910"/>
        <v>72</v>
      </c>
      <c r="AZ358" s="127">
        <f t="shared" si="5910"/>
        <v>1179</v>
      </c>
      <c r="BA358" s="180">
        <f t="shared" si="5910"/>
        <v>638</v>
      </c>
      <c r="BB358" s="126">
        <f t="shared" si="5910"/>
        <v>962</v>
      </c>
      <c r="BC358" s="128">
        <f t="shared" si="5910"/>
        <v>279</v>
      </c>
      <c r="BD358" s="184">
        <f t="shared" si="5910"/>
        <v>1335</v>
      </c>
      <c r="BE358" s="185">
        <f t="shared" si="5910"/>
        <v>1530</v>
      </c>
      <c r="BF358" s="170">
        <f>AF358+AH358+AJ358+AL358+AN358+AP358+AR358+AT358+AV358+AX358+AZ358+BB358+BD358</f>
        <v>11729</v>
      </c>
      <c r="BG358" s="171">
        <f>AG358+AI358+AK358+AM358+AO358+AQ358+AS358+AU358+AW358+AY358+BA358+BC358+BE358</f>
        <v>11477</v>
      </c>
      <c r="BI358" s="146" t="s">
        <v>24</v>
      </c>
      <c r="BJ358" s="129">
        <f>B358/B374</f>
        <v>4.3500511770726717E-2</v>
      </c>
      <c r="BK358" s="130">
        <f t="shared" ref="BK358" si="5911">C358/C374</f>
        <v>4.5891565070869264E-2</v>
      </c>
      <c r="BL358" s="131">
        <f t="shared" ref="BL358" si="5912">D358/D374</f>
        <v>4.6367211757400127E-2</v>
      </c>
      <c r="BM358" s="132">
        <f t="shared" ref="BM358" si="5913">E358/E374</f>
        <v>4.6007839900969669E-2</v>
      </c>
      <c r="BN358" s="129">
        <f t="shared" ref="BN358" si="5914">F358/F374</f>
        <v>4.9278091650973008E-2</v>
      </c>
      <c r="BO358" s="130">
        <f t="shared" ref="BO358" si="5915">G358/G374</f>
        <v>2.9785370127025843E-2</v>
      </c>
      <c r="BP358" s="131">
        <f t="shared" ref="BP358" si="5916">H358/H374</f>
        <v>5.2251590797846303E-2</v>
      </c>
      <c r="BQ358" s="132">
        <f t="shared" ref="BQ358" si="5917">I358/I374</f>
        <v>4.2795837987184761E-2</v>
      </c>
      <c r="BR358" s="129">
        <f t="shared" ref="BR358" si="5918">J358/J374</f>
        <v>4.9455984174085067E-2</v>
      </c>
      <c r="BS358" s="130">
        <f t="shared" ref="BS358" si="5919">K358/K374</f>
        <v>5.921052631578947E-2</v>
      </c>
      <c r="BT358" s="131">
        <f t="shared" ref="BT358" si="5920">L358/L374</f>
        <v>3.5304699797616371E-2</v>
      </c>
      <c r="BU358" s="129">
        <f t="shared" ref="BU358" si="5921">M358/M374</f>
        <v>5.9699845508717722E-2</v>
      </c>
      <c r="BV358" s="133">
        <f t="shared" ref="BV358" si="5922">N358/N374</f>
        <v>4.3388198410032469E-2</v>
      </c>
      <c r="BW358" s="134">
        <f t="shared" ref="BW358" si="5923">O358/O374</f>
        <v>4.6949372565988752E-2</v>
      </c>
      <c r="BX358" s="129">
        <f t="shared" ref="BX358" si="5924">P358/P374</f>
        <v>4.6310914640564152E-2</v>
      </c>
      <c r="BY358" s="130">
        <f t="shared" ref="BY358" si="5925">Q358/Q374</f>
        <v>3.8522260814651092E-2</v>
      </c>
      <c r="BZ358" s="131">
        <f t="shared" ref="BZ358" si="5926">R358/R374</f>
        <v>4.6353872244205764E-2</v>
      </c>
      <c r="CA358" s="132">
        <f t="shared" ref="CA358" si="5927">S358/S374</f>
        <v>4.2038885969521808E-2</v>
      </c>
      <c r="CB358" s="129">
        <f t="shared" ref="CB358" si="5928">T358/T374</f>
        <v>4.0520984081041968E-2</v>
      </c>
      <c r="CC358" s="130">
        <f t="shared" ref="CC358" si="5929">U358/U374</f>
        <v>3.8935108153078206E-2</v>
      </c>
      <c r="CD358" s="131">
        <f t="shared" ref="CD358" si="5930">V358/V374</f>
        <v>3.7302725968436153E-2</v>
      </c>
      <c r="CE358" s="132">
        <f t="shared" ref="CE358" si="5931">W358/W374</f>
        <v>5.7131599684791173E-2</v>
      </c>
      <c r="CF358" s="129">
        <f t="shared" ref="CF358" si="5932">X358/X374</f>
        <v>4.6276720695325346E-2</v>
      </c>
      <c r="CG358" s="130">
        <f t="shared" ref="CG358" si="5933">Y358/Y374</f>
        <v>4.0851553509781355E-2</v>
      </c>
      <c r="CH358" s="131">
        <f t="shared" ref="CH358" si="5934">Z358/Z374</f>
        <v>5.3429281029102722E-2</v>
      </c>
      <c r="CI358" s="129">
        <f t="shared" ref="CI358" si="5935">AA358/AA374</f>
        <v>5.8827179646292277E-2</v>
      </c>
      <c r="CJ358" s="135">
        <f t="shared" ref="CJ358" si="5936">AB358/AB374</f>
        <v>4.6168087322096658E-2</v>
      </c>
      <c r="CK358" s="136">
        <f t="shared" ref="CK358" si="5937">AC358/AC374</f>
        <v>4.6746600493208716E-2</v>
      </c>
    </row>
    <row r="359" spans="1:89" x14ac:dyDescent="0.2">
      <c r="A359" s="137" t="s">
        <v>25</v>
      </c>
      <c r="B359" s="206">
        <v>421</v>
      </c>
      <c r="C359" s="190">
        <v>451</v>
      </c>
      <c r="D359" s="191">
        <v>190</v>
      </c>
      <c r="E359" s="192">
        <v>233</v>
      </c>
      <c r="F359" s="189">
        <v>582</v>
      </c>
      <c r="G359" s="193">
        <v>412</v>
      </c>
      <c r="H359" s="191">
        <v>816</v>
      </c>
      <c r="I359" s="192">
        <v>780</v>
      </c>
      <c r="J359" s="189">
        <v>122</v>
      </c>
      <c r="K359" s="190">
        <v>142</v>
      </c>
      <c r="L359" s="191">
        <v>311</v>
      </c>
      <c r="M359" s="189">
        <v>445</v>
      </c>
      <c r="N359" s="194">
        <v>634</v>
      </c>
      <c r="O359" s="207">
        <v>764</v>
      </c>
      <c r="P359" s="189">
        <v>355</v>
      </c>
      <c r="Q359" s="190">
        <v>308</v>
      </c>
      <c r="R359" s="191">
        <v>501</v>
      </c>
      <c r="S359" s="192">
        <v>438</v>
      </c>
      <c r="T359" s="198">
        <v>75</v>
      </c>
      <c r="U359" s="189">
        <v>97</v>
      </c>
      <c r="V359" s="191">
        <v>357</v>
      </c>
      <c r="W359" s="208">
        <v>450</v>
      </c>
      <c r="X359" s="189">
        <v>290</v>
      </c>
      <c r="Y359" s="193">
        <v>173</v>
      </c>
      <c r="Z359" s="191">
        <v>779</v>
      </c>
      <c r="AA359" s="189">
        <v>792</v>
      </c>
      <c r="AB359" s="170">
        <f t="shared" si="5717"/>
        <v>5433</v>
      </c>
      <c r="AC359" s="171">
        <f t="shared" si="5718"/>
        <v>5485</v>
      </c>
      <c r="AE359" s="275" t="str">
        <f>$AE$18</f>
        <v>18:00 - 18:59</v>
      </c>
      <c r="AF359" s="126">
        <f t="shared" si="5909"/>
        <v>532</v>
      </c>
      <c r="AG359" s="190">
        <f t="shared" si="5909"/>
        <v>1113</v>
      </c>
      <c r="AH359" s="191">
        <f t="shared" si="5909"/>
        <v>291</v>
      </c>
      <c r="AI359" s="192">
        <f t="shared" si="5909"/>
        <v>478</v>
      </c>
      <c r="AJ359" s="276">
        <f t="shared" si="5909"/>
        <v>611</v>
      </c>
      <c r="AK359" s="193">
        <f t="shared" si="5909"/>
        <v>1409</v>
      </c>
      <c r="AL359" s="191">
        <f t="shared" si="5909"/>
        <v>1024</v>
      </c>
      <c r="AM359" s="192">
        <f t="shared" si="5909"/>
        <v>1667</v>
      </c>
      <c r="AN359" s="276">
        <f t="shared" si="5909"/>
        <v>344</v>
      </c>
      <c r="AO359" s="193">
        <f t="shared" si="5909"/>
        <v>80</v>
      </c>
      <c r="AP359" s="191">
        <f t="shared" si="5910"/>
        <v>1196</v>
      </c>
      <c r="AQ359" s="276">
        <f t="shared" si="5910"/>
        <v>298</v>
      </c>
      <c r="AR359" s="194">
        <f t="shared" si="5910"/>
        <v>1501</v>
      </c>
      <c r="AS359" s="195">
        <f t="shared" si="5910"/>
        <v>1184</v>
      </c>
      <c r="AT359" s="276">
        <f t="shared" si="5910"/>
        <v>684</v>
      </c>
      <c r="AU359" s="193">
        <f t="shared" si="5910"/>
        <v>919</v>
      </c>
      <c r="AV359" s="191">
        <f t="shared" si="5910"/>
        <v>693</v>
      </c>
      <c r="AW359" s="192">
        <f t="shared" si="5910"/>
        <v>1082</v>
      </c>
      <c r="AX359" s="276">
        <f t="shared" si="5910"/>
        <v>254</v>
      </c>
      <c r="AY359" s="193">
        <f t="shared" si="5910"/>
        <v>80</v>
      </c>
      <c r="AZ359" s="191">
        <f t="shared" si="5910"/>
        <v>1089</v>
      </c>
      <c r="BA359" s="192">
        <f t="shared" si="5910"/>
        <v>550</v>
      </c>
      <c r="BB359" s="276">
        <f t="shared" si="5910"/>
        <v>701</v>
      </c>
      <c r="BC359" s="193">
        <f t="shared" si="5910"/>
        <v>235</v>
      </c>
      <c r="BD359" s="191">
        <f t="shared" si="5910"/>
        <v>1053</v>
      </c>
      <c r="BE359" s="276">
        <f t="shared" si="5910"/>
        <v>1376</v>
      </c>
      <c r="BF359" s="172">
        <f>SUM(AF359,AH359,AJ359,AL359,AN359,AP359,AR359,AT359,AV359,AX359,AZ359,BB359,BD359)</f>
        <v>9973</v>
      </c>
      <c r="BG359" s="173">
        <f>SUM(AG359,AI359,AK359,AM359,AO359,AQ359,AS359,AU359,AW359,AY359,BA359,BC359,BE359)</f>
        <v>10471</v>
      </c>
      <c r="BI359" s="137" t="s">
        <v>25</v>
      </c>
      <c r="BJ359" s="129">
        <f>B359/B374</f>
        <v>4.3091095189355166E-2</v>
      </c>
      <c r="BK359" s="130">
        <f t="shared" ref="BK359" si="5938">C359/C374</f>
        <v>4.4702150857369415E-2</v>
      </c>
      <c r="BL359" s="131">
        <f t="shared" ref="BL359" si="5939">D359/D374</f>
        <v>3.9329331401366179E-2</v>
      </c>
      <c r="BM359" s="132">
        <f t="shared" ref="BM359" si="5940">E359/E374</f>
        <v>4.8070971735093872E-2</v>
      </c>
      <c r="BN359" s="129">
        <f t="shared" ref="BN359" si="5941">F359/F374</f>
        <v>4.5668549905838039E-2</v>
      </c>
      <c r="BO359" s="130">
        <f t="shared" ref="BO359" si="5942">G359/G374</f>
        <v>3.6092860271572491E-2</v>
      </c>
      <c r="BP359" s="131">
        <f t="shared" ref="BP359" si="5943">H359/H374</f>
        <v>4.9926578560939794E-2</v>
      </c>
      <c r="BQ359" s="132">
        <f t="shared" ref="BQ359" si="5944">I359/I374</f>
        <v>4.5852683557697962E-2</v>
      </c>
      <c r="BR359" s="129">
        <f t="shared" ref="BR359" si="5945">J359/J374</f>
        <v>4.0224200461589185E-2</v>
      </c>
      <c r="BS359" s="130">
        <f t="shared" ref="BS359" si="5946">K359/K374</f>
        <v>4.6710526315789473E-2</v>
      </c>
      <c r="BT359" s="131">
        <f t="shared" ref="BT359" si="5947">L359/L374</f>
        <v>3.4967393748594561E-2</v>
      </c>
      <c r="BU359" s="129">
        <f t="shared" ref="BU359" si="5948">M359/M374</f>
        <v>4.9106157581107923E-2</v>
      </c>
      <c r="BV359" s="133">
        <f t="shared" ref="BV359" si="5949">N359/N374</f>
        <v>3.5494345538013658E-2</v>
      </c>
      <c r="BW359" s="134">
        <f t="shared" ref="BW359" si="5950">O359/O374</f>
        <v>4.1324102120294248E-2</v>
      </c>
      <c r="BX359" s="129">
        <f t="shared" ref="BX359" si="5951">P359/P374</f>
        <v>3.7364487948636983E-2</v>
      </c>
      <c r="BY359" s="130">
        <f t="shared" ref="BY359" si="5952">Q359/Q374</f>
        <v>3.2417640248394906E-2</v>
      </c>
      <c r="BZ359" s="131">
        <f t="shared" ref="BZ359" si="5953">R359/R374</f>
        <v>4.7201808931599774E-2</v>
      </c>
      <c r="CA359" s="132">
        <f t="shared" ref="CA359" si="5954">S359/S374</f>
        <v>3.8360483447188648E-2</v>
      </c>
      <c r="CB359" s="129">
        <f t="shared" ref="CB359" si="5955">T359/T374</f>
        <v>2.7134587554269174E-2</v>
      </c>
      <c r="CC359" s="130">
        <f t="shared" ref="CC359" si="5956">U359/U374</f>
        <v>3.2279534109816974E-2</v>
      </c>
      <c r="CD359" s="131">
        <f t="shared" ref="CD359" si="5957">V359/V374</f>
        <v>3.9399624765478425E-2</v>
      </c>
      <c r="CE359" s="132">
        <f t="shared" ref="CE359" si="5958">W359/W374</f>
        <v>4.4326241134751775E-2</v>
      </c>
      <c r="CF359" s="129">
        <f t="shared" ref="CF359" si="5959">X359/X374</f>
        <v>3.4061545689452667E-2</v>
      </c>
      <c r="CG359" s="130">
        <f t="shared" ref="CG359" si="5960">Y359/Y374</f>
        <v>3.317990026850786E-2</v>
      </c>
      <c r="CH359" s="131">
        <f t="shared" ref="CH359" si="5961">Z359/Z374</f>
        <v>4.960835509138381E-2</v>
      </c>
      <c r="CI359" s="129">
        <f t="shared" ref="CI359" si="5962">AA359/AA374</f>
        <v>4.9146757679180884E-2</v>
      </c>
      <c r="CJ359" s="135">
        <f t="shared" ref="CJ359" si="5963">AB359/AB374</f>
        <v>4.1909978015196511E-2</v>
      </c>
      <c r="CK359" s="136">
        <f t="shared" ref="CK359" si="5964">AC359/AC374</f>
        <v>4.2402034679221073E-2</v>
      </c>
    </row>
    <row r="360" spans="1:89" ht="13.5" thickBot="1" x14ac:dyDescent="0.25">
      <c r="A360" s="146" t="s">
        <v>26</v>
      </c>
      <c r="B360" s="203">
        <v>370</v>
      </c>
      <c r="C360" s="197">
        <v>448</v>
      </c>
      <c r="D360" s="198">
        <v>152</v>
      </c>
      <c r="E360" s="199">
        <v>200</v>
      </c>
      <c r="F360" s="196">
        <v>385</v>
      </c>
      <c r="G360" s="200">
        <v>365</v>
      </c>
      <c r="H360" s="198">
        <v>783</v>
      </c>
      <c r="I360" s="199">
        <v>653</v>
      </c>
      <c r="J360" s="196">
        <v>141</v>
      </c>
      <c r="K360" s="197">
        <v>119</v>
      </c>
      <c r="L360" s="198">
        <v>315</v>
      </c>
      <c r="M360" s="196">
        <v>337</v>
      </c>
      <c r="N360" s="201">
        <v>656</v>
      </c>
      <c r="O360" s="204">
        <v>675</v>
      </c>
      <c r="P360" s="196">
        <v>378</v>
      </c>
      <c r="Q360" s="197">
        <v>321</v>
      </c>
      <c r="R360" s="198">
        <v>443</v>
      </c>
      <c r="S360" s="199">
        <v>426</v>
      </c>
      <c r="T360" s="196">
        <v>93</v>
      </c>
      <c r="U360" s="200">
        <v>131</v>
      </c>
      <c r="V360" s="198">
        <v>357</v>
      </c>
      <c r="W360" s="205">
        <v>479</v>
      </c>
      <c r="X360" s="196">
        <v>265</v>
      </c>
      <c r="Y360" s="200">
        <v>163</v>
      </c>
      <c r="Z360" s="198">
        <v>720</v>
      </c>
      <c r="AA360" s="196">
        <v>937</v>
      </c>
      <c r="AB360" s="170">
        <f t="shared" si="5717"/>
        <v>5058</v>
      </c>
      <c r="AC360" s="171">
        <f t="shared" si="5718"/>
        <v>5254</v>
      </c>
      <c r="AE360" s="273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>
        <f>B360/B374</f>
        <v>3.7871033776867964E-2</v>
      </c>
      <c r="BK360" s="130">
        <f t="shared" ref="BK360" si="5965">C360/C374</f>
        <v>4.440479730399445E-2</v>
      </c>
      <c r="BL360" s="131">
        <f t="shared" ref="BL360" si="5966">D360/D374</f>
        <v>3.1463465121092944E-2</v>
      </c>
      <c r="BM360" s="132">
        <f t="shared" ref="BM360" si="5967">E360/E374</f>
        <v>4.1262636682484012E-2</v>
      </c>
      <c r="BN360" s="129">
        <f t="shared" ref="BN360" si="5968">F360/F374</f>
        <v>3.0210295040803515E-2</v>
      </c>
      <c r="BO360" s="130">
        <f t="shared" ref="BO360" si="5969">G360/G374</f>
        <v>3.1975470871660097E-2</v>
      </c>
      <c r="BP360" s="131">
        <f t="shared" ref="BP360" si="5970">H360/H374</f>
        <v>4.7907488986784139E-2</v>
      </c>
      <c r="BQ360" s="132">
        <f t="shared" ref="BQ360" si="5971">I360/I374</f>
        <v>3.8386926106636882E-2</v>
      </c>
      <c r="BR360" s="129">
        <f t="shared" ref="BR360" si="5972">J360/J374</f>
        <v>4.6488625123639958E-2</v>
      </c>
      <c r="BS360" s="130">
        <f t="shared" ref="BS360" si="5973">K360/K374</f>
        <v>3.914473684210526E-2</v>
      </c>
      <c r="BT360" s="131">
        <f t="shared" ref="BT360" si="5974">L360/L374</f>
        <v>3.5417135147290307E-2</v>
      </c>
      <c r="BU360" s="129">
        <f t="shared" ref="BU360" si="5975">M360/M374</f>
        <v>3.7188258662546901E-2</v>
      </c>
      <c r="BV360" s="133">
        <f t="shared" ref="BV360" si="5976">N360/N374</f>
        <v>3.6726010525137159E-2</v>
      </c>
      <c r="BW360" s="134">
        <f t="shared" ref="BW360" si="5977">O360/O374</f>
        <v>3.6510168758113373E-2</v>
      </c>
      <c r="BX360" s="129">
        <f t="shared" ref="BX360" si="5978">P360/P374</f>
        <v>3.9785285759393746E-2</v>
      </c>
      <c r="BY360" s="130">
        <f t="shared" ref="BY360" si="5979">Q360/Q374</f>
        <v>3.3785917271866119E-2</v>
      </c>
      <c r="BZ360" s="131">
        <f t="shared" ref="BZ360" si="5980">R360/R374</f>
        <v>4.1737328057282835E-2</v>
      </c>
      <c r="CA360" s="132">
        <f t="shared" ref="CA360" si="5981">S360/S374</f>
        <v>3.7309511297950605E-2</v>
      </c>
      <c r="CB360" s="129">
        <f t="shared" ref="CB360" si="5982">T360/T374</f>
        <v>3.3646888567293774E-2</v>
      </c>
      <c r="CC360" s="130">
        <f t="shared" ref="CC360" si="5983">U360/U374</f>
        <v>4.3594009983361062E-2</v>
      </c>
      <c r="CD360" s="131">
        <f t="shared" ref="CD360" si="5984">V360/V374</f>
        <v>3.9399624765478425E-2</v>
      </c>
      <c r="CE360" s="132">
        <f t="shared" ref="CE360" si="5985">W360/W374</f>
        <v>4.718282111899133E-2</v>
      </c>
      <c r="CF360" s="129">
        <f t="shared" ref="CF360" si="5986">X360/X374</f>
        <v>3.1125205543810194E-2</v>
      </c>
      <c r="CG360" s="130">
        <f t="shared" ref="CG360" si="5987">Y360/Y374</f>
        <v>3.1261986958189492E-2</v>
      </c>
      <c r="CH360" s="131">
        <f t="shared" ref="CH360" si="5988">Z360/Z374</f>
        <v>4.5851111252626885E-2</v>
      </c>
      <c r="CI360" s="129">
        <f t="shared" ref="CI360" si="5989">AA360/AA374</f>
        <v>5.8144585789636986E-2</v>
      </c>
      <c r="CJ360" s="135">
        <f t="shared" ref="CJ360" si="5990">AB360/AB374</f>
        <v>3.9017240714313263E-2</v>
      </c>
      <c r="CK360" s="136">
        <f t="shared" ref="CK360" si="5991">AC360/AC374</f>
        <v>4.0616278979877393E-2</v>
      </c>
    </row>
    <row r="361" spans="1:89" ht="14.25" thickTop="1" thickBot="1" x14ac:dyDescent="0.25">
      <c r="A361" s="137" t="s">
        <v>27</v>
      </c>
      <c r="B361" s="206">
        <v>325</v>
      </c>
      <c r="C361" s="190">
        <v>455</v>
      </c>
      <c r="D361" s="191">
        <v>217</v>
      </c>
      <c r="E361" s="192">
        <v>220</v>
      </c>
      <c r="F361" s="189">
        <v>418</v>
      </c>
      <c r="G361" s="193">
        <v>480</v>
      </c>
      <c r="H361" s="191">
        <v>659</v>
      </c>
      <c r="I361" s="192">
        <v>812</v>
      </c>
      <c r="J361" s="189">
        <v>180</v>
      </c>
      <c r="K361" s="190">
        <v>102</v>
      </c>
      <c r="L361" s="191">
        <v>375</v>
      </c>
      <c r="M361" s="189">
        <v>335</v>
      </c>
      <c r="N361" s="194">
        <v>750</v>
      </c>
      <c r="O361" s="207">
        <v>673</v>
      </c>
      <c r="P361" s="189">
        <v>424</v>
      </c>
      <c r="Q361" s="190">
        <v>345</v>
      </c>
      <c r="R361" s="191">
        <v>419</v>
      </c>
      <c r="S361" s="192">
        <v>494</v>
      </c>
      <c r="T361" s="189">
        <v>164</v>
      </c>
      <c r="U361" s="193">
        <v>109</v>
      </c>
      <c r="V361" s="191">
        <v>438</v>
      </c>
      <c r="W361" s="208">
        <v>406</v>
      </c>
      <c r="X361" s="189">
        <v>372</v>
      </c>
      <c r="Y361" s="193">
        <v>160</v>
      </c>
      <c r="Z361" s="191">
        <v>737</v>
      </c>
      <c r="AA361" s="189">
        <v>967</v>
      </c>
      <c r="AB361" s="170">
        <f t="shared" si="5717"/>
        <v>5478</v>
      </c>
      <c r="AC361" s="171">
        <f t="shared" si="5718"/>
        <v>5558</v>
      </c>
      <c r="AE361" s="267" t="s">
        <v>13</v>
      </c>
      <c r="AF361" s="20">
        <f t="shared" ref="AF361:BG361" si="5992">SUM(AF358:AF360)</f>
        <v>1085</v>
      </c>
      <c r="AG361" s="21">
        <f t="shared" si="5992"/>
        <v>2444</v>
      </c>
      <c r="AH361" s="20">
        <f t="shared" si="5992"/>
        <v>699</v>
      </c>
      <c r="AI361" s="21">
        <f t="shared" si="5992"/>
        <v>938</v>
      </c>
      <c r="AJ361" s="20">
        <f t="shared" si="5992"/>
        <v>1219</v>
      </c>
      <c r="AK361" s="21">
        <f t="shared" si="5992"/>
        <v>2907</v>
      </c>
      <c r="AL361" s="20">
        <f t="shared" si="5992"/>
        <v>2080</v>
      </c>
      <c r="AM361" s="21">
        <f t="shared" si="5992"/>
        <v>3730</v>
      </c>
      <c r="AN361" s="20">
        <f t="shared" si="5992"/>
        <v>843</v>
      </c>
      <c r="AO361" s="21">
        <f t="shared" si="5992"/>
        <v>182</v>
      </c>
      <c r="AP361" s="20">
        <f t="shared" si="5992"/>
        <v>2378</v>
      </c>
      <c r="AQ361" s="21">
        <f t="shared" si="5992"/>
        <v>647</v>
      </c>
      <c r="AR361" s="20">
        <f t="shared" si="5992"/>
        <v>3292</v>
      </c>
      <c r="AS361" s="21">
        <f t="shared" si="5992"/>
        <v>2337</v>
      </c>
      <c r="AT361" s="20">
        <f t="shared" si="5992"/>
        <v>1632</v>
      </c>
      <c r="AU361" s="21">
        <f t="shared" si="5992"/>
        <v>1725</v>
      </c>
      <c r="AV361" s="20">
        <f t="shared" si="5992"/>
        <v>1436</v>
      </c>
      <c r="AW361" s="21">
        <f t="shared" si="5992"/>
        <v>2278</v>
      </c>
      <c r="AX361" s="20">
        <f t="shared" si="5992"/>
        <v>719</v>
      </c>
      <c r="AY361" s="21">
        <f t="shared" si="5992"/>
        <v>152</v>
      </c>
      <c r="AZ361" s="20">
        <f t="shared" si="5992"/>
        <v>2268</v>
      </c>
      <c r="BA361" s="21">
        <f t="shared" si="5992"/>
        <v>1188</v>
      </c>
      <c r="BB361" s="20">
        <f t="shared" si="5992"/>
        <v>1663</v>
      </c>
      <c r="BC361" s="21">
        <f t="shared" si="5992"/>
        <v>514</v>
      </c>
      <c r="BD361" s="20">
        <f t="shared" si="5992"/>
        <v>2388</v>
      </c>
      <c r="BE361" s="21">
        <f t="shared" si="5992"/>
        <v>2906</v>
      </c>
      <c r="BF361" s="174">
        <f t="shared" si="5992"/>
        <v>21702</v>
      </c>
      <c r="BG361" s="175">
        <f t="shared" si="5992"/>
        <v>21948</v>
      </c>
      <c r="BI361" s="137" t="s">
        <v>27</v>
      </c>
      <c r="BJ361" s="129">
        <f>B361/B374</f>
        <v>3.3265097236438078E-2</v>
      </c>
      <c r="BK361" s="130">
        <f t="shared" ref="BK361" si="5993">C361/C374</f>
        <v>4.5098622261869364E-2</v>
      </c>
      <c r="BL361" s="131">
        <f t="shared" ref="BL361" si="5994">D361/D374</f>
        <v>4.4918236389981367E-2</v>
      </c>
      <c r="BM361" s="132">
        <f t="shared" ref="BM361" si="5995">E361/E374</f>
        <v>4.5388900350732411E-2</v>
      </c>
      <c r="BN361" s="129">
        <f t="shared" ref="BN361" si="5996">F361/F374</f>
        <v>3.2799748901443819E-2</v>
      </c>
      <c r="BO361" s="130">
        <f t="shared" ref="BO361" si="5997">G361/G374</f>
        <v>4.2049934296977662E-2</v>
      </c>
      <c r="BP361" s="131">
        <f t="shared" ref="BP361" si="5998">H361/H374</f>
        <v>4.0320606950562901E-2</v>
      </c>
      <c r="BQ361" s="132">
        <f t="shared" ref="BQ361" si="5999">I361/I374</f>
        <v>4.7733819293398393E-2</v>
      </c>
      <c r="BR361" s="129">
        <f t="shared" ref="BR361" si="6000">J361/J374</f>
        <v>5.9347181008902079E-2</v>
      </c>
      <c r="BS361" s="130">
        <f t="shared" ref="BS361" si="6001">K361/K374</f>
        <v>3.3552631578947369E-2</v>
      </c>
      <c r="BT361" s="131">
        <f t="shared" ref="BT361" si="6002">L361/L374</f>
        <v>4.2163256127726555E-2</v>
      </c>
      <c r="BU361" s="129">
        <f t="shared" ref="BU361" si="6003">M361/M374</f>
        <v>3.6967556830721698E-2</v>
      </c>
      <c r="BV361" s="133">
        <f t="shared" ref="BV361" si="6004">N361/N374</f>
        <v>4.1988579106483036E-2</v>
      </c>
      <c r="BW361" s="134">
        <f t="shared" ref="BW361" si="6005">O361/O374</f>
        <v>3.6401990480311557E-2</v>
      </c>
      <c r="BX361" s="129">
        <f t="shared" ref="BX361" si="6006">P361/P374</f>
        <v>4.4626881380907271E-2</v>
      </c>
      <c r="BY361" s="130">
        <f t="shared" ref="BY361" si="6007">Q361/Q374</f>
        <v>3.631196716135144E-2</v>
      </c>
      <c r="BZ361" s="131">
        <f t="shared" ref="BZ361" si="6008">R361/R374</f>
        <v>3.9476163557565482E-2</v>
      </c>
      <c r="CA361" s="132">
        <f t="shared" ref="CA361" si="6009">S361/S374</f>
        <v>4.3265020143632864E-2</v>
      </c>
      <c r="CB361" s="129">
        <f t="shared" ref="CB361" si="6010">T361/T374</f>
        <v>5.9334298118668596E-2</v>
      </c>
      <c r="CC361" s="130">
        <f t="shared" ref="CC361" si="6011">U361/U374</f>
        <v>3.6272878535773712E-2</v>
      </c>
      <c r="CD361" s="131">
        <f t="shared" ref="CD361" si="6012">V361/V374</f>
        <v>4.8339035426553358E-2</v>
      </c>
      <c r="CE361" s="132">
        <f t="shared" ref="CE361" si="6013">W361/W374</f>
        <v>3.9992119779353824E-2</v>
      </c>
      <c r="CF361" s="129">
        <f t="shared" ref="CF361" si="6014">X361/X374</f>
        <v>4.3692741367159969E-2</v>
      </c>
      <c r="CG361" s="130">
        <f t="shared" ref="CG361" si="6015">Y361/Y374</f>
        <v>3.0686612965093979E-2</v>
      </c>
      <c r="CH361" s="131">
        <f t="shared" ref="CH361" si="6016">Z361/Z374</f>
        <v>4.6933706934980578E-2</v>
      </c>
      <c r="CI361" s="129">
        <f t="shared" ref="CI361" si="6017">AA361/AA374</f>
        <v>6.0006205398696867E-2</v>
      </c>
      <c r="CJ361" s="135">
        <f t="shared" ref="CJ361" si="6018">AB361/AB374</f>
        <v>4.2257106491302501E-2</v>
      </c>
      <c r="CK361" s="136">
        <f t="shared" ref="CK361" si="6019">AC361/AC374</f>
        <v>4.2966364402390288E-2</v>
      </c>
    </row>
    <row r="362" spans="1:89" ht="13.5" thickTop="1" x14ac:dyDescent="0.2">
      <c r="A362" s="146" t="s">
        <v>28</v>
      </c>
      <c r="B362" s="203">
        <v>327</v>
      </c>
      <c r="C362" s="197">
        <v>571</v>
      </c>
      <c r="D362" s="198">
        <v>206</v>
      </c>
      <c r="E362" s="199">
        <v>240</v>
      </c>
      <c r="F362" s="196">
        <v>382</v>
      </c>
      <c r="G362" s="200">
        <v>626</v>
      </c>
      <c r="H362" s="198">
        <v>679</v>
      </c>
      <c r="I362" s="199">
        <v>946</v>
      </c>
      <c r="J362" s="196">
        <v>182</v>
      </c>
      <c r="K362" s="197">
        <v>80</v>
      </c>
      <c r="L362" s="198">
        <v>532</v>
      </c>
      <c r="M362" s="196">
        <v>263</v>
      </c>
      <c r="N362" s="201">
        <v>1083</v>
      </c>
      <c r="O362" s="204">
        <v>658</v>
      </c>
      <c r="P362" s="196">
        <v>513</v>
      </c>
      <c r="Q362" s="197">
        <v>373</v>
      </c>
      <c r="R362" s="198">
        <v>456</v>
      </c>
      <c r="S362" s="199">
        <v>571</v>
      </c>
      <c r="T362" s="196">
        <v>183</v>
      </c>
      <c r="U362" s="200">
        <v>72</v>
      </c>
      <c r="V362" s="198">
        <v>574</v>
      </c>
      <c r="W362" s="205">
        <v>438</v>
      </c>
      <c r="X362" s="196">
        <v>436</v>
      </c>
      <c r="Y362" s="200">
        <v>162</v>
      </c>
      <c r="Z362" s="198">
        <v>828</v>
      </c>
      <c r="AA362" s="196">
        <v>872</v>
      </c>
      <c r="AB362" s="170">
        <f t="shared" si="5717"/>
        <v>6381</v>
      </c>
      <c r="AC362" s="171">
        <f t="shared" si="5718"/>
        <v>5872</v>
      </c>
      <c r="BI362" s="146" t="s">
        <v>28</v>
      </c>
      <c r="BJ362" s="129">
        <f>B362/B374</f>
        <v>3.346980552712385E-2</v>
      </c>
      <c r="BK362" s="130">
        <f t="shared" ref="BK362" si="6020">C362/C374</f>
        <v>5.6596292992367923E-2</v>
      </c>
      <c r="BL362" s="131">
        <f t="shared" ref="BL362" si="6021">D362/D374</f>
        <v>4.2641275098323328E-2</v>
      </c>
      <c r="BM362" s="132">
        <f t="shared" ref="BM362" si="6022">E362/E374</f>
        <v>4.951516401898081E-2</v>
      </c>
      <c r="BN362" s="129">
        <f t="shared" ref="BN362" si="6023">F362/F374</f>
        <v>2.997489014438167E-2</v>
      </c>
      <c r="BO362" s="130">
        <f t="shared" ref="BO362" si="6024">G362/G374</f>
        <v>5.4840122645641698E-2</v>
      </c>
      <c r="BP362" s="131">
        <f t="shared" ref="BP362" si="6025">H362/H374</f>
        <v>4.1544297601566325E-2</v>
      </c>
      <c r="BQ362" s="132">
        <f t="shared" ref="BQ362" si="6026">I362/I374</f>
        <v>5.5611075186643939E-2</v>
      </c>
      <c r="BR362" s="129">
        <f t="shared" ref="BR362" si="6027">J362/J374</f>
        <v>6.0006594131223209E-2</v>
      </c>
      <c r="BS362" s="130">
        <f t="shared" ref="BS362" si="6028">K362/K374</f>
        <v>2.6315789473684209E-2</v>
      </c>
      <c r="BT362" s="131">
        <f t="shared" ref="BT362" si="6029">L362/L374</f>
        <v>5.981560602653474E-2</v>
      </c>
      <c r="BU362" s="129">
        <f t="shared" ref="BU362" si="6030">M362/M374</f>
        <v>2.9022290885014346E-2</v>
      </c>
      <c r="BV362" s="133">
        <f t="shared" ref="BV362" si="6031">N362/N374</f>
        <v>6.0631508229761502E-2</v>
      </c>
      <c r="BW362" s="134">
        <f t="shared" ref="BW362" si="6032">O362/O374</f>
        <v>3.5590653396797921E-2</v>
      </c>
      <c r="BX362" s="129">
        <f t="shared" ref="BX362" si="6033">P362/P374</f>
        <v>5.399431638774866E-2</v>
      </c>
      <c r="BY362" s="130">
        <f t="shared" ref="BY362" si="6034">Q362/Q374</f>
        <v>3.9259025365750974E-2</v>
      </c>
      <c r="BZ362" s="131">
        <f t="shared" ref="BZ362" si="6035">R362/R374</f>
        <v>4.2962125494629737E-2</v>
      </c>
      <c r="CA362" s="132">
        <f t="shared" ref="CA362" si="6036">S362/S374</f>
        <v>5.0008758101243653E-2</v>
      </c>
      <c r="CB362" s="129">
        <f t="shared" ref="CB362" si="6037">T362/T374</f>
        <v>6.620839363241679E-2</v>
      </c>
      <c r="CC362" s="130">
        <f t="shared" ref="CC362" si="6038">U362/U374</f>
        <v>2.3960066555740431E-2</v>
      </c>
      <c r="CD362" s="131">
        <f t="shared" ref="CD362" si="6039">V362/V374</f>
        <v>6.3348416289592757E-2</v>
      </c>
      <c r="CE362" s="132">
        <f t="shared" ref="CE362" si="6040">W362/W374</f>
        <v>4.3144208037825059E-2</v>
      </c>
      <c r="CF362" s="129">
        <f t="shared" ref="CF362" si="6041">X362/X374</f>
        <v>5.1209772140004696E-2</v>
      </c>
      <c r="CG362" s="130">
        <f t="shared" ref="CG362" si="6042">Y362/Y374</f>
        <v>3.1070195627157654E-2</v>
      </c>
      <c r="CH362" s="131">
        <f t="shared" ref="CH362" si="6043">Z362/Z374</f>
        <v>5.2728777940520923E-2</v>
      </c>
      <c r="CI362" s="129">
        <f t="shared" ref="CI362" si="6044">AA362/AA374</f>
        <v>5.4111076636673909E-2</v>
      </c>
      <c r="CJ362" s="135">
        <f t="shared" ref="CJ362" si="6045">AB362/AB374</f>
        <v>4.9222817911829364E-2</v>
      </c>
      <c r="CK362" s="136">
        <f t="shared" ref="CK362" si="6046">AC362/AC374</f>
        <v>4.5393755266433203E-2</v>
      </c>
    </row>
    <row r="363" spans="1:89" x14ac:dyDescent="0.2">
      <c r="A363" s="137" t="s">
        <v>29</v>
      </c>
      <c r="B363" s="206">
        <v>354</v>
      </c>
      <c r="C363" s="190">
        <v>869</v>
      </c>
      <c r="D363" s="191">
        <v>379</v>
      </c>
      <c r="E363" s="192">
        <v>271</v>
      </c>
      <c r="F363" s="189">
        <v>578</v>
      </c>
      <c r="G363" s="193">
        <v>1004</v>
      </c>
      <c r="H363" s="191">
        <v>889</v>
      </c>
      <c r="I363" s="192">
        <v>1343</v>
      </c>
      <c r="J363" s="189">
        <v>336</v>
      </c>
      <c r="K363" s="190">
        <v>88</v>
      </c>
      <c r="L363" s="191">
        <v>945</v>
      </c>
      <c r="M363" s="189">
        <v>279</v>
      </c>
      <c r="N363" s="194">
        <v>1332</v>
      </c>
      <c r="O363" s="207">
        <v>873</v>
      </c>
      <c r="P363" s="189">
        <v>701</v>
      </c>
      <c r="Q363" s="190">
        <v>462</v>
      </c>
      <c r="R363" s="191">
        <v>709</v>
      </c>
      <c r="S363" s="192">
        <v>830</v>
      </c>
      <c r="T363" s="189">
        <v>412</v>
      </c>
      <c r="U363" s="193">
        <v>70</v>
      </c>
      <c r="V363" s="191">
        <v>911</v>
      </c>
      <c r="W363" s="208">
        <v>555</v>
      </c>
      <c r="X363" s="189">
        <v>694</v>
      </c>
      <c r="Y363" s="193">
        <v>176</v>
      </c>
      <c r="Z363" s="191">
        <v>1127</v>
      </c>
      <c r="AA363" s="189">
        <v>1050</v>
      </c>
      <c r="AB363" s="170">
        <f t="shared" si="5717"/>
        <v>9367</v>
      </c>
      <c r="AC363" s="171">
        <f t="shared" si="5718"/>
        <v>7870</v>
      </c>
      <c r="BI363" s="137" t="s">
        <v>29</v>
      </c>
      <c r="BJ363" s="129">
        <f>B363/B374</f>
        <v>3.6233367451381782E-2</v>
      </c>
      <c r="BK363" s="130">
        <f t="shared" ref="BK363" si="6047">C363/C374</f>
        <v>8.6133412627614231E-2</v>
      </c>
      <c r="BL363" s="131">
        <f t="shared" ref="BL363" si="6048">D363/D374</f>
        <v>7.8451666321672525E-2</v>
      </c>
      <c r="BM363" s="132">
        <f t="shared" ref="BM363" si="6049">E363/E374</f>
        <v>5.5910872704765836E-2</v>
      </c>
      <c r="BN363" s="129">
        <f t="shared" ref="BN363" si="6050">F363/F374</f>
        <v>4.5354676710608915E-2</v>
      </c>
      <c r="BO363" s="130">
        <f t="shared" ref="BO363" si="6051">G363/G374</f>
        <v>8.7954445904511611E-2</v>
      </c>
      <c r="BP363" s="131">
        <f t="shared" ref="BP363" si="6052">H363/H374</f>
        <v>5.4393049437102298E-2</v>
      </c>
      <c r="BQ363" s="132">
        <f t="shared" ref="BQ363" si="6053">I363/I374</f>
        <v>7.8948915407677386E-2</v>
      </c>
      <c r="BR363" s="129">
        <f t="shared" ref="BR363" si="6054">J363/J374</f>
        <v>0.11078140454995054</v>
      </c>
      <c r="BS363" s="130">
        <f t="shared" ref="BS363" si="6055">K363/K374</f>
        <v>2.8947368421052631E-2</v>
      </c>
      <c r="BT363" s="131">
        <f t="shared" ref="BT363" si="6056">L363/L374</f>
        <v>0.10625140544187092</v>
      </c>
      <c r="BU363" s="129">
        <f t="shared" ref="BU363" si="6057">M363/M374</f>
        <v>3.0787905539615978E-2</v>
      </c>
      <c r="BV363" s="133">
        <f t="shared" ref="BV363" si="6058">N363/N374</f>
        <v>7.4571716493113879E-2</v>
      </c>
      <c r="BW363" s="134">
        <f t="shared" ref="BW363" si="6059">O363/O374</f>
        <v>4.721981826049329E-2</v>
      </c>
      <c r="BX363" s="129">
        <f t="shared" ref="BX363" si="6060">P363/P374</f>
        <v>7.3781707188716975E-2</v>
      </c>
      <c r="BY363" s="130">
        <f t="shared" ref="BY363" si="6061">Q363/Q374</f>
        <v>4.8626460372592356E-2</v>
      </c>
      <c r="BZ363" s="131">
        <f t="shared" ref="BZ363" si="6062">R363/R374</f>
        <v>6.6798567929150177E-2</v>
      </c>
      <c r="CA363" s="132">
        <f t="shared" ref="CA363" si="6063">S363/S374</f>
        <v>7.2692240322298124E-2</v>
      </c>
      <c r="CB363" s="129">
        <f t="shared" ref="CB363" si="6064">T363/T374</f>
        <v>0.14905933429811866</v>
      </c>
      <c r="CC363" s="130">
        <f t="shared" ref="CC363" si="6065">U363/U374</f>
        <v>2.329450915141431E-2</v>
      </c>
      <c r="CD363" s="131">
        <f t="shared" ref="CD363" si="6066">V363/V374</f>
        <v>0.10054077916344774</v>
      </c>
      <c r="CE363" s="132">
        <f t="shared" ref="CE363" si="6067">W363/W374</f>
        <v>5.4669030732860523E-2</v>
      </c>
      <c r="CF363" s="129">
        <f t="shared" ref="CF363" si="6068">X363/X374</f>
        <v>8.1512802443035007E-2</v>
      </c>
      <c r="CG363" s="130">
        <f t="shared" ref="CG363" si="6069">Y363/Y374</f>
        <v>3.3755274261603373E-2</v>
      </c>
      <c r="CH363" s="131">
        <f t="shared" ref="CH363" si="6070">Z363/Z374</f>
        <v>7.1769725530153469E-2</v>
      </c>
      <c r="CI363" s="129">
        <f t="shared" ref="CI363" si="6071">AA363/AA374</f>
        <v>6.5156686317095869E-2</v>
      </c>
      <c r="CJ363" s="135">
        <f t="shared" ref="CJ363" si="6072">AB363/AB374</f>
        <v>7.2256720792995721E-2</v>
      </c>
      <c r="CK363" s="136">
        <f t="shared" ref="CK363" si="6073">AC363/AC374</f>
        <v>6.0839382484133057E-2</v>
      </c>
    </row>
    <row r="364" spans="1:89" x14ac:dyDescent="0.2">
      <c r="A364" s="146" t="s">
        <v>30</v>
      </c>
      <c r="B364" s="203">
        <v>553</v>
      </c>
      <c r="C364" s="197">
        <v>1331</v>
      </c>
      <c r="D364" s="198">
        <v>408</v>
      </c>
      <c r="E364" s="199">
        <v>460</v>
      </c>
      <c r="F364" s="196">
        <v>608</v>
      </c>
      <c r="G364" s="200">
        <v>1498</v>
      </c>
      <c r="H364" s="198">
        <v>1056</v>
      </c>
      <c r="I364" s="199">
        <v>2063</v>
      </c>
      <c r="J364" s="196">
        <v>499</v>
      </c>
      <c r="K364" s="197">
        <v>102</v>
      </c>
      <c r="L364" s="198">
        <v>1182</v>
      </c>
      <c r="M364" s="196">
        <v>349</v>
      </c>
      <c r="N364" s="201">
        <v>1791</v>
      </c>
      <c r="O364" s="204">
        <v>1153</v>
      </c>
      <c r="P364" s="196">
        <v>948</v>
      </c>
      <c r="Q364" s="197">
        <v>806</v>
      </c>
      <c r="R364" s="198">
        <v>743</v>
      </c>
      <c r="S364" s="199">
        <v>1196</v>
      </c>
      <c r="T364" s="196">
        <v>465</v>
      </c>
      <c r="U364" s="200">
        <v>72</v>
      </c>
      <c r="V364" s="198">
        <v>1179</v>
      </c>
      <c r="W364" s="205">
        <v>638</v>
      </c>
      <c r="X364" s="196">
        <v>962</v>
      </c>
      <c r="Y364" s="200">
        <v>279</v>
      </c>
      <c r="Z364" s="198">
        <v>1335</v>
      </c>
      <c r="AA364" s="196">
        <v>1530</v>
      </c>
      <c r="AB364" s="170">
        <f t="shared" si="5717"/>
        <v>11729</v>
      </c>
      <c r="AC364" s="171">
        <f t="shared" si="5718"/>
        <v>11477</v>
      </c>
      <c r="BI364" s="146" t="s">
        <v>30</v>
      </c>
      <c r="BJ364" s="129">
        <f>B364/B374</f>
        <v>5.6601842374616171E-2</v>
      </c>
      <c r="BK364" s="130">
        <f t="shared" ref="BK364" si="6074">C364/C374</f>
        <v>0.13192585984735852</v>
      </c>
      <c r="BL364" s="131">
        <f t="shared" ref="BL364" si="6075">D364/D374</f>
        <v>8.445456427240737E-2</v>
      </c>
      <c r="BM364" s="132">
        <f t="shared" ref="BM364" si="6076">E364/E374</f>
        <v>9.4904064369713229E-2</v>
      </c>
      <c r="BN364" s="129">
        <f t="shared" ref="BN364" si="6077">F364/F374</f>
        <v>4.7708725674827368E-2</v>
      </c>
      <c r="BO364" s="130">
        <f t="shared" ref="BO364" si="6078">G364/G374</f>
        <v>0.13123083661848445</v>
      </c>
      <c r="BP364" s="131">
        <f t="shared" ref="BP364" si="6079">H364/H374</f>
        <v>6.4610866372980913E-2</v>
      </c>
      <c r="BQ364" s="132">
        <f t="shared" ref="BQ364" si="6080">I364/I374</f>
        <v>0.12127446946093703</v>
      </c>
      <c r="BR364" s="129">
        <f t="shared" ref="BR364" si="6081">J364/J374</f>
        <v>0.16452357401912299</v>
      </c>
      <c r="BS364" s="130">
        <f t="shared" ref="BS364" si="6082">K364/K374</f>
        <v>3.3552631578947369E-2</v>
      </c>
      <c r="BT364" s="131">
        <f t="shared" ref="BT364" si="6083">L364/L374</f>
        <v>0.13289858331459412</v>
      </c>
      <c r="BU364" s="129">
        <f t="shared" ref="BU364" si="6084">M364/M374</f>
        <v>3.8512469653498124E-2</v>
      </c>
      <c r="BV364" s="133">
        <f t="shared" ref="BV364" si="6085">N364/N374</f>
        <v>0.1002687269062815</v>
      </c>
      <c r="BW364" s="134">
        <f t="shared" ref="BW364" si="6086">O364/O374</f>
        <v>6.2364777152747727E-2</v>
      </c>
      <c r="BX364" s="129">
        <f t="shared" ref="BX364" si="6087">P364/P374</f>
        <v>9.9778970634670033E-2</v>
      </c>
      <c r="BY364" s="130">
        <f t="shared" ref="BY364" si="6088">Q364/Q374</f>
        <v>8.4833175455215237E-2</v>
      </c>
      <c r="BZ364" s="131">
        <f t="shared" ref="BZ364" si="6089">R364/R374</f>
        <v>7.0001884303749762E-2</v>
      </c>
      <c r="CA364" s="132">
        <f t="shared" ref="CA364" si="6090">S364/S374</f>
        <v>0.1047468908740585</v>
      </c>
      <c r="CB364" s="129">
        <f t="shared" ref="CB364" si="6091">T364/T374</f>
        <v>0.16823444283646888</v>
      </c>
      <c r="CC364" s="130">
        <f t="shared" ref="CC364" si="6092">U364/U374</f>
        <v>2.3960066555740431E-2</v>
      </c>
      <c r="CD364" s="131">
        <f t="shared" ref="CD364" si="6093">V364/V374</f>
        <v>0.13011808851120185</v>
      </c>
      <c r="CE364" s="132">
        <f t="shared" ref="CE364" si="6094">W364/W374</f>
        <v>6.2844759653270285E-2</v>
      </c>
      <c r="CF364" s="129">
        <f t="shared" ref="CF364" si="6095">X364/X374</f>
        <v>0.1129903688043223</v>
      </c>
      <c r="CG364" s="130">
        <f t="shared" ref="CG364" si="6096">Y364/Y374</f>
        <v>5.3509781357882626E-2</v>
      </c>
      <c r="CH364" s="131">
        <f t="shared" ref="CH364" si="6097">Z364/Z374</f>
        <v>8.5015602114245692E-2</v>
      </c>
      <c r="CI364" s="129">
        <f t="shared" ref="CI364" si="6098">AA364/AA374</f>
        <v>9.4942600062053989E-2</v>
      </c>
      <c r="CJ364" s="135">
        <f t="shared" ref="CJ364" si="6099">AB364/AB374</f>
        <v>9.047710880549234E-2</v>
      </c>
      <c r="CK364" s="136">
        <f t="shared" ref="CK364" si="6100">AC364/AC374</f>
        <v>8.8723455244014621E-2</v>
      </c>
    </row>
    <row r="365" spans="1:89" x14ac:dyDescent="0.2">
      <c r="A365" s="137" t="s">
        <v>31</v>
      </c>
      <c r="B365" s="206">
        <v>532</v>
      </c>
      <c r="C365" s="190">
        <v>1113</v>
      </c>
      <c r="D365" s="191">
        <v>291</v>
      </c>
      <c r="E365" s="192">
        <v>478</v>
      </c>
      <c r="F365" s="189">
        <v>611</v>
      </c>
      <c r="G365" s="193">
        <v>1409</v>
      </c>
      <c r="H365" s="191">
        <v>1024</v>
      </c>
      <c r="I365" s="192">
        <v>1667</v>
      </c>
      <c r="J365" s="189">
        <v>344</v>
      </c>
      <c r="K365" s="190">
        <v>80</v>
      </c>
      <c r="L365" s="191">
        <v>1196</v>
      </c>
      <c r="M365" s="189">
        <v>298</v>
      </c>
      <c r="N365" s="194">
        <v>1501</v>
      </c>
      <c r="O365" s="207">
        <v>1184</v>
      </c>
      <c r="P365" s="189">
        <v>684</v>
      </c>
      <c r="Q365" s="190">
        <v>919</v>
      </c>
      <c r="R365" s="191">
        <v>693</v>
      </c>
      <c r="S365" s="192">
        <v>1082</v>
      </c>
      <c r="T365" s="189">
        <v>254</v>
      </c>
      <c r="U365" s="193">
        <v>80</v>
      </c>
      <c r="V365" s="191">
        <v>1089</v>
      </c>
      <c r="W365" s="208">
        <v>550</v>
      </c>
      <c r="X365" s="189">
        <v>701</v>
      </c>
      <c r="Y365" s="193">
        <v>235</v>
      </c>
      <c r="Z365" s="191">
        <v>1053</v>
      </c>
      <c r="AA365" s="189">
        <v>1376</v>
      </c>
      <c r="AB365" s="170">
        <f t="shared" si="5717"/>
        <v>9973</v>
      </c>
      <c r="AC365" s="171">
        <f t="shared" si="5718"/>
        <v>10471</v>
      </c>
      <c r="BI365" s="137" t="s">
        <v>31</v>
      </c>
      <c r="BJ365" s="129">
        <f>B365/B374</f>
        <v>5.4452405322415555E-2</v>
      </c>
      <c r="BK365" s="130">
        <f t="shared" ref="BK365" si="6101">C365/C374</f>
        <v>0.11031816830211121</v>
      </c>
      <c r="BL365" s="131">
        <f t="shared" ref="BL365" si="6102">D365/D374</f>
        <v>6.02359759884082E-2</v>
      </c>
      <c r="BM365" s="132">
        <f t="shared" ref="BM365" si="6103">E365/E374</f>
        <v>9.8617701671136787E-2</v>
      </c>
      <c r="BN365" s="129">
        <f t="shared" ref="BN365" si="6104">F365/F374</f>
        <v>4.7944130571249216E-2</v>
      </c>
      <c r="BO365" s="130">
        <f t="shared" ref="BO365" si="6105">G365/G374</f>
        <v>0.12343407796758651</v>
      </c>
      <c r="BP365" s="131">
        <f t="shared" ref="BP365" si="6106">H365/H374</f>
        <v>6.2652961331375434E-2</v>
      </c>
      <c r="BQ365" s="132">
        <f t="shared" ref="BQ365" si="6107">I365/I374</f>
        <v>9.7995414731644234E-2</v>
      </c>
      <c r="BR365" s="129">
        <f t="shared" ref="BR365" si="6108">J365/J374</f>
        <v>0.11341905703923508</v>
      </c>
      <c r="BS365" s="130">
        <f t="shared" ref="BS365" si="6109">K365/K374</f>
        <v>2.6315789473684209E-2</v>
      </c>
      <c r="BT365" s="131">
        <f t="shared" ref="BT365" si="6110">L365/L374</f>
        <v>0.13447267821002923</v>
      </c>
      <c r="BU365" s="129">
        <f t="shared" ref="BU365" si="6111">M365/M374</f>
        <v>3.2884572941955417E-2</v>
      </c>
      <c r="BV365" s="133">
        <f t="shared" ref="BV365" si="6112">N365/N374</f>
        <v>8.4033142985108056E-2</v>
      </c>
      <c r="BW365" s="134">
        <f t="shared" ref="BW365" si="6113">O365/O374</f>
        <v>6.4041540458675897E-2</v>
      </c>
      <c r="BX365" s="129">
        <f t="shared" ref="BX365" si="6114">P365/P374</f>
        <v>7.1992421850331542E-2</v>
      </c>
      <c r="BY365" s="130">
        <f t="shared" ref="BY365" si="6115">Q365/Q374</f>
        <v>9.672666035154194E-2</v>
      </c>
      <c r="BZ365" s="131">
        <f t="shared" ref="BZ365" si="6116">R365/R374</f>
        <v>6.5291124929338612E-2</v>
      </c>
      <c r="CA365" s="132">
        <f t="shared" ref="CA365" si="6117">S365/S374</f>
        <v>9.4762655456297071E-2</v>
      </c>
      <c r="CB365" s="129">
        <f t="shared" ref="CB365" si="6118">T365/T374</f>
        <v>9.1895803183791605E-2</v>
      </c>
      <c r="CC365" s="130">
        <f t="shared" ref="CC365" si="6119">U365/U374</f>
        <v>2.6622296173044926E-2</v>
      </c>
      <c r="CD365" s="131">
        <f t="shared" ref="CD365" si="6120">V365/V374</f>
        <v>0.12018540999889638</v>
      </c>
      <c r="CE365" s="132">
        <f t="shared" ref="CE365" si="6121">W365/W374</f>
        <v>5.4176516942474391E-2</v>
      </c>
      <c r="CF365" s="129">
        <f t="shared" ref="CF365" si="6122">X365/X374</f>
        <v>8.2334977683814897E-2</v>
      </c>
      <c r="CG365" s="130">
        <f t="shared" ref="CG365" si="6123">Y365/Y374</f>
        <v>4.5070962792481781E-2</v>
      </c>
      <c r="CH365" s="131">
        <f t="shared" ref="CH365" si="6124">Z365/Z374</f>
        <v>6.7057250206966817E-2</v>
      </c>
      <c r="CI365" s="129">
        <f t="shared" ref="CI365" si="6125">AA365/AA374</f>
        <v>8.5386286068879921E-2</v>
      </c>
      <c r="CJ365" s="135">
        <f t="shared" ref="CJ365" si="6126">AB365/AB374</f>
        <v>7.6931384271223049E-2</v>
      </c>
      <c r="CK365" s="136">
        <f t="shared" ref="CK365" si="6127">AC365/AC374</f>
        <v>8.0946527826093684E-2</v>
      </c>
    </row>
    <row r="366" spans="1:89" x14ac:dyDescent="0.2">
      <c r="A366" s="146" t="s">
        <v>32</v>
      </c>
      <c r="B366" s="203">
        <v>576</v>
      </c>
      <c r="C366" s="197">
        <v>995</v>
      </c>
      <c r="D366" s="198">
        <v>177</v>
      </c>
      <c r="E366" s="199">
        <v>413</v>
      </c>
      <c r="F366" s="196">
        <v>472</v>
      </c>
      <c r="G366" s="200">
        <v>1230</v>
      </c>
      <c r="H366" s="198">
        <v>917</v>
      </c>
      <c r="I366" s="199">
        <v>1535</v>
      </c>
      <c r="J366" s="196">
        <v>274</v>
      </c>
      <c r="K366" s="197">
        <v>89</v>
      </c>
      <c r="L366" s="198">
        <v>765</v>
      </c>
      <c r="M366" s="196">
        <v>391</v>
      </c>
      <c r="N366" s="201">
        <v>1250</v>
      </c>
      <c r="O366" s="204">
        <v>1063</v>
      </c>
      <c r="P366" s="196">
        <v>508</v>
      </c>
      <c r="Q366" s="197">
        <v>718</v>
      </c>
      <c r="R366" s="198">
        <v>560</v>
      </c>
      <c r="S366" s="199">
        <v>843</v>
      </c>
      <c r="T366" s="196">
        <v>141</v>
      </c>
      <c r="U366" s="200">
        <v>129</v>
      </c>
      <c r="V366" s="198">
        <v>823</v>
      </c>
      <c r="W366" s="205">
        <v>458</v>
      </c>
      <c r="X366" s="196">
        <v>533</v>
      </c>
      <c r="Y366" s="200">
        <v>253</v>
      </c>
      <c r="Z366" s="198">
        <v>833</v>
      </c>
      <c r="AA366" s="196">
        <v>1030</v>
      </c>
      <c r="AB366" s="170">
        <f t="shared" si="5717"/>
        <v>7829</v>
      </c>
      <c r="AC366" s="171">
        <f t="shared" si="5718"/>
        <v>9147</v>
      </c>
      <c r="BI366" s="146" t="s">
        <v>32</v>
      </c>
      <c r="BJ366" s="129">
        <f>B366/B374</f>
        <v>5.8955987717502559E-2</v>
      </c>
      <c r="BK366" s="130">
        <f t="shared" ref="BK366" si="6128">C366/C374</f>
        <v>9.8622261869362668E-2</v>
      </c>
      <c r="BL366" s="131">
        <f t="shared" ref="BL366" si="6129">D366/D374</f>
        <v>3.663837714758849E-2</v>
      </c>
      <c r="BM366" s="132">
        <f t="shared" ref="BM366" si="6130">E366/E374</f>
        <v>8.5207344749329478E-2</v>
      </c>
      <c r="BN366" s="129">
        <f t="shared" ref="BN366" si="6131">F366/F374</f>
        <v>3.7037037037037035E-2</v>
      </c>
      <c r="BO366" s="130">
        <f t="shared" ref="BO366" si="6132">G366/G374</f>
        <v>0.10775295663600526</v>
      </c>
      <c r="BP366" s="131">
        <f t="shared" ref="BP366" si="6133">H366/H374</f>
        <v>5.6106216348507099E-2</v>
      </c>
      <c r="BQ366" s="132">
        <f t="shared" ref="BQ366" si="6134">I366/I374</f>
        <v>9.0235729821879954E-2</v>
      </c>
      <c r="BR366" s="129">
        <f t="shared" ref="BR366" si="6135">J366/J374</f>
        <v>9.0339597757995382E-2</v>
      </c>
      <c r="BS366" s="130">
        <f t="shared" ref="BS366" si="6136">K366/K374</f>
        <v>2.9276315789473685E-2</v>
      </c>
      <c r="BT366" s="131">
        <f t="shared" ref="BT366" si="6137">L366/L374</f>
        <v>8.6013042500562173E-2</v>
      </c>
      <c r="BU366" s="129">
        <f t="shared" ref="BU366" si="6138">M366/M374</f>
        <v>4.3147208121827409E-2</v>
      </c>
      <c r="BV366" s="133">
        <f t="shared" ref="BV366" si="6139">N366/N374</f>
        <v>6.9980965177471724E-2</v>
      </c>
      <c r="BW366" s="134">
        <f t="shared" ref="BW366" si="6140">O366/O374</f>
        <v>5.7496754651665948E-2</v>
      </c>
      <c r="BX366" s="129">
        <f t="shared" ref="BX366" si="6141">P366/P374</f>
        <v>5.3468055994105881E-2</v>
      </c>
      <c r="BY366" s="130">
        <f t="shared" ref="BY366" si="6142">Q366/Q374</f>
        <v>7.5570992527102407E-2</v>
      </c>
      <c r="BZ366" s="131">
        <f t="shared" ref="BZ366" si="6143">R366/R374</f>
        <v>5.2760504993404934E-2</v>
      </c>
      <c r="CA366" s="132">
        <f t="shared" ref="CA366" si="6144">S366/S374</f>
        <v>7.3830793483972673E-2</v>
      </c>
      <c r="CB366" s="129">
        <f t="shared" ref="CB366" si="6145">T366/T374</f>
        <v>5.1013024602026051E-2</v>
      </c>
      <c r="CC366" s="130">
        <f t="shared" ref="CC366" si="6146">U366/U374</f>
        <v>4.2928452579034944E-2</v>
      </c>
      <c r="CD366" s="131">
        <f t="shared" ref="CD366" si="6147">V366/V374</f>
        <v>9.0828826840304605E-2</v>
      </c>
      <c r="CE366" s="132">
        <f t="shared" ref="CE366" si="6148">W366/W374</f>
        <v>4.5114263199369585E-2</v>
      </c>
      <c r="CF366" s="129">
        <f t="shared" ref="CF366" si="6149">X366/X374</f>
        <v>6.2602771905097485E-2</v>
      </c>
      <c r="CG366" s="130">
        <f t="shared" ref="CG366" si="6150">Y366/Y374</f>
        <v>4.852320675105485E-2</v>
      </c>
      <c r="CH366" s="131">
        <f t="shared" ref="CH366" si="6151">Z366/Z374</f>
        <v>5.3047188435330829E-2</v>
      </c>
      <c r="CI366" s="129">
        <f t="shared" ref="CI366" si="6152">AA366/AA374</f>
        <v>6.391560657772262E-2</v>
      </c>
      <c r="CJ366" s="135">
        <f t="shared" ref="CJ366" si="6153">AB366/AB374</f>
        <v>6.0392640876306553E-2</v>
      </c>
      <c r="CK366" s="136">
        <f t="shared" ref="CK366" si="6154">AC366/AC374</f>
        <v>7.0711287367517806E-2</v>
      </c>
    </row>
    <row r="367" spans="1:89" x14ac:dyDescent="0.2">
      <c r="A367" s="137" t="s">
        <v>33</v>
      </c>
      <c r="B367" s="206">
        <v>353</v>
      </c>
      <c r="C367" s="190">
        <v>488</v>
      </c>
      <c r="D367" s="191">
        <v>113</v>
      </c>
      <c r="E367" s="192">
        <v>239</v>
      </c>
      <c r="F367" s="189">
        <v>427</v>
      </c>
      <c r="G367" s="193">
        <v>684</v>
      </c>
      <c r="H367" s="191">
        <v>657</v>
      </c>
      <c r="I367" s="192">
        <v>1016</v>
      </c>
      <c r="J367" s="189">
        <v>78</v>
      </c>
      <c r="K367" s="190">
        <v>54</v>
      </c>
      <c r="L367" s="191">
        <v>407</v>
      </c>
      <c r="M367" s="189">
        <v>269</v>
      </c>
      <c r="N367" s="194">
        <v>906</v>
      </c>
      <c r="O367" s="207">
        <v>843</v>
      </c>
      <c r="P367" s="189">
        <v>332</v>
      </c>
      <c r="Q367" s="190">
        <v>492</v>
      </c>
      <c r="R367" s="191">
        <v>414</v>
      </c>
      <c r="S367" s="192">
        <v>552</v>
      </c>
      <c r="T367" s="189">
        <v>58</v>
      </c>
      <c r="U367" s="193">
        <v>110</v>
      </c>
      <c r="V367" s="191">
        <v>628</v>
      </c>
      <c r="W367" s="208">
        <v>392</v>
      </c>
      <c r="X367" s="189">
        <v>265</v>
      </c>
      <c r="Y367" s="193">
        <v>332</v>
      </c>
      <c r="Z367" s="191">
        <v>621</v>
      </c>
      <c r="AA367" s="189">
        <v>603</v>
      </c>
      <c r="AB367" s="170">
        <f t="shared" si="5717"/>
        <v>5259</v>
      </c>
      <c r="AC367" s="171">
        <f t="shared" si="5718"/>
        <v>6074</v>
      </c>
      <c r="BI367" s="137" t="s">
        <v>33</v>
      </c>
      <c r="BJ367" s="129">
        <f>B367/B374</f>
        <v>3.6131013306038892E-2</v>
      </c>
      <c r="BK367" s="130">
        <f t="shared" ref="BK367" si="6155">C367/C374</f>
        <v>4.8369511348993956E-2</v>
      </c>
      <c r="BL367" s="131">
        <f t="shared" ref="BL367" si="6156">D367/D374</f>
        <v>2.3390602359759885E-2</v>
      </c>
      <c r="BM367" s="132">
        <f t="shared" ref="BM367" si="6157">E367/E374</f>
        <v>4.9308850835568394E-2</v>
      </c>
      <c r="BN367" s="129">
        <f t="shared" ref="BN367" si="6158">F367/F374</f>
        <v>3.3505963590709356E-2</v>
      </c>
      <c r="BO367" s="130">
        <f t="shared" ref="BO367" si="6159">G367/G374</f>
        <v>5.9921156373193167E-2</v>
      </c>
      <c r="BP367" s="131">
        <f t="shared" ref="BP367" si="6160">H367/H374</f>
        <v>4.0198237885462555E-2</v>
      </c>
      <c r="BQ367" s="132">
        <f t="shared" ref="BQ367" si="6161">I367/I374</f>
        <v>5.9726059608488626E-2</v>
      </c>
      <c r="BR367" s="129">
        <f t="shared" ref="BR367" si="6162">J367/J374</f>
        <v>2.5717111770524232E-2</v>
      </c>
      <c r="BS367" s="130">
        <f t="shared" ref="BS367" si="6163">K367/K374</f>
        <v>1.7763157894736842E-2</v>
      </c>
      <c r="BT367" s="131">
        <f t="shared" ref="BT367" si="6164">L367/L374</f>
        <v>4.5761187317292555E-2</v>
      </c>
      <c r="BU367" s="129">
        <f t="shared" ref="BU367" si="6165">M367/M374</f>
        <v>2.9684396380489957E-2</v>
      </c>
      <c r="BV367" s="133">
        <f t="shared" ref="BV367" si="6166">N367/N374</f>
        <v>5.0722203560631507E-2</v>
      </c>
      <c r="BW367" s="134">
        <f t="shared" ref="BW367" si="6167">O367/O374</f>
        <v>4.5597144093466033E-2</v>
      </c>
      <c r="BX367" s="129">
        <f t="shared" ref="BX367" si="6168">P367/P374</f>
        <v>3.4943690137880221E-2</v>
      </c>
      <c r="BY367" s="130">
        <f t="shared" ref="BY367" si="6169">Q367/Q374</f>
        <v>5.1784022734449008E-2</v>
      </c>
      <c r="BZ367" s="131">
        <f t="shared" ref="BZ367" si="6170">R367/R374</f>
        <v>3.9005087620124362E-2</v>
      </c>
      <c r="CA367" s="132">
        <f t="shared" ref="CA367" si="6171">S367/S374</f>
        <v>4.8344718864950079E-2</v>
      </c>
      <c r="CB367" s="129">
        <f t="shared" ref="CB367" si="6172">T367/T374</f>
        <v>2.0984081041968163E-2</v>
      </c>
      <c r="CC367" s="130">
        <f t="shared" ref="CC367" si="6173">U367/U374</f>
        <v>3.6605657237936774E-2</v>
      </c>
      <c r="CD367" s="131">
        <f t="shared" ref="CD367" si="6174">V367/V374</f>
        <v>6.9308023396976046E-2</v>
      </c>
      <c r="CE367" s="132">
        <f t="shared" ref="CE367" si="6175">W367/W374</f>
        <v>3.8613081166272656E-2</v>
      </c>
      <c r="CF367" s="129">
        <f t="shared" ref="CF367" si="6176">X367/X374</f>
        <v>3.1125205543810194E-2</v>
      </c>
      <c r="CG367" s="130">
        <f t="shared" ref="CG367" si="6177">Y367/Y374</f>
        <v>6.3674721902570008E-2</v>
      </c>
      <c r="CH367" s="131">
        <f t="shared" ref="CH367" si="6178">Z367/Z374</f>
        <v>3.9546583455390687E-2</v>
      </c>
      <c r="CI367" s="129">
        <f t="shared" ref="CI367" si="6179">AA367/AA374</f>
        <v>3.7418554142103627E-2</v>
      </c>
      <c r="CJ367" s="135">
        <f t="shared" ref="CJ367" si="6180">AB367/AB374</f>
        <v>4.0567747907586688E-2</v>
      </c>
      <c r="CK367" s="136">
        <f t="shared" ref="CK367" si="6181">AC367/AC374</f>
        <v>4.6955325185339798E-2</v>
      </c>
    </row>
    <row r="368" spans="1:89" x14ac:dyDescent="0.2">
      <c r="A368" s="146" t="s">
        <v>34</v>
      </c>
      <c r="B368" s="203">
        <v>95</v>
      </c>
      <c r="C368" s="197">
        <v>245</v>
      </c>
      <c r="D368" s="198">
        <v>63</v>
      </c>
      <c r="E368" s="199">
        <v>159</v>
      </c>
      <c r="F368" s="196">
        <v>147</v>
      </c>
      <c r="G368" s="200">
        <v>485</v>
      </c>
      <c r="H368" s="198">
        <v>300</v>
      </c>
      <c r="I368" s="199">
        <v>588</v>
      </c>
      <c r="J368" s="196">
        <v>26</v>
      </c>
      <c r="K368" s="197">
        <v>30</v>
      </c>
      <c r="L368" s="198">
        <v>404</v>
      </c>
      <c r="M368" s="196">
        <v>159</v>
      </c>
      <c r="N368" s="201">
        <v>488</v>
      </c>
      <c r="O368" s="204">
        <v>581</v>
      </c>
      <c r="P368" s="196">
        <v>230</v>
      </c>
      <c r="Q368" s="197">
        <v>281</v>
      </c>
      <c r="R368" s="198">
        <v>296</v>
      </c>
      <c r="S368" s="199">
        <v>342</v>
      </c>
      <c r="T368" s="196">
        <v>45</v>
      </c>
      <c r="U368" s="200">
        <v>74</v>
      </c>
      <c r="V368" s="198">
        <v>286</v>
      </c>
      <c r="W368" s="205">
        <v>207</v>
      </c>
      <c r="X368" s="196">
        <v>131</v>
      </c>
      <c r="Y368" s="200">
        <v>213</v>
      </c>
      <c r="Z368" s="198">
        <v>380</v>
      </c>
      <c r="AA368" s="196">
        <v>348</v>
      </c>
      <c r="AB368" s="170">
        <f t="shared" si="5717"/>
        <v>2891</v>
      </c>
      <c r="AC368" s="171">
        <f t="shared" si="5718"/>
        <v>3712</v>
      </c>
      <c r="BI368" s="146" t="s">
        <v>34</v>
      </c>
      <c r="BJ368" s="129">
        <f>B368/B374</f>
        <v>9.723643807574206E-3</v>
      </c>
      <c r="BK368" s="130">
        <f t="shared" ref="BK368" si="6182">C368/C374</f>
        <v>2.4283873525621964E-2</v>
      </c>
      <c r="BL368" s="131">
        <f t="shared" ref="BL368" si="6183">D368/D374</f>
        <v>1.3040778306768785E-2</v>
      </c>
      <c r="BM368" s="132">
        <f t="shared" ref="BM368" si="6184">E368/E374</f>
        <v>3.280379616257479E-2</v>
      </c>
      <c r="BN368" s="129">
        <f t="shared" ref="BN368" si="6185">F368/F374</f>
        <v>1.1534839924670434E-2</v>
      </c>
      <c r="BO368" s="130">
        <f t="shared" ref="BO368" si="6186">G368/G374</f>
        <v>4.2487954445904509E-2</v>
      </c>
      <c r="BP368" s="131">
        <f t="shared" ref="BP368" si="6187">H368/H374</f>
        <v>1.8355359765051395E-2</v>
      </c>
      <c r="BQ368" s="132">
        <f t="shared" ref="BQ368" si="6188">I368/I374</f>
        <v>3.4565869143495388E-2</v>
      </c>
      <c r="BR368" s="129">
        <f t="shared" ref="BR368" si="6189">J368/J374</f>
        <v>8.5723705901747452E-3</v>
      </c>
      <c r="BS368" s="130">
        <f t="shared" ref="BS368" si="6190">K368/K374</f>
        <v>9.8684210526315784E-3</v>
      </c>
      <c r="BT368" s="131">
        <f t="shared" ref="BT368" si="6191">L368/L374</f>
        <v>4.5423881268270745E-2</v>
      </c>
      <c r="BU368" s="129">
        <f t="shared" ref="BU368" si="6192">M368/M374</f>
        <v>1.7545795630103729E-2</v>
      </c>
      <c r="BV368" s="133">
        <f t="shared" ref="BV368" si="6193">N368/N374</f>
        <v>2.7320568805284964E-2</v>
      </c>
      <c r="BW368" s="134">
        <f t="shared" ref="BW368" si="6194">O368/O374</f>
        <v>3.1425789701427953E-2</v>
      </c>
      <c r="BX368" s="129">
        <f t="shared" ref="BX368" si="6195">P368/P374</f>
        <v>2.4207978107567623E-2</v>
      </c>
      <c r="BY368" s="130">
        <f t="shared" ref="BY368" si="6196">Q368/Q374</f>
        <v>2.9575834122723924E-2</v>
      </c>
      <c r="BZ368" s="131">
        <f t="shared" ref="BZ368" si="6197">R368/R374</f>
        <v>2.7887695496514039E-2</v>
      </c>
      <c r="CA368" s="132">
        <f t="shared" ref="CA368" si="6198">S368/S374</f>
        <v>2.9952706253284288E-2</v>
      </c>
      <c r="CB368" s="129">
        <f t="shared" ref="CB368" si="6199">T368/T374</f>
        <v>1.6280752532561504E-2</v>
      </c>
      <c r="CC368" s="130">
        <f t="shared" ref="CC368" si="6200">U368/U374</f>
        <v>2.4625623960066557E-2</v>
      </c>
      <c r="CD368" s="131">
        <f t="shared" ref="CD368" si="6201">V368/V374</f>
        <v>3.1563845050215207E-2</v>
      </c>
      <c r="CE368" s="132">
        <f t="shared" ref="CE368" si="6202">W368/W374</f>
        <v>2.0390070921985817E-2</v>
      </c>
      <c r="CF368" s="129">
        <f t="shared" ref="CF368" si="6203">X368/X374</f>
        <v>1.5386422363166549E-2</v>
      </c>
      <c r="CG368" s="130">
        <f t="shared" ref="CG368" si="6204">Y368/Y374</f>
        <v>4.0851553509781355E-2</v>
      </c>
      <c r="CH368" s="131">
        <f t="shared" ref="CH368" si="6205">Z368/Z374</f>
        <v>2.4199197605553079E-2</v>
      </c>
      <c r="CI368" s="129">
        <f t="shared" ref="CI368" si="6206">AA368/AA374</f>
        <v>2.1594787465094634E-2</v>
      </c>
      <c r="CJ368" s="135">
        <f t="shared" ref="CJ368" si="6207">AB368/AB374</f>
        <v>2.2301076098275929E-2</v>
      </c>
      <c r="CK368" s="136">
        <f t="shared" ref="CK368" si="6208">AC368/AC374</f>
        <v>2.8695779895946877E-2</v>
      </c>
    </row>
    <row r="369" spans="1:89" x14ac:dyDescent="0.2">
      <c r="A369" s="137" t="s">
        <v>35</v>
      </c>
      <c r="B369" s="206">
        <v>0</v>
      </c>
      <c r="C369" s="190">
        <v>83</v>
      </c>
      <c r="D369" s="191">
        <v>0</v>
      </c>
      <c r="E369" s="192">
        <v>61</v>
      </c>
      <c r="F369" s="189">
        <v>3</v>
      </c>
      <c r="G369" s="193">
        <v>133</v>
      </c>
      <c r="H369" s="191">
        <v>34</v>
      </c>
      <c r="I369" s="192">
        <v>126</v>
      </c>
      <c r="J369" s="189">
        <v>7</v>
      </c>
      <c r="K369" s="190">
        <v>7</v>
      </c>
      <c r="L369" s="191">
        <v>77</v>
      </c>
      <c r="M369" s="189">
        <v>24</v>
      </c>
      <c r="N369" s="194">
        <v>75</v>
      </c>
      <c r="O369" s="207">
        <v>55</v>
      </c>
      <c r="P369" s="189">
        <v>31</v>
      </c>
      <c r="Q369" s="190">
        <v>49</v>
      </c>
      <c r="R369" s="191">
        <v>36</v>
      </c>
      <c r="S369" s="192">
        <v>18</v>
      </c>
      <c r="T369" s="189">
        <v>6</v>
      </c>
      <c r="U369" s="193">
        <v>13</v>
      </c>
      <c r="V369" s="191">
        <v>33</v>
      </c>
      <c r="W369" s="208">
        <v>12</v>
      </c>
      <c r="X369" s="189">
        <v>14</v>
      </c>
      <c r="Y369" s="193">
        <v>18</v>
      </c>
      <c r="Z369" s="191">
        <v>17</v>
      </c>
      <c r="AA369" s="189">
        <v>21</v>
      </c>
      <c r="AB369" s="170">
        <f t="shared" si="5717"/>
        <v>333</v>
      </c>
      <c r="AC369" s="171">
        <f t="shared" si="5718"/>
        <v>620</v>
      </c>
      <c r="BI369" s="137" t="s">
        <v>35</v>
      </c>
      <c r="BJ369" s="129">
        <f>B369/B374</f>
        <v>0</v>
      </c>
      <c r="BK369" s="130">
        <f t="shared" ref="BK369" si="6209">C369/C374</f>
        <v>8.2267816433739711E-3</v>
      </c>
      <c r="BL369" s="131">
        <f t="shared" ref="BL369" si="6210">D369/D374</f>
        <v>0</v>
      </c>
      <c r="BM369" s="132">
        <f t="shared" ref="BM369" si="6211">E369/E374</f>
        <v>1.2585104188157623E-2</v>
      </c>
      <c r="BN369" s="129">
        <f t="shared" ref="BN369" si="6212">F369/F374</f>
        <v>2.3540489642184556E-4</v>
      </c>
      <c r="BO369" s="130">
        <f t="shared" ref="BO369" si="6213">G369/G374</f>
        <v>1.1651335961454228E-2</v>
      </c>
      <c r="BP369" s="131">
        <f t="shared" ref="BP369" si="6214">H369/H374</f>
        <v>2.0802741067058247E-3</v>
      </c>
      <c r="BQ369" s="132">
        <f t="shared" ref="BQ369" si="6215">I369/I374</f>
        <v>7.40697195932044E-3</v>
      </c>
      <c r="BR369" s="129">
        <f t="shared" ref="BR369" si="6216">J369/J374</f>
        <v>2.3079459281239697E-3</v>
      </c>
      <c r="BS369" s="130">
        <f t="shared" ref="BS369" si="6217">K369/K374</f>
        <v>2.3026315789473682E-3</v>
      </c>
      <c r="BT369" s="131">
        <f t="shared" ref="BT369" si="6218">L369/L374</f>
        <v>8.657521924893186E-3</v>
      </c>
      <c r="BU369" s="129">
        <f t="shared" ref="BU369" si="6219">M369/M374</f>
        <v>2.6484219819024497E-3</v>
      </c>
      <c r="BV369" s="133">
        <f t="shared" ref="BV369" si="6220">N369/N374</f>
        <v>4.1988579106483036E-3</v>
      </c>
      <c r="BW369" s="134">
        <f t="shared" ref="BW369" si="6221">O369/O374</f>
        <v>2.9749026395499783E-3</v>
      </c>
      <c r="BX369" s="129">
        <f t="shared" ref="BX369" si="6222">P369/P374</f>
        <v>3.2628144405852017E-3</v>
      </c>
      <c r="BY369" s="130">
        <f t="shared" ref="BY369" si="6223">Q369/Q374</f>
        <v>5.1573518576991896E-3</v>
      </c>
      <c r="BZ369" s="131">
        <f t="shared" ref="BZ369" si="6224">R369/R374</f>
        <v>3.3917467495760316E-3</v>
      </c>
      <c r="CA369" s="132">
        <f t="shared" ref="CA369" si="6225">S369/S374</f>
        <v>1.5764582238570678E-3</v>
      </c>
      <c r="CB369" s="129">
        <f t="shared" ref="CB369" si="6226">T369/T374</f>
        <v>2.1707670043415342E-3</v>
      </c>
      <c r="CC369" s="130">
        <f t="shared" ref="CC369" si="6227">U369/U374</f>
        <v>4.3261231281198007E-3</v>
      </c>
      <c r="CD369" s="131">
        <f t="shared" ref="CD369" si="6228">V369/V374</f>
        <v>3.641982121178678E-3</v>
      </c>
      <c r="CE369" s="132">
        <f t="shared" ref="CE369" si="6229">W369/W374</f>
        <v>1.1820330969267139E-3</v>
      </c>
      <c r="CF369" s="129">
        <f t="shared" ref="CF369" si="6230">X369/X374</f>
        <v>1.644350481559784E-3</v>
      </c>
      <c r="CG369" s="130">
        <f t="shared" ref="CG369" si="6231">Y369/Y374</f>
        <v>3.4522439585730723E-3</v>
      </c>
      <c r="CH369" s="131">
        <f t="shared" ref="CH369" si="6232">Z369/Z374</f>
        <v>1.0825956823536905E-3</v>
      </c>
      <c r="CI369" s="129">
        <f t="shared" ref="CI369" si="6233">AA369/AA374</f>
        <v>1.3031337263419175E-3</v>
      </c>
      <c r="CJ369" s="135">
        <f t="shared" ref="CJ369" si="6234">AB369/AB374</f>
        <v>2.5687507231843252E-3</v>
      </c>
      <c r="CK369" s="136">
        <f t="shared" ref="CK369" si="6235">AC369/AC374</f>
        <v>4.7929373748618167E-3</v>
      </c>
    </row>
    <row r="370" spans="1:89" x14ac:dyDescent="0.2">
      <c r="A370" s="146" t="s">
        <v>36</v>
      </c>
      <c r="B370" s="203">
        <v>0</v>
      </c>
      <c r="C370" s="197">
        <v>0</v>
      </c>
      <c r="D370" s="198">
        <v>0</v>
      </c>
      <c r="E370" s="199">
        <v>0</v>
      </c>
      <c r="F370" s="196">
        <v>0</v>
      </c>
      <c r="G370" s="200">
        <v>0</v>
      </c>
      <c r="H370" s="198">
        <v>0</v>
      </c>
      <c r="I370" s="199">
        <v>0</v>
      </c>
      <c r="J370" s="196">
        <v>0</v>
      </c>
      <c r="K370" s="200">
        <v>0</v>
      </c>
      <c r="L370" s="198">
        <v>0</v>
      </c>
      <c r="M370" s="196">
        <v>0</v>
      </c>
      <c r="N370" s="201">
        <v>0</v>
      </c>
      <c r="O370" s="204">
        <v>0</v>
      </c>
      <c r="P370" s="196">
        <v>0</v>
      </c>
      <c r="Q370" s="200">
        <v>0</v>
      </c>
      <c r="R370" s="198">
        <v>0</v>
      </c>
      <c r="S370" s="199">
        <v>0</v>
      </c>
      <c r="T370" s="196">
        <v>0</v>
      </c>
      <c r="U370" s="200">
        <v>0</v>
      </c>
      <c r="V370" s="198">
        <v>0</v>
      </c>
      <c r="W370" s="199">
        <v>0</v>
      </c>
      <c r="X370" s="196">
        <v>0</v>
      </c>
      <c r="Y370" s="200">
        <v>0</v>
      </c>
      <c r="Z370" s="198">
        <v>0</v>
      </c>
      <c r="AA370" s="196">
        <v>0</v>
      </c>
      <c r="AB370" s="170">
        <f t="shared" si="5717"/>
        <v>0</v>
      </c>
      <c r="AC370" s="171">
        <f t="shared" si="5718"/>
        <v>0</v>
      </c>
      <c r="BI370" s="146" t="s">
        <v>36</v>
      </c>
      <c r="BJ370" s="129">
        <f>B370/B374</f>
        <v>0</v>
      </c>
      <c r="BK370" s="130">
        <f t="shared" ref="BK370" si="6236">C370/C374</f>
        <v>0</v>
      </c>
      <c r="BL370" s="131">
        <f t="shared" ref="BL370" si="6237">D370/D374</f>
        <v>0</v>
      </c>
      <c r="BM370" s="132">
        <f t="shared" ref="BM370" si="6238">E370/E374</f>
        <v>0</v>
      </c>
      <c r="BN370" s="129">
        <f t="shared" ref="BN370" si="6239">F370/F374</f>
        <v>0</v>
      </c>
      <c r="BO370" s="130">
        <f t="shared" ref="BO370" si="6240">G370/G374</f>
        <v>0</v>
      </c>
      <c r="BP370" s="131">
        <f t="shared" ref="BP370" si="6241">H370/H374</f>
        <v>0</v>
      </c>
      <c r="BQ370" s="132">
        <f t="shared" ref="BQ370" si="6242">I370/I374</f>
        <v>0</v>
      </c>
      <c r="BR370" s="129">
        <f t="shared" ref="BR370" si="6243">J370/J374</f>
        <v>0</v>
      </c>
      <c r="BS370" s="130">
        <f t="shared" ref="BS370" si="6244">K370/K374</f>
        <v>0</v>
      </c>
      <c r="BT370" s="131">
        <f t="shared" ref="BT370" si="6245">L370/L374</f>
        <v>0</v>
      </c>
      <c r="BU370" s="129">
        <f t="shared" ref="BU370" si="6246">M370/M374</f>
        <v>0</v>
      </c>
      <c r="BV370" s="133">
        <f t="shared" ref="BV370" si="6247">N370/N374</f>
        <v>0</v>
      </c>
      <c r="BW370" s="134">
        <f t="shared" ref="BW370" si="6248">O370/O374</f>
        <v>0</v>
      </c>
      <c r="BX370" s="129">
        <f t="shared" ref="BX370" si="6249">P370/P374</f>
        <v>0</v>
      </c>
      <c r="BY370" s="130">
        <f t="shared" ref="BY370" si="6250">Q370/Q374</f>
        <v>0</v>
      </c>
      <c r="BZ370" s="131">
        <f t="shared" ref="BZ370" si="6251">R370/R374</f>
        <v>0</v>
      </c>
      <c r="CA370" s="132">
        <f t="shared" ref="CA370" si="6252">S370/S374</f>
        <v>0</v>
      </c>
      <c r="CB370" s="129">
        <f t="shared" ref="CB370" si="6253">T370/T374</f>
        <v>0</v>
      </c>
      <c r="CC370" s="130">
        <f t="shared" ref="CC370" si="6254">U370/U374</f>
        <v>0</v>
      </c>
      <c r="CD370" s="131">
        <f t="shared" ref="CD370" si="6255">V370/V374</f>
        <v>0</v>
      </c>
      <c r="CE370" s="132">
        <f t="shared" ref="CE370" si="6256">W370/W374</f>
        <v>0</v>
      </c>
      <c r="CF370" s="129">
        <f t="shared" ref="CF370" si="6257">X370/X374</f>
        <v>0</v>
      </c>
      <c r="CG370" s="130">
        <f t="shared" ref="CG370" si="6258">Y370/Y374</f>
        <v>0</v>
      </c>
      <c r="CH370" s="131">
        <f t="shared" ref="CH370" si="6259">Z370/Z374</f>
        <v>0</v>
      </c>
      <c r="CI370" s="129">
        <f t="shared" ref="CI370" si="6260">AA370/AA374</f>
        <v>0</v>
      </c>
      <c r="CJ370" s="135">
        <f t="shared" ref="CJ370" si="6261">AB370/AB374</f>
        <v>0</v>
      </c>
      <c r="CK370" s="136">
        <f t="shared" ref="CK370" si="6262">AC370/AC374</f>
        <v>0</v>
      </c>
    </row>
    <row r="371" spans="1:89" x14ac:dyDescent="0.2">
      <c r="A371" s="137" t="s">
        <v>37</v>
      </c>
      <c r="B371" s="59"/>
      <c r="C371" s="60"/>
      <c r="D371" s="139"/>
      <c r="E371" s="140"/>
      <c r="F371" s="138"/>
      <c r="G371" s="141"/>
      <c r="H371" s="139"/>
      <c r="I371" s="140"/>
      <c r="J371" s="138"/>
      <c r="K371" s="141"/>
      <c r="L371" s="139"/>
      <c r="M371" s="138"/>
      <c r="N371" s="142"/>
      <c r="O371" s="143"/>
      <c r="P371" s="138"/>
      <c r="Q371" s="141"/>
      <c r="R371" s="139"/>
      <c r="S371" s="140"/>
      <c r="T371" s="138"/>
      <c r="U371" s="141"/>
      <c r="V371" s="139"/>
      <c r="W371" s="140"/>
      <c r="X371" s="138"/>
      <c r="Y371" s="141"/>
      <c r="Z371" s="144"/>
      <c r="AA371" s="145"/>
      <c r="AB371" s="172">
        <f t="shared" ref="AB371:AB373" si="6263">SUM(B371,D371,F371,H371,J371,L371,N371,P371,R371,T371,V371,X371,Z371)</f>
        <v>0</v>
      </c>
      <c r="AC371" s="173">
        <f t="shared" ref="AC371:AC373" si="6264">SUM(C371,E371,G371,I371,K371,M371,O371,Q371,S371,U371,W371,Y371,AA371)</f>
        <v>0</v>
      </c>
      <c r="BI371" s="137" t="s">
        <v>37</v>
      </c>
      <c r="BJ371" s="129">
        <f>B371/B374</f>
        <v>0</v>
      </c>
      <c r="BK371" s="130">
        <f t="shared" ref="BK371" si="6265">C371/C374</f>
        <v>0</v>
      </c>
      <c r="BL371" s="131">
        <f t="shared" ref="BL371" si="6266">D371/D374</f>
        <v>0</v>
      </c>
      <c r="BM371" s="132">
        <f t="shared" ref="BM371" si="6267">E371/E374</f>
        <v>0</v>
      </c>
      <c r="BN371" s="129">
        <f t="shared" ref="BN371" si="6268">F371/F374</f>
        <v>0</v>
      </c>
      <c r="BO371" s="130">
        <f t="shared" ref="BO371" si="6269">G371/G374</f>
        <v>0</v>
      </c>
      <c r="BP371" s="131">
        <f t="shared" ref="BP371" si="6270">H371/H374</f>
        <v>0</v>
      </c>
      <c r="BQ371" s="132">
        <f t="shared" ref="BQ371" si="6271">I371/I374</f>
        <v>0</v>
      </c>
      <c r="BR371" s="129">
        <f t="shared" ref="BR371" si="6272">J371/J374</f>
        <v>0</v>
      </c>
      <c r="BS371" s="130">
        <f t="shared" ref="BS371" si="6273">K371/K374</f>
        <v>0</v>
      </c>
      <c r="BT371" s="131">
        <f t="shared" ref="BT371" si="6274">L371/L374</f>
        <v>0</v>
      </c>
      <c r="BU371" s="129">
        <f t="shared" ref="BU371" si="6275">M371/M374</f>
        <v>0</v>
      </c>
      <c r="BV371" s="133">
        <f t="shared" ref="BV371" si="6276">N371/N374</f>
        <v>0</v>
      </c>
      <c r="BW371" s="134">
        <f t="shared" ref="BW371" si="6277">O371/O374</f>
        <v>0</v>
      </c>
      <c r="BX371" s="129">
        <f t="shared" ref="BX371" si="6278">P371/P374</f>
        <v>0</v>
      </c>
      <c r="BY371" s="130">
        <f t="shared" ref="BY371" si="6279">Q371/Q374</f>
        <v>0</v>
      </c>
      <c r="BZ371" s="131">
        <f t="shared" ref="BZ371" si="6280">R371/R374</f>
        <v>0</v>
      </c>
      <c r="CA371" s="132">
        <f t="shared" ref="CA371" si="6281">S371/S374</f>
        <v>0</v>
      </c>
      <c r="CB371" s="129">
        <f t="shared" ref="CB371" si="6282">T371/T374</f>
        <v>0</v>
      </c>
      <c r="CC371" s="130">
        <f t="shared" ref="CC371" si="6283">U371/U374</f>
        <v>0</v>
      </c>
      <c r="CD371" s="131">
        <f t="shared" ref="CD371" si="6284">V371/V374</f>
        <v>0</v>
      </c>
      <c r="CE371" s="132">
        <f t="shared" ref="CE371" si="6285">W371/W374</f>
        <v>0</v>
      </c>
      <c r="CF371" s="129">
        <f t="shared" ref="CF371" si="6286">X371/X374</f>
        <v>0</v>
      </c>
      <c r="CG371" s="130">
        <f t="shared" ref="CG371" si="6287">Y371/Y374</f>
        <v>0</v>
      </c>
      <c r="CH371" s="131">
        <f t="shared" ref="CH371" si="6288">Z371/Z374</f>
        <v>0</v>
      </c>
      <c r="CI371" s="129">
        <f t="shared" ref="CI371" si="6289">AA371/AA374</f>
        <v>0</v>
      </c>
      <c r="CJ371" s="135">
        <f t="shared" ref="CJ371" si="6290">AB371/AB374</f>
        <v>0</v>
      </c>
      <c r="CK371" s="136">
        <f t="shared" ref="CK371" si="6291">AC371/AC374</f>
        <v>0</v>
      </c>
    </row>
    <row r="372" spans="1:89" x14ac:dyDescent="0.2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>
        <f t="shared" si="6263"/>
        <v>0</v>
      </c>
      <c r="AC372" s="173">
        <f t="shared" si="6264"/>
        <v>0</v>
      </c>
      <c r="BI372" s="146" t="s">
        <v>38</v>
      </c>
      <c r="BJ372" s="129">
        <f>B372/B374</f>
        <v>0</v>
      </c>
      <c r="BK372" s="130">
        <f t="shared" ref="BK372" si="6292">C372/C374</f>
        <v>0</v>
      </c>
      <c r="BL372" s="131">
        <f t="shared" ref="BL372" si="6293">D372/D374</f>
        <v>0</v>
      </c>
      <c r="BM372" s="132">
        <f t="shared" ref="BM372" si="6294">E372/E374</f>
        <v>0</v>
      </c>
      <c r="BN372" s="129">
        <f t="shared" ref="BN372" si="6295">F372/F374</f>
        <v>0</v>
      </c>
      <c r="BO372" s="130">
        <f t="shared" ref="BO372" si="6296">G372/G374</f>
        <v>0</v>
      </c>
      <c r="BP372" s="131">
        <f t="shared" ref="BP372" si="6297">H372/H374</f>
        <v>0</v>
      </c>
      <c r="BQ372" s="132">
        <f t="shared" ref="BQ372" si="6298">I372/I374</f>
        <v>0</v>
      </c>
      <c r="BR372" s="129">
        <f t="shared" ref="BR372" si="6299">J372/J374</f>
        <v>0</v>
      </c>
      <c r="BS372" s="130">
        <f t="shared" ref="BS372" si="6300">K372/K374</f>
        <v>0</v>
      </c>
      <c r="BT372" s="131">
        <f t="shared" ref="BT372" si="6301">L372/L374</f>
        <v>0</v>
      </c>
      <c r="BU372" s="129">
        <f t="shared" ref="BU372" si="6302">M372/M374</f>
        <v>0</v>
      </c>
      <c r="BV372" s="133">
        <f t="shared" ref="BV372" si="6303">N372/N374</f>
        <v>0</v>
      </c>
      <c r="BW372" s="134">
        <f t="shared" ref="BW372" si="6304">O372/O374</f>
        <v>0</v>
      </c>
      <c r="BX372" s="129">
        <f t="shared" ref="BX372" si="6305">P372/P374</f>
        <v>0</v>
      </c>
      <c r="BY372" s="130">
        <f t="shared" ref="BY372" si="6306">Q372/Q374</f>
        <v>0</v>
      </c>
      <c r="BZ372" s="131">
        <f t="shared" ref="BZ372" si="6307">R372/R374</f>
        <v>0</v>
      </c>
      <c r="CA372" s="132">
        <f t="shared" ref="CA372" si="6308">S372/S374</f>
        <v>0</v>
      </c>
      <c r="CB372" s="129">
        <f t="shared" ref="CB372" si="6309">T372/T374</f>
        <v>0</v>
      </c>
      <c r="CC372" s="130">
        <f t="shared" ref="CC372" si="6310">U372/U374</f>
        <v>0</v>
      </c>
      <c r="CD372" s="131">
        <f t="shared" ref="CD372" si="6311">V372/V374</f>
        <v>0</v>
      </c>
      <c r="CE372" s="132">
        <f t="shared" ref="CE372" si="6312">W372/W374</f>
        <v>0</v>
      </c>
      <c r="CF372" s="129">
        <f t="shared" ref="CF372" si="6313">X372/X374</f>
        <v>0</v>
      </c>
      <c r="CG372" s="130">
        <f t="shared" ref="CG372" si="6314">Y372/Y374</f>
        <v>0</v>
      </c>
      <c r="CH372" s="131">
        <f t="shared" ref="CH372" si="6315">Z372/Z374</f>
        <v>0</v>
      </c>
      <c r="CI372" s="129">
        <f t="shared" ref="CI372" si="6316">AA372/AA374</f>
        <v>0</v>
      </c>
      <c r="CJ372" s="135">
        <f t="shared" ref="CJ372" si="6317">AB372/AB374</f>
        <v>0</v>
      </c>
      <c r="CK372" s="136">
        <f t="shared" ref="CK372" si="6318">AC372/AC374</f>
        <v>0</v>
      </c>
    </row>
    <row r="373" spans="1:89" ht="13.5" thickBot="1" x14ac:dyDescent="0.25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>
        <f t="shared" si="6263"/>
        <v>0</v>
      </c>
      <c r="AC373" s="173">
        <f t="shared" si="6264"/>
        <v>0</v>
      </c>
      <c r="BI373" s="137" t="s">
        <v>39</v>
      </c>
      <c r="BJ373" s="129">
        <f>B373/B374</f>
        <v>0</v>
      </c>
      <c r="BK373" s="130">
        <f t="shared" ref="BK373" si="6319">C373/C374</f>
        <v>0</v>
      </c>
      <c r="BL373" s="131">
        <f t="shared" ref="BL373" si="6320">D373/D374</f>
        <v>0</v>
      </c>
      <c r="BM373" s="132">
        <f t="shared" ref="BM373" si="6321">E373/E374</f>
        <v>0</v>
      </c>
      <c r="BN373" s="129">
        <f t="shared" ref="BN373" si="6322">F373/F374</f>
        <v>0</v>
      </c>
      <c r="BO373" s="130">
        <f t="shared" ref="BO373" si="6323">G373/G374</f>
        <v>0</v>
      </c>
      <c r="BP373" s="131">
        <f t="shared" ref="BP373" si="6324">H373/H374</f>
        <v>0</v>
      </c>
      <c r="BQ373" s="132">
        <f t="shared" ref="BQ373" si="6325">I373/I374</f>
        <v>0</v>
      </c>
      <c r="BR373" s="129">
        <f t="shared" ref="BR373" si="6326">J373/J374</f>
        <v>0</v>
      </c>
      <c r="BS373" s="130">
        <f t="shared" ref="BS373" si="6327">K373/K374</f>
        <v>0</v>
      </c>
      <c r="BT373" s="131">
        <f t="shared" ref="BT373" si="6328">L373/L374</f>
        <v>0</v>
      </c>
      <c r="BU373" s="129">
        <f t="shared" ref="BU373" si="6329">M373/M374</f>
        <v>0</v>
      </c>
      <c r="BV373" s="133">
        <f t="shared" ref="BV373" si="6330">N373/N374</f>
        <v>0</v>
      </c>
      <c r="BW373" s="134">
        <f t="shared" ref="BW373" si="6331">O373/O374</f>
        <v>0</v>
      </c>
      <c r="BX373" s="129">
        <f t="shared" ref="BX373" si="6332">P373/P374</f>
        <v>0</v>
      </c>
      <c r="BY373" s="130">
        <f t="shared" ref="BY373" si="6333">Q373/Q374</f>
        <v>0</v>
      </c>
      <c r="BZ373" s="131">
        <f t="shared" ref="BZ373" si="6334">R373/R374</f>
        <v>0</v>
      </c>
      <c r="CA373" s="132">
        <f t="shared" ref="CA373" si="6335">S373/S374</f>
        <v>0</v>
      </c>
      <c r="CB373" s="129">
        <f t="shared" ref="CB373" si="6336">T373/T374</f>
        <v>0</v>
      </c>
      <c r="CC373" s="130">
        <f t="shared" ref="CC373" si="6337">U373/U374</f>
        <v>0</v>
      </c>
      <c r="CD373" s="131">
        <f t="shared" ref="CD373" si="6338">V373/V374</f>
        <v>0</v>
      </c>
      <c r="CE373" s="132">
        <f t="shared" ref="CE373" si="6339">W373/W374</f>
        <v>0</v>
      </c>
      <c r="CF373" s="129">
        <f t="shared" ref="CF373" si="6340">X373/X374</f>
        <v>0</v>
      </c>
      <c r="CG373" s="130">
        <f t="shared" ref="CG373" si="6341">Y373/Y374</f>
        <v>0</v>
      </c>
      <c r="CH373" s="131">
        <f t="shared" ref="CH373" si="6342">Z373/Z374</f>
        <v>0</v>
      </c>
      <c r="CI373" s="129">
        <f t="shared" ref="CI373" si="6343">AA373/AA374</f>
        <v>0</v>
      </c>
      <c r="CJ373" s="135">
        <f t="shared" ref="CJ373" si="6344">AB373/AB374</f>
        <v>0</v>
      </c>
      <c r="CK373" s="136">
        <f t="shared" ref="CK373" si="6345">AC373/AC374</f>
        <v>0</v>
      </c>
    </row>
    <row r="374" spans="1:89" ht="14.25" thickTop="1" thickBot="1" x14ac:dyDescent="0.25">
      <c r="A374" s="267" t="s">
        <v>13</v>
      </c>
      <c r="B374" s="20">
        <f t="shared" ref="B374" si="6346">SUM(B351:B373)</f>
        <v>9770</v>
      </c>
      <c r="C374" s="21">
        <f t="shared" ref="C374" si="6347">SUM(C351:C373)</f>
        <v>10089</v>
      </c>
      <c r="D374" s="20">
        <f t="shared" ref="D374" si="6348">SUM(D351:D373)</f>
        <v>4831</v>
      </c>
      <c r="E374" s="21">
        <f t="shared" ref="E374" si="6349">SUM(E351:E373)</f>
        <v>4847</v>
      </c>
      <c r="F374" s="20">
        <f t="shared" ref="F374" si="6350">SUM(F351:F373)</f>
        <v>12744</v>
      </c>
      <c r="G374" s="21">
        <f t="shared" ref="G374" si="6351">SUM(G351:G373)</f>
        <v>11415</v>
      </c>
      <c r="H374" s="20">
        <f t="shared" ref="H374" si="6352">SUM(H351:H373)</f>
        <v>16344</v>
      </c>
      <c r="I374" s="21">
        <f t="shared" ref="I374" si="6353">SUM(I351:I373)</f>
        <v>17011</v>
      </c>
      <c r="J374" s="20">
        <f t="shared" ref="J374" si="6354">SUM(J351:J373)</f>
        <v>3033</v>
      </c>
      <c r="K374" s="21">
        <f t="shared" ref="K374" si="6355">SUM(K351:K373)</f>
        <v>3040</v>
      </c>
      <c r="L374" s="20">
        <f t="shared" ref="L374" si="6356">SUM(L351:L373)</f>
        <v>8894</v>
      </c>
      <c r="M374" s="21">
        <f t="shared" ref="M374" si="6357">SUM(M351:M373)</f>
        <v>9062</v>
      </c>
      <c r="N374" s="20">
        <f t="shared" ref="N374" si="6358">SUM(N351:N373)</f>
        <v>17862</v>
      </c>
      <c r="O374" s="21">
        <f t="shared" ref="O374" si="6359">SUM(O351:O373)</f>
        <v>18488</v>
      </c>
      <c r="P374" s="20">
        <f t="shared" ref="P374" si="6360">SUM(P351:P373)</f>
        <v>9501</v>
      </c>
      <c r="Q374" s="21">
        <f t="shared" ref="Q374" si="6361">SUM(Q351:Q373)</f>
        <v>9501</v>
      </c>
      <c r="R374" s="20">
        <f t="shared" ref="R374" si="6362">SUM(R351:R373)</f>
        <v>10614</v>
      </c>
      <c r="S374" s="21">
        <f t="shared" ref="S374" si="6363">SUM(S351:S373)</f>
        <v>11418</v>
      </c>
      <c r="T374" s="20">
        <f t="shared" ref="T374" si="6364">SUM(T351:T373)</f>
        <v>2764</v>
      </c>
      <c r="U374" s="21">
        <f t="shared" ref="U374" si="6365">SUM(U351:U373)</f>
        <v>3005</v>
      </c>
      <c r="V374" s="20">
        <f t="shared" ref="V374" si="6366">SUM(V351:V373)</f>
        <v>9061</v>
      </c>
      <c r="W374" s="21">
        <f t="shared" ref="W374" si="6367">SUM(W351:W373)</f>
        <v>10152</v>
      </c>
      <c r="X374" s="20">
        <f t="shared" ref="X374" si="6368">SUM(X351:X373)</f>
        <v>8514</v>
      </c>
      <c r="Y374" s="21">
        <f t="shared" ref="Y374" si="6369">SUM(Y351:Y373)</f>
        <v>5214</v>
      </c>
      <c r="Z374" s="20">
        <f t="shared" ref="Z374" si="6370">SUM(Z351:Z373)</f>
        <v>15703</v>
      </c>
      <c r="AA374" s="21">
        <f t="shared" ref="AA374" si="6371">SUM(AA351:AA373)</f>
        <v>16115</v>
      </c>
      <c r="AB374" s="174">
        <f t="shared" ref="AB374:AC374" si="6372">SUM(AB350:AB373)</f>
        <v>129635</v>
      </c>
      <c r="AC374" s="175">
        <f t="shared" si="6372"/>
        <v>129357</v>
      </c>
      <c r="BI374" s="267" t="s">
        <v>13</v>
      </c>
      <c r="BJ374" s="155">
        <f>SUM(BJ350:BJ373)</f>
        <v>1.0000000000000002</v>
      </c>
      <c r="BK374" s="156">
        <f t="shared" ref="BK374:CK374" si="6373">SUM(BK350:BK373)</f>
        <v>0.99999999999999989</v>
      </c>
      <c r="BL374" s="155">
        <f t="shared" si="6373"/>
        <v>1.0000000000000002</v>
      </c>
      <c r="BM374" s="156">
        <f t="shared" si="6373"/>
        <v>1</v>
      </c>
      <c r="BN374" s="155">
        <f t="shared" si="6373"/>
        <v>0.99999999999999989</v>
      </c>
      <c r="BO374" s="156">
        <f t="shared" si="6373"/>
        <v>0.99999999999999989</v>
      </c>
      <c r="BP374" s="155">
        <f t="shared" si="6373"/>
        <v>1</v>
      </c>
      <c r="BQ374" s="156">
        <f t="shared" si="6373"/>
        <v>0.99999999999999989</v>
      </c>
      <c r="BR374" s="155">
        <f t="shared" si="6373"/>
        <v>1</v>
      </c>
      <c r="BS374" s="156">
        <f t="shared" si="6373"/>
        <v>0.99999999999999978</v>
      </c>
      <c r="BT374" s="155">
        <f t="shared" si="6373"/>
        <v>0.99999999999999989</v>
      </c>
      <c r="BU374" s="156">
        <f t="shared" si="6373"/>
        <v>0.99999999999999989</v>
      </c>
      <c r="BV374" s="155">
        <f t="shared" si="6373"/>
        <v>1.0000000000000002</v>
      </c>
      <c r="BW374" s="156">
        <f t="shared" si="6373"/>
        <v>1</v>
      </c>
      <c r="BX374" s="155">
        <f t="shared" si="6373"/>
        <v>1</v>
      </c>
      <c r="BY374" s="156">
        <f t="shared" si="6373"/>
        <v>1.0000000000000002</v>
      </c>
      <c r="BZ374" s="155">
        <f t="shared" si="6373"/>
        <v>0.99999999999999978</v>
      </c>
      <c r="CA374" s="156">
        <f t="shared" si="6373"/>
        <v>1</v>
      </c>
      <c r="CB374" s="155">
        <f t="shared" si="6373"/>
        <v>0.99999999999999989</v>
      </c>
      <c r="CC374" s="156">
        <f t="shared" si="6373"/>
        <v>0.99999999999999989</v>
      </c>
      <c r="CD374" s="155">
        <f t="shared" si="6373"/>
        <v>1</v>
      </c>
      <c r="CE374" s="156">
        <f t="shared" si="6373"/>
        <v>1</v>
      </c>
      <c r="CF374" s="155">
        <f t="shared" si="6373"/>
        <v>1</v>
      </c>
      <c r="CG374" s="156">
        <f t="shared" si="6373"/>
        <v>0.99999999999999989</v>
      </c>
      <c r="CH374" s="155">
        <f t="shared" si="6373"/>
        <v>1</v>
      </c>
      <c r="CI374" s="156">
        <f t="shared" si="6373"/>
        <v>0.99999999999999989</v>
      </c>
      <c r="CJ374" s="155">
        <f t="shared" si="6373"/>
        <v>0.99999999999999989</v>
      </c>
      <c r="CK374" s="156">
        <f t="shared" si="6373"/>
        <v>1</v>
      </c>
    </row>
    <row r="375" spans="1:89" ht="13.5" thickTop="1" x14ac:dyDescent="0.2">
      <c r="A375" s="187"/>
    </row>
    <row r="377" spans="1:89" x14ac:dyDescent="0.2">
      <c r="A377" s="301">
        <f>+A346+1</f>
        <v>44482</v>
      </c>
      <c r="B377" s="301"/>
      <c r="C377" s="301"/>
      <c r="D377" s="301"/>
      <c r="BI377" s="300">
        <f>+BI346+1</f>
        <v>44482</v>
      </c>
      <c r="BJ377" s="300"/>
      <c r="BK377" s="300"/>
      <c r="BL377" s="300"/>
    </row>
    <row r="378" spans="1:89" ht="13.5" thickBot="1" x14ac:dyDescent="0.25">
      <c r="AE378" s="270" t="s">
        <v>84</v>
      </c>
    </row>
    <row r="379" spans="1:89" ht="14.25" thickTop="1" thickBot="1" x14ac:dyDescent="0.25">
      <c r="A379" s="298" t="s">
        <v>0</v>
      </c>
      <c r="B379" s="292" t="s">
        <v>1</v>
      </c>
      <c r="C379" s="293"/>
      <c r="D379" s="292" t="s">
        <v>2</v>
      </c>
      <c r="E379" s="293"/>
      <c r="F379" s="292" t="s">
        <v>3</v>
      </c>
      <c r="G379" s="293"/>
      <c r="H379" s="292" t="s">
        <v>4</v>
      </c>
      <c r="I379" s="293"/>
      <c r="J379" s="292" t="s">
        <v>5</v>
      </c>
      <c r="K379" s="293"/>
      <c r="L379" s="292" t="s">
        <v>6</v>
      </c>
      <c r="M379" s="293"/>
      <c r="N379" s="292" t="s">
        <v>7</v>
      </c>
      <c r="O379" s="293"/>
      <c r="P379" s="292" t="s">
        <v>8</v>
      </c>
      <c r="Q379" s="293"/>
      <c r="R379" s="292" t="s">
        <v>9</v>
      </c>
      <c r="S379" s="293"/>
      <c r="T379" s="292" t="s">
        <v>10</v>
      </c>
      <c r="U379" s="293"/>
      <c r="V379" s="292" t="s">
        <v>11</v>
      </c>
      <c r="W379" s="293"/>
      <c r="X379" s="292" t="s">
        <v>12</v>
      </c>
      <c r="Y379" s="293"/>
      <c r="Z379" s="294" t="s">
        <v>40</v>
      </c>
      <c r="AA379" s="295"/>
      <c r="AB379" s="296" t="s">
        <v>41</v>
      </c>
      <c r="AC379" s="297"/>
      <c r="AE379" s="298" t="s">
        <v>0</v>
      </c>
      <c r="AF379" s="292" t="s">
        <v>1</v>
      </c>
      <c r="AG379" s="293"/>
      <c r="AH379" s="292" t="s">
        <v>2</v>
      </c>
      <c r="AI379" s="293"/>
      <c r="AJ379" s="292" t="s">
        <v>3</v>
      </c>
      <c r="AK379" s="293"/>
      <c r="AL379" s="292" t="s">
        <v>4</v>
      </c>
      <c r="AM379" s="293"/>
      <c r="AN379" s="292" t="s">
        <v>5</v>
      </c>
      <c r="AO379" s="293"/>
      <c r="AP379" s="292" t="s">
        <v>6</v>
      </c>
      <c r="AQ379" s="293"/>
      <c r="AR379" s="292" t="s">
        <v>7</v>
      </c>
      <c r="AS379" s="293"/>
      <c r="AT379" s="292" t="s">
        <v>8</v>
      </c>
      <c r="AU379" s="293"/>
      <c r="AV379" s="292" t="s">
        <v>9</v>
      </c>
      <c r="AW379" s="293"/>
      <c r="AX379" s="292" t="s">
        <v>10</v>
      </c>
      <c r="AY379" s="293"/>
      <c r="AZ379" s="292" t="s">
        <v>11</v>
      </c>
      <c r="BA379" s="293"/>
      <c r="BB379" s="292" t="s">
        <v>12</v>
      </c>
      <c r="BC379" s="293"/>
      <c r="BD379" s="294" t="s">
        <v>40</v>
      </c>
      <c r="BE379" s="295"/>
      <c r="BF379" s="296" t="s">
        <v>41</v>
      </c>
      <c r="BG379" s="297"/>
      <c r="BI379" s="298" t="s">
        <v>0</v>
      </c>
      <c r="BJ379" s="292" t="s">
        <v>1</v>
      </c>
      <c r="BK379" s="293"/>
      <c r="BL379" s="292" t="s">
        <v>2</v>
      </c>
      <c r="BM379" s="293"/>
      <c r="BN379" s="292" t="s">
        <v>3</v>
      </c>
      <c r="BO379" s="293"/>
      <c r="BP379" s="292" t="s">
        <v>4</v>
      </c>
      <c r="BQ379" s="293"/>
      <c r="BR379" s="292" t="s">
        <v>5</v>
      </c>
      <c r="BS379" s="293"/>
      <c r="BT379" s="292" t="s">
        <v>6</v>
      </c>
      <c r="BU379" s="293"/>
      <c r="BV379" s="292" t="s">
        <v>7</v>
      </c>
      <c r="BW379" s="293"/>
      <c r="BX379" s="292" t="s">
        <v>8</v>
      </c>
      <c r="BY379" s="293"/>
      <c r="BZ379" s="292" t="s">
        <v>9</v>
      </c>
      <c r="CA379" s="293"/>
      <c r="CB379" s="292" t="s">
        <v>10</v>
      </c>
      <c r="CC379" s="293"/>
      <c r="CD379" s="292" t="s">
        <v>11</v>
      </c>
      <c r="CE379" s="293"/>
      <c r="CF379" s="292" t="s">
        <v>12</v>
      </c>
      <c r="CG379" s="293"/>
      <c r="CH379" s="294" t="s">
        <v>40</v>
      </c>
      <c r="CI379" s="295"/>
      <c r="CJ379" s="292" t="s">
        <v>41</v>
      </c>
      <c r="CK379" s="293"/>
    </row>
    <row r="380" spans="1:89" ht="15" thickTop="1" thickBot="1" x14ac:dyDescent="0.3">
      <c r="A380" s="299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9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9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3.5" thickTop="1" x14ac:dyDescent="0.2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3" t="str">
        <f>$AE$9</f>
        <v>07:00 - 07:59</v>
      </c>
      <c r="AF381" s="126">
        <f>SUMIF($A$9:$A$32,$AE381,B$381:B$404)</f>
        <v>1222</v>
      </c>
      <c r="AG381" s="186">
        <f t="shared" ref="AG381:AV382" si="6374">SUMIF($A$9:$A$32,$AE381,C$381:C$404)</f>
        <v>509</v>
      </c>
      <c r="AH381" s="127">
        <f t="shared" si="6374"/>
        <v>560</v>
      </c>
      <c r="AI381" s="180">
        <f t="shared" si="6374"/>
        <v>389</v>
      </c>
      <c r="AJ381" s="126">
        <f t="shared" si="6374"/>
        <v>1410</v>
      </c>
      <c r="AK381" s="128">
        <f t="shared" si="6374"/>
        <v>691</v>
      </c>
      <c r="AL381" s="127">
        <f t="shared" si="6374"/>
        <v>1498</v>
      </c>
      <c r="AM381" s="180">
        <f t="shared" si="6374"/>
        <v>985</v>
      </c>
      <c r="AN381" s="126">
        <f t="shared" si="6374"/>
        <v>151</v>
      </c>
      <c r="AO381" s="128">
        <f t="shared" si="6374"/>
        <v>453</v>
      </c>
      <c r="AP381" s="127">
        <f t="shared" si="6374"/>
        <v>480</v>
      </c>
      <c r="AQ381" s="126">
        <f t="shared" si="6374"/>
        <v>1301</v>
      </c>
      <c r="AR381" s="179">
        <f t="shared" si="6374"/>
        <v>1516</v>
      </c>
      <c r="AS381" s="181">
        <f t="shared" si="6374"/>
        <v>2020</v>
      </c>
      <c r="AT381" s="126">
        <f t="shared" si="6374"/>
        <v>972</v>
      </c>
      <c r="AU381" s="128">
        <f t="shared" si="6374"/>
        <v>914</v>
      </c>
      <c r="AV381" s="127">
        <f t="shared" si="6374"/>
        <v>1123</v>
      </c>
      <c r="AW381" s="180">
        <f t="shared" ref="AW381:BE382" si="6375">SUMIF($A$9:$A$32,$AE381,S$381:S$404)</f>
        <v>776</v>
      </c>
      <c r="AX381" s="126">
        <f t="shared" si="6375"/>
        <v>147</v>
      </c>
      <c r="AY381" s="128">
        <f t="shared" si="6375"/>
        <v>527</v>
      </c>
      <c r="AZ381" s="127">
        <f t="shared" si="6375"/>
        <v>448</v>
      </c>
      <c r="BA381" s="180">
        <f t="shared" si="6375"/>
        <v>988</v>
      </c>
      <c r="BB381" s="126">
        <f t="shared" si="6375"/>
        <v>785</v>
      </c>
      <c r="BC381" s="128">
        <f t="shared" si="6375"/>
        <v>700</v>
      </c>
      <c r="BD381" s="184">
        <f t="shared" si="6375"/>
        <v>1427</v>
      </c>
      <c r="BE381" s="185">
        <f t="shared" si="6375"/>
        <v>1134</v>
      </c>
      <c r="BF381" s="170">
        <f>AF381+AH381+AJ381+AL381+AN381+AP381+AR381+AT381+AV381+AX381+AZ381+BB381+BD381</f>
        <v>11739</v>
      </c>
      <c r="BG381" s="171">
        <f>AG381+AI381+AK381+AM381+AO381+AQ381+AS381+AU381+AW381+AY381+BA381+BC381+BE381</f>
        <v>11387</v>
      </c>
      <c r="BI381" s="125" t="s">
        <v>16</v>
      </c>
      <c r="BJ381" s="129">
        <f>B381/B405</f>
        <v>0</v>
      </c>
      <c r="BK381" s="130">
        <f t="shared" ref="BK381" si="6376">C381/C405</f>
        <v>0</v>
      </c>
      <c r="BL381" s="131">
        <f t="shared" ref="BL381" si="6377">D381/D405</f>
        <v>0</v>
      </c>
      <c r="BM381" s="132">
        <f t="shared" ref="BM381" si="6378">E381/E405</f>
        <v>0</v>
      </c>
      <c r="BN381" s="129">
        <f t="shared" ref="BN381" si="6379">F381/F405</f>
        <v>0</v>
      </c>
      <c r="BO381" s="130">
        <f t="shared" ref="BO381" si="6380">G381/G405</f>
        <v>0</v>
      </c>
      <c r="BP381" s="131">
        <f t="shared" ref="BP381" si="6381">H381/H405</f>
        <v>0</v>
      </c>
      <c r="BQ381" s="132">
        <f t="shared" ref="BQ381" si="6382">I381/I405</f>
        <v>0</v>
      </c>
      <c r="BR381" s="129">
        <f t="shared" ref="BR381" si="6383">J381/J405</f>
        <v>0</v>
      </c>
      <c r="BS381" s="130">
        <f t="shared" ref="BS381" si="6384">K381/K405</f>
        <v>0</v>
      </c>
      <c r="BT381" s="131">
        <f t="shared" ref="BT381" si="6385">L381/L405</f>
        <v>0</v>
      </c>
      <c r="BU381" s="129">
        <f t="shared" ref="BU381" si="6386">M381/M405</f>
        <v>0</v>
      </c>
      <c r="BV381" s="133">
        <f t="shared" ref="BV381" si="6387">N381/N405</f>
        <v>0</v>
      </c>
      <c r="BW381" s="134">
        <f t="shared" ref="BW381" si="6388">O381/O405</f>
        <v>0</v>
      </c>
      <c r="BX381" s="129">
        <f t="shared" ref="BX381" si="6389">P381/P405</f>
        <v>0</v>
      </c>
      <c r="BY381" s="130">
        <f t="shared" ref="BY381" si="6390">Q381/Q405</f>
        <v>0</v>
      </c>
      <c r="BZ381" s="131">
        <f t="shared" ref="BZ381" si="6391">R381/R405</f>
        <v>0</v>
      </c>
      <c r="CA381" s="132">
        <f t="shared" ref="CA381" si="6392">S381/S405</f>
        <v>0</v>
      </c>
      <c r="CB381" s="129">
        <f t="shared" ref="CB381" si="6393">T381/T405</f>
        <v>0</v>
      </c>
      <c r="CC381" s="130">
        <f t="shared" ref="CC381" si="6394">U381/U405</f>
        <v>0</v>
      </c>
      <c r="CD381" s="131">
        <f t="shared" ref="CD381" si="6395">V381/V405</f>
        <v>0</v>
      </c>
      <c r="CE381" s="132">
        <f t="shared" ref="CE381" si="6396">W381/W405</f>
        <v>0</v>
      </c>
      <c r="CF381" s="129">
        <f t="shared" ref="CF381" si="6397">X381/X405</f>
        <v>0</v>
      </c>
      <c r="CG381" s="130">
        <f t="shared" ref="CG381" si="6398">Y381/Y405</f>
        <v>0</v>
      </c>
      <c r="CH381" s="131">
        <f t="shared" ref="CH381" si="6399">Z381/Z405</f>
        <v>0</v>
      </c>
      <c r="CI381" s="129">
        <f t="shared" ref="CI381" si="6400">AA381/AA405</f>
        <v>0</v>
      </c>
      <c r="CJ381" s="135">
        <f t="shared" ref="CJ381" si="6401">AB381/AB405</f>
        <v>0</v>
      </c>
      <c r="CK381" s="136">
        <f t="shared" ref="CK381" si="6402">AC381/AC405</f>
        <v>0</v>
      </c>
    </row>
    <row r="382" spans="1:89" x14ac:dyDescent="0.2">
      <c r="A382" s="137" t="s">
        <v>17</v>
      </c>
      <c r="B382" s="189">
        <v>107</v>
      </c>
      <c r="C382" s="190">
        <v>0</v>
      </c>
      <c r="D382" s="191">
        <v>83</v>
      </c>
      <c r="E382" s="192">
        <v>0</v>
      </c>
      <c r="F382" s="189">
        <v>236</v>
      </c>
      <c r="G382" s="193">
        <v>3</v>
      </c>
      <c r="H382" s="191">
        <v>193</v>
      </c>
      <c r="I382" s="192">
        <v>15</v>
      </c>
      <c r="J382" s="189">
        <v>7</v>
      </c>
      <c r="K382" s="193">
        <v>5</v>
      </c>
      <c r="L382" s="191">
        <v>5</v>
      </c>
      <c r="M382" s="189">
        <v>32</v>
      </c>
      <c r="N382" s="194">
        <v>66</v>
      </c>
      <c r="O382" s="195">
        <v>63</v>
      </c>
      <c r="P382" s="189">
        <v>21</v>
      </c>
      <c r="Q382" s="193">
        <v>41</v>
      </c>
      <c r="R382" s="191">
        <v>7</v>
      </c>
      <c r="S382" s="192">
        <v>34</v>
      </c>
      <c r="T382" s="189">
        <v>1</v>
      </c>
      <c r="U382" s="193">
        <v>0</v>
      </c>
      <c r="V382" s="191">
        <v>3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0">
        <f t="shared" ref="AB382:AB401" si="6403">B382+D382+F382+H382+J382+L382+N382+P382+R382+T382+V382+X382+Z382</f>
        <v>729</v>
      </c>
      <c r="AC382" s="171">
        <f t="shared" ref="AC382:AC401" si="6404">C382+E382+G382+I382+K382+M382+O382+Q382+S382+U382+W382+Y382+AA382</f>
        <v>193</v>
      </c>
      <c r="AE382" s="275" t="str">
        <f>$AE$10</f>
        <v>08:00 - 08:59</v>
      </c>
      <c r="AF382" s="126">
        <f>SUMIF($A$9:$A$32,$AE382,B$381:B$404)</f>
        <v>948</v>
      </c>
      <c r="AG382" s="190">
        <f t="shared" si="6374"/>
        <v>469</v>
      </c>
      <c r="AH382" s="191">
        <f t="shared" si="6374"/>
        <v>371</v>
      </c>
      <c r="AI382" s="192">
        <f t="shared" si="6374"/>
        <v>356</v>
      </c>
      <c r="AJ382" s="276">
        <f t="shared" si="6374"/>
        <v>1234</v>
      </c>
      <c r="AK382" s="193">
        <f t="shared" si="6374"/>
        <v>524</v>
      </c>
      <c r="AL382" s="191">
        <f t="shared" si="6374"/>
        <v>1258</v>
      </c>
      <c r="AM382" s="192">
        <f t="shared" si="6374"/>
        <v>897</v>
      </c>
      <c r="AN382" s="276">
        <f t="shared" si="6374"/>
        <v>126</v>
      </c>
      <c r="AO382" s="193">
        <f t="shared" si="6374"/>
        <v>341</v>
      </c>
      <c r="AP382" s="191">
        <f t="shared" si="6374"/>
        <v>395</v>
      </c>
      <c r="AQ382" s="276">
        <f t="shared" si="6374"/>
        <v>1025</v>
      </c>
      <c r="AR382" s="194">
        <f t="shared" si="6374"/>
        <v>1134</v>
      </c>
      <c r="AS382" s="195">
        <f t="shared" si="6374"/>
        <v>1591</v>
      </c>
      <c r="AT382" s="276">
        <f t="shared" si="6374"/>
        <v>731</v>
      </c>
      <c r="AU382" s="193">
        <f t="shared" si="6374"/>
        <v>662</v>
      </c>
      <c r="AV382" s="191">
        <f t="shared" si="6374"/>
        <v>961</v>
      </c>
      <c r="AW382" s="192">
        <f t="shared" si="6375"/>
        <v>640</v>
      </c>
      <c r="AX382" s="276">
        <f t="shared" si="6375"/>
        <v>187</v>
      </c>
      <c r="AY382" s="193">
        <f t="shared" si="6375"/>
        <v>392</v>
      </c>
      <c r="AZ382" s="191">
        <f t="shared" si="6375"/>
        <v>336</v>
      </c>
      <c r="BA382" s="192">
        <f t="shared" si="6375"/>
        <v>860</v>
      </c>
      <c r="BB382" s="276">
        <f t="shared" si="6375"/>
        <v>628</v>
      </c>
      <c r="BC382" s="193">
        <f t="shared" si="6375"/>
        <v>585</v>
      </c>
      <c r="BD382" s="191">
        <f t="shared" si="6375"/>
        <v>1144</v>
      </c>
      <c r="BE382" s="276">
        <f t="shared" si="6375"/>
        <v>994</v>
      </c>
      <c r="BF382" s="172">
        <f>SUM(AF382,AH382,AJ382,AL382,AN382,AP382,AR382,AT382,AV382,AX382,AZ382,BB382,BD382)</f>
        <v>9453</v>
      </c>
      <c r="BG382" s="173">
        <f>SUM(AG382,AI382,AK382,AM382,AO382,AQ382,AS382,AU382,AW382,AY382,BA382,BC382,BE382)</f>
        <v>9336</v>
      </c>
      <c r="BI382" s="137" t="s">
        <v>17</v>
      </c>
      <c r="BJ382" s="129">
        <f>B382/B405</f>
        <v>1.0850826488185783E-2</v>
      </c>
      <c r="BK382" s="130">
        <f t="shared" ref="BK382" si="6405">C382/C405</f>
        <v>0</v>
      </c>
      <c r="BL382" s="131">
        <f t="shared" ref="BL382" si="6406">D382/D405</f>
        <v>1.7095777548918639E-2</v>
      </c>
      <c r="BM382" s="132">
        <f t="shared" ref="BM382" si="6407">E382/E405</f>
        <v>0</v>
      </c>
      <c r="BN382" s="129">
        <f t="shared" ref="BN382" si="6408">F382/F405</f>
        <v>1.8785321977234738E-2</v>
      </c>
      <c r="BO382" s="130">
        <f t="shared" ref="BO382" si="6409">G382/G405</f>
        <v>2.627660506262591E-4</v>
      </c>
      <c r="BP382" s="131">
        <f t="shared" ref="BP382" si="6410">H382/H405</f>
        <v>1.1784100622786665E-2</v>
      </c>
      <c r="BQ382" s="132">
        <f t="shared" ref="BQ382" si="6411">I382/I405</f>
        <v>8.6320999021695345E-4</v>
      </c>
      <c r="BR382" s="129">
        <f t="shared" ref="BR382" si="6412">J382/J405</f>
        <v>2.3155805491233872E-3</v>
      </c>
      <c r="BS382" s="130">
        <f t="shared" ref="BS382" si="6413">K382/K405</f>
        <v>1.6789791806581598E-3</v>
      </c>
      <c r="BT382" s="131">
        <f t="shared" ref="BT382" si="6414">L382/L405</f>
        <v>5.6211354693648118E-4</v>
      </c>
      <c r="BU382" s="129">
        <f t="shared" ref="BU382" si="6415">M382/M405</f>
        <v>3.5199648003519965E-3</v>
      </c>
      <c r="BV382" s="133">
        <f t="shared" ref="BV382" si="6416">N382/N405</f>
        <v>3.6407766990291263E-3</v>
      </c>
      <c r="BW382" s="134">
        <f t="shared" ref="BW382" si="6417">O382/O405</f>
        <v>3.3905602497174532E-3</v>
      </c>
      <c r="BX382" s="129">
        <f t="shared" ref="BX382" si="6418">P382/P405</f>
        <v>2.1743632221992129E-3</v>
      </c>
      <c r="BY382" s="130">
        <f t="shared" ref="BY382" si="6419">Q382/Q405</f>
        <v>4.2945427883104639E-3</v>
      </c>
      <c r="BZ382" s="131">
        <f t="shared" ref="BZ382" si="6420">R382/R405</f>
        <v>6.5752395265827543E-4</v>
      </c>
      <c r="CA382" s="132">
        <f t="shared" ref="CA382" si="6421">S382/S405</f>
        <v>3.0289532293986637E-3</v>
      </c>
      <c r="CB382" s="129">
        <f t="shared" ref="CB382" si="6422">T382/T405</f>
        <v>3.6036036036036037E-4</v>
      </c>
      <c r="CC382" s="130">
        <f t="shared" ref="CC382" si="6423">U382/U405</f>
        <v>0</v>
      </c>
      <c r="CD382" s="131">
        <f t="shared" ref="CD382" si="6424">V382/V405</f>
        <v>3.3351862145636465E-4</v>
      </c>
      <c r="CE382" s="132">
        <f t="shared" ref="CE382" si="6425">W382/W405</f>
        <v>0</v>
      </c>
      <c r="CF382" s="129">
        <f t="shared" ref="CF382" si="6426">X382/X405</f>
        <v>0</v>
      </c>
      <c r="CG382" s="130">
        <f t="shared" ref="CG382" si="6427">Y382/Y405</f>
        <v>0</v>
      </c>
      <c r="CH382" s="131">
        <f t="shared" ref="CH382" si="6428">Z382/Z405</f>
        <v>0</v>
      </c>
      <c r="CI382" s="129">
        <f t="shared" ref="CI382" si="6429">AA382/AA405</f>
        <v>0</v>
      </c>
      <c r="CJ382" s="135">
        <f t="shared" ref="CJ382" si="6430">AB382/AB405</f>
        <v>5.5968430427171941E-3</v>
      </c>
      <c r="CK382" s="136">
        <f t="shared" ref="CK382" si="6431">AC382/AC405</f>
        <v>1.4843984340750199E-3</v>
      </c>
    </row>
    <row r="383" spans="1:89" ht="13.5" thickBot="1" x14ac:dyDescent="0.25">
      <c r="A383" s="146" t="s">
        <v>18</v>
      </c>
      <c r="B383" s="196">
        <v>507</v>
      </c>
      <c r="C383" s="197">
        <v>0</v>
      </c>
      <c r="D383" s="198">
        <v>283</v>
      </c>
      <c r="E383" s="199">
        <v>53</v>
      </c>
      <c r="F383" s="196">
        <v>982</v>
      </c>
      <c r="G383" s="200">
        <v>178</v>
      </c>
      <c r="H383" s="198">
        <v>845</v>
      </c>
      <c r="I383" s="199">
        <v>257</v>
      </c>
      <c r="J383" s="196">
        <v>32</v>
      </c>
      <c r="K383" s="200">
        <v>86</v>
      </c>
      <c r="L383" s="198">
        <v>182</v>
      </c>
      <c r="M383" s="196">
        <v>306</v>
      </c>
      <c r="N383" s="201">
        <v>680</v>
      </c>
      <c r="O383" s="202">
        <v>680</v>
      </c>
      <c r="P383" s="196">
        <v>342</v>
      </c>
      <c r="Q383" s="200">
        <v>406</v>
      </c>
      <c r="R383" s="198">
        <v>356</v>
      </c>
      <c r="S383" s="199">
        <v>335</v>
      </c>
      <c r="T383" s="196">
        <v>73</v>
      </c>
      <c r="U383" s="200">
        <v>189</v>
      </c>
      <c r="V383" s="198">
        <v>154</v>
      </c>
      <c r="W383" s="199">
        <v>396</v>
      </c>
      <c r="X383" s="196">
        <v>299</v>
      </c>
      <c r="Y383" s="200">
        <v>230</v>
      </c>
      <c r="Z383" s="198">
        <v>599</v>
      </c>
      <c r="AA383" s="196">
        <v>406</v>
      </c>
      <c r="AB383" s="170">
        <f t="shared" si="6403"/>
        <v>5334</v>
      </c>
      <c r="AC383" s="171">
        <f t="shared" si="6404"/>
        <v>3522</v>
      </c>
      <c r="AE383" s="273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5.1414663827198052E-2</v>
      </c>
      <c r="BK383" s="130">
        <f t="shared" ref="BK383" si="6432">C383/C405</f>
        <v>0</v>
      </c>
      <c r="BL383" s="131">
        <f t="shared" ref="BL383" si="6433">D383/D405</f>
        <v>5.8290422245108137E-2</v>
      </c>
      <c r="BM383" s="132">
        <f t="shared" ref="BM383" si="6434">E383/E405</f>
        <v>1.0986733001658375E-2</v>
      </c>
      <c r="BN383" s="129">
        <f t="shared" ref="BN383" si="6435">F383/F405</f>
        <v>7.8166043142561495E-2</v>
      </c>
      <c r="BO383" s="130">
        <f t="shared" ref="BO383" si="6436">G383/G405</f>
        <v>1.5590785670491372E-2</v>
      </c>
      <c r="BP383" s="131">
        <f t="shared" ref="BP383" si="6437">H383/H405</f>
        <v>5.1593601172304313E-2</v>
      </c>
      <c r="BQ383" s="132">
        <f t="shared" ref="BQ383" si="6438">I383/I405</f>
        <v>1.4789664499050469E-2</v>
      </c>
      <c r="BR383" s="129">
        <f t="shared" ref="BR383" si="6439">J383/J405</f>
        <v>1.0585511081706914E-2</v>
      </c>
      <c r="BS383" s="130">
        <f t="shared" ref="BS383" si="6440">K383/K405</f>
        <v>2.8878441907320349E-2</v>
      </c>
      <c r="BT383" s="131">
        <f t="shared" ref="BT383" si="6441">L383/L405</f>
        <v>2.0460933108487914E-2</v>
      </c>
      <c r="BU383" s="129">
        <f t="shared" ref="BU383" si="6442">M383/M405</f>
        <v>3.3659663403365965E-2</v>
      </c>
      <c r="BV383" s="133">
        <f t="shared" ref="BV383" si="6443">N383/N405</f>
        <v>3.7511032656663723E-2</v>
      </c>
      <c r="BW383" s="134">
        <f t="shared" ref="BW383" si="6444">O383/O405</f>
        <v>3.6596523330283626E-2</v>
      </c>
      <c r="BX383" s="129">
        <f t="shared" ref="BX383" si="6445">P383/P405</f>
        <v>3.5411058190101471E-2</v>
      </c>
      <c r="BY383" s="130">
        <f t="shared" ref="BY383" si="6446">Q383/Q405</f>
        <v>4.2526448098879226E-2</v>
      </c>
      <c r="BZ383" s="131">
        <f t="shared" ref="BZ383" si="6447">R383/R405</f>
        <v>3.3439789592335151E-2</v>
      </c>
      <c r="CA383" s="132">
        <f t="shared" ref="CA383" si="6448">S383/S405</f>
        <v>2.9844097995545656E-2</v>
      </c>
      <c r="CB383" s="129">
        <f t="shared" ref="CB383" si="6449">T383/T405</f>
        <v>2.6306306306306305E-2</v>
      </c>
      <c r="CC383" s="130">
        <f t="shared" ref="CC383" si="6450">U383/U405</f>
        <v>6.3253012048192767E-2</v>
      </c>
      <c r="CD383" s="131">
        <f t="shared" ref="CD383" si="6451">V383/V405</f>
        <v>1.7120622568093387E-2</v>
      </c>
      <c r="CE383" s="132">
        <f t="shared" ref="CE383" si="6452">W383/W405</f>
        <v>4.0573770491803281E-2</v>
      </c>
      <c r="CF383" s="129">
        <f t="shared" ref="CF383" si="6453">X383/X405</f>
        <v>3.5338612457156367E-2</v>
      </c>
      <c r="CG383" s="130">
        <f t="shared" ref="CG383" si="6454">Y383/Y405</f>
        <v>4.3684710351377019E-2</v>
      </c>
      <c r="CH383" s="131">
        <f t="shared" ref="CH383" si="6455">Z383/Z405</f>
        <v>3.7404770825527664E-2</v>
      </c>
      <c r="CI383" s="129">
        <f t="shared" ref="CI383" si="6456">AA383/AA405</f>
        <v>2.4519869549462496E-2</v>
      </c>
      <c r="CJ383" s="135">
        <f t="shared" ref="CJ383" si="6457">AB383/AB405</f>
        <v>4.0951386543008936E-2</v>
      </c>
      <c r="CK383" s="136">
        <f t="shared" ref="CK383" si="6458">AC383/AC405</f>
        <v>2.7088348625970052E-2</v>
      </c>
    </row>
    <row r="384" spans="1:89" ht="14.25" thickTop="1" thickBot="1" x14ac:dyDescent="0.25">
      <c r="A384" s="137" t="s">
        <v>19</v>
      </c>
      <c r="B384" s="189">
        <v>1011</v>
      </c>
      <c r="C384" s="190">
        <v>343</v>
      </c>
      <c r="D384" s="191">
        <v>485</v>
      </c>
      <c r="E384" s="192">
        <v>281</v>
      </c>
      <c r="F384" s="189">
        <v>1414</v>
      </c>
      <c r="G384" s="193">
        <v>439</v>
      </c>
      <c r="H384" s="191">
        <v>1433</v>
      </c>
      <c r="I384" s="192">
        <v>776</v>
      </c>
      <c r="J384" s="189">
        <v>83</v>
      </c>
      <c r="K384" s="193">
        <v>252</v>
      </c>
      <c r="L384" s="191">
        <v>315</v>
      </c>
      <c r="M384" s="189">
        <v>780</v>
      </c>
      <c r="N384" s="194">
        <v>1243</v>
      </c>
      <c r="O384" s="195">
        <v>1504</v>
      </c>
      <c r="P384" s="189">
        <v>807</v>
      </c>
      <c r="Q384" s="193">
        <v>915</v>
      </c>
      <c r="R384" s="191">
        <v>827</v>
      </c>
      <c r="S384" s="192">
        <v>811</v>
      </c>
      <c r="T384" s="189">
        <v>131</v>
      </c>
      <c r="U384" s="193">
        <v>350</v>
      </c>
      <c r="V384" s="191">
        <v>387</v>
      </c>
      <c r="W384" s="192">
        <v>818</v>
      </c>
      <c r="X384" s="189">
        <v>704</v>
      </c>
      <c r="Y384" s="193">
        <v>531</v>
      </c>
      <c r="Z384" s="191">
        <v>1060</v>
      </c>
      <c r="AA384" s="189">
        <v>1031</v>
      </c>
      <c r="AB384" s="170">
        <f t="shared" si="6403"/>
        <v>9900</v>
      </c>
      <c r="AC384" s="171">
        <f t="shared" si="6404"/>
        <v>8831</v>
      </c>
      <c r="AE384" s="267" t="s">
        <v>13</v>
      </c>
      <c r="AF384" s="20">
        <f t="shared" ref="AF384:BG384" si="6459">SUM(AF381:AF383)</f>
        <v>2170</v>
      </c>
      <c r="AG384" s="21">
        <f t="shared" si="6459"/>
        <v>978</v>
      </c>
      <c r="AH384" s="20">
        <f t="shared" si="6459"/>
        <v>931</v>
      </c>
      <c r="AI384" s="21">
        <f t="shared" si="6459"/>
        <v>745</v>
      </c>
      <c r="AJ384" s="20">
        <f t="shared" si="6459"/>
        <v>2644</v>
      </c>
      <c r="AK384" s="21">
        <f t="shared" si="6459"/>
        <v>1215</v>
      </c>
      <c r="AL384" s="20">
        <f t="shared" si="6459"/>
        <v>2756</v>
      </c>
      <c r="AM384" s="21">
        <f t="shared" si="6459"/>
        <v>1882</v>
      </c>
      <c r="AN384" s="20">
        <f t="shared" si="6459"/>
        <v>277</v>
      </c>
      <c r="AO384" s="21">
        <f t="shared" si="6459"/>
        <v>794</v>
      </c>
      <c r="AP384" s="20">
        <f t="shared" si="6459"/>
        <v>875</v>
      </c>
      <c r="AQ384" s="21">
        <f t="shared" si="6459"/>
        <v>2326</v>
      </c>
      <c r="AR384" s="20">
        <f t="shared" si="6459"/>
        <v>2650</v>
      </c>
      <c r="AS384" s="21">
        <f t="shared" si="6459"/>
        <v>3611</v>
      </c>
      <c r="AT384" s="20">
        <f t="shared" si="6459"/>
        <v>1703</v>
      </c>
      <c r="AU384" s="21">
        <f t="shared" si="6459"/>
        <v>1576</v>
      </c>
      <c r="AV384" s="20">
        <f t="shared" si="6459"/>
        <v>2084</v>
      </c>
      <c r="AW384" s="21">
        <f t="shared" si="6459"/>
        <v>1416</v>
      </c>
      <c r="AX384" s="20">
        <f t="shared" si="6459"/>
        <v>334</v>
      </c>
      <c r="AY384" s="21">
        <f t="shared" si="6459"/>
        <v>919</v>
      </c>
      <c r="AZ384" s="20">
        <f t="shared" si="6459"/>
        <v>784</v>
      </c>
      <c r="BA384" s="21">
        <f t="shared" si="6459"/>
        <v>1848</v>
      </c>
      <c r="BB384" s="20">
        <f t="shared" si="6459"/>
        <v>1413</v>
      </c>
      <c r="BC384" s="21">
        <f t="shared" si="6459"/>
        <v>1285</v>
      </c>
      <c r="BD384" s="20">
        <f t="shared" si="6459"/>
        <v>2571</v>
      </c>
      <c r="BE384" s="21">
        <f t="shared" si="6459"/>
        <v>2128</v>
      </c>
      <c r="BF384" s="174">
        <f t="shared" si="6459"/>
        <v>21192</v>
      </c>
      <c r="BG384" s="175">
        <f t="shared" si="6459"/>
        <v>20723</v>
      </c>
      <c r="BI384" s="137" t="s">
        <v>19</v>
      </c>
      <c r="BJ384" s="129">
        <f>B384/B405</f>
        <v>0.10252509887435352</v>
      </c>
      <c r="BK384" s="130">
        <f t="shared" ref="BK384" si="6460">C384/C405</f>
        <v>3.2955418908531896E-2</v>
      </c>
      <c r="BL384" s="131">
        <f t="shared" ref="BL384" si="6461">D384/D405</f>
        <v>9.9897013388259528E-2</v>
      </c>
      <c r="BM384" s="132">
        <f t="shared" ref="BM384" si="6462">E384/E405</f>
        <v>5.8250414593698174E-2</v>
      </c>
      <c r="BN384" s="129">
        <f t="shared" ref="BN384" si="6463">F384/F405</f>
        <v>0.11255273421953355</v>
      </c>
      <c r="BO384" s="130">
        <f t="shared" ref="BO384" si="6464">G384/G405</f>
        <v>3.8451432074975915E-2</v>
      </c>
      <c r="BP384" s="131">
        <f t="shared" ref="BP384" si="6465">H384/H405</f>
        <v>8.7495420686286476E-2</v>
      </c>
      <c r="BQ384" s="132">
        <f t="shared" ref="BQ384" si="6466">I384/I405</f>
        <v>4.4656730160557059E-2</v>
      </c>
      <c r="BR384" s="129">
        <f t="shared" ref="BR384" si="6467">J384/J405</f>
        <v>2.7456169368177307E-2</v>
      </c>
      <c r="BS384" s="130">
        <f t="shared" ref="BS384" si="6468">K384/K405</f>
        <v>8.4620550705171257E-2</v>
      </c>
      <c r="BT384" s="131">
        <f t="shared" ref="BT384" si="6469">L384/L405</f>
        <v>3.5413153456998317E-2</v>
      </c>
      <c r="BU384" s="129">
        <f t="shared" ref="BU384" si="6470">M384/M405</f>
        <v>8.5799142008579909E-2</v>
      </c>
      <c r="BV384" s="133">
        <f t="shared" ref="BV384" si="6471">N384/N405</f>
        <v>6.8567961165048541E-2</v>
      </c>
      <c r="BW384" s="134">
        <f t="shared" ref="BW384" si="6472">O384/O405</f>
        <v>8.0942898659921422E-2</v>
      </c>
      <c r="BX384" s="129">
        <f t="shared" ref="BX384" si="6473">P384/P405</f>
        <v>8.3557672395941182E-2</v>
      </c>
      <c r="BY384" s="130">
        <f t="shared" ref="BY384" si="6474">Q384/Q405</f>
        <v>9.5841625641562789E-2</v>
      </c>
      <c r="BZ384" s="131">
        <f t="shared" ref="BZ384" si="6475">R384/R405</f>
        <v>7.7681758406913395E-2</v>
      </c>
      <c r="CA384" s="132">
        <f t="shared" ref="CA384" si="6476">S384/S405</f>
        <v>7.2249443207126951E-2</v>
      </c>
      <c r="CB384" s="129">
        <f t="shared" ref="CB384" si="6477">T384/T405</f>
        <v>4.7207207207207204E-2</v>
      </c>
      <c r="CC384" s="130">
        <f t="shared" ref="CC384" si="6478">U384/U405</f>
        <v>0.11713520749665328</v>
      </c>
      <c r="CD384" s="131">
        <f t="shared" ref="CD384" si="6479">V384/V405</f>
        <v>4.3023902167871039E-2</v>
      </c>
      <c r="CE384" s="132">
        <f t="shared" ref="CE384" si="6480">W384/W405</f>
        <v>8.3811475409836064E-2</v>
      </c>
      <c r="CF384" s="129">
        <f t="shared" ref="CF384" si="6481">X384/X405</f>
        <v>8.3205294882401609E-2</v>
      </c>
      <c r="CG384" s="130">
        <f t="shared" ref="CG384" si="6482">Y384/Y405</f>
        <v>0.10085470085470086</v>
      </c>
      <c r="CH384" s="131">
        <f t="shared" ref="CH384" si="6483">Z384/Z405</f>
        <v>6.6192081928312732E-2</v>
      </c>
      <c r="CI384" s="129">
        <f t="shared" ref="CI384" si="6484">AA384/AA405</f>
        <v>6.2265974151467569E-2</v>
      </c>
      <c r="CJ384" s="135">
        <f t="shared" ref="CJ384" si="6485">AB384/AB405</f>
        <v>7.6006510456653256E-2</v>
      </c>
      <c r="CK384" s="136">
        <f t="shared" ref="CK384" si="6486">AC384/AC405</f>
        <v>6.7920842338427462E-2</v>
      </c>
    </row>
    <row r="385" spans="1:89" ht="13.5" thickTop="1" x14ac:dyDescent="0.2">
      <c r="A385" s="146" t="s">
        <v>20</v>
      </c>
      <c r="B385" s="196">
        <v>1222</v>
      </c>
      <c r="C385" s="197">
        <v>509</v>
      </c>
      <c r="D385" s="198">
        <v>560</v>
      </c>
      <c r="E385" s="199">
        <v>389</v>
      </c>
      <c r="F385" s="196">
        <v>1410</v>
      </c>
      <c r="G385" s="200">
        <v>691</v>
      </c>
      <c r="H385" s="198">
        <v>1498</v>
      </c>
      <c r="I385" s="199">
        <v>985</v>
      </c>
      <c r="J385" s="196">
        <v>151</v>
      </c>
      <c r="K385" s="200">
        <v>453</v>
      </c>
      <c r="L385" s="198">
        <v>480</v>
      </c>
      <c r="M385" s="196">
        <v>1301</v>
      </c>
      <c r="N385" s="201">
        <v>1516</v>
      </c>
      <c r="O385" s="202">
        <v>2020</v>
      </c>
      <c r="P385" s="196">
        <v>972</v>
      </c>
      <c r="Q385" s="200">
        <v>914</v>
      </c>
      <c r="R385" s="198">
        <v>1123</v>
      </c>
      <c r="S385" s="199">
        <v>776</v>
      </c>
      <c r="T385" s="196">
        <v>147</v>
      </c>
      <c r="U385" s="200">
        <v>527</v>
      </c>
      <c r="V385" s="198">
        <v>448</v>
      </c>
      <c r="W385" s="199">
        <v>988</v>
      </c>
      <c r="X385" s="196">
        <v>785</v>
      </c>
      <c r="Y385" s="200">
        <v>700</v>
      </c>
      <c r="Z385" s="198">
        <v>1427</v>
      </c>
      <c r="AA385" s="196">
        <v>1134</v>
      </c>
      <c r="AB385" s="170">
        <f t="shared" si="6403"/>
        <v>11739</v>
      </c>
      <c r="AC385" s="171">
        <f t="shared" si="6404"/>
        <v>11387</v>
      </c>
      <c r="BI385" s="146" t="s">
        <v>20</v>
      </c>
      <c r="BJ385" s="129">
        <f>B385/B405</f>
        <v>0.12392252307068248</v>
      </c>
      <c r="BK385" s="130">
        <f t="shared" ref="BK385" si="6487">C385/C405</f>
        <v>4.8904688700999233E-2</v>
      </c>
      <c r="BL385" s="131">
        <f t="shared" ref="BL385" si="6488">D385/D405</f>
        <v>0.11534500514933059</v>
      </c>
      <c r="BM385" s="132">
        <f t="shared" ref="BM385" si="6489">E385/E405</f>
        <v>8.0638474295190707E-2</v>
      </c>
      <c r="BN385" s="129">
        <f t="shared" ref="BN385" si="6490">F385/F405</f>
        <v>0.11223433893178381</v>
      </c>
      <c r="BO385" s="130">
        <f t="shared" ref="BO385" si="6491">G385/G405</f>
        <v>6.0523780327581676E-2</v>
      </c>
      <c r="BP385" s="131">
        <f t="shared" ref="BP385" si="6492">H385/H405</f>
        <v>9.1464159238002204E-2</v>
      </c>
      <c r="BQ385" s="132">
        <f t="shared" ref="BQ385" si="6493">I385/I405</f>
        <v>5.6684122690913274E-2</v>
      </c>
      <c r="BR385" s="129">
        <f t="shared" ref="BR385" si="6494">J385/J405</f>
        <v>4.9950380416804496E-2</v>
      </c>
      <c r="BS385" s="130">
        <f t="shared" ref="BS385" si="6495">K385/K405</f>
        <v>0.15211551376762927</v>
      </c>
      <c r="BT385" s="131">
        <f t="shared" ref="BT385" si="6496">L385/L405</f>
        <v>5.3962900505902189E-2</v>
      </c>
      <c r="BU385" s="129">
        <f t="shared" ref="BU385" si="6497">M385/M405</f>
        <v>0.14310856891431087</v>
      </c>
      <c r="BV385" s="133">
        <f t="shared" ref="BV385" si="6498">N385/N405</f>
        <v>8.3627537511032662E-2</v>
      </c>
      <c r="BW385" s="134">
        <f t="shared" ref="BW385" si="6499">O385/O405</f>
        <v>0.10871320165760723</v>
      </c>
      <c r="BX385" s="129">
        <f t="shared" ref="BX385" si="6500">P385/P405</f>
        <v>0.10064195485607787</v>
      </c>
      <c r="BY385" s="130">
        <f t="shared" ref="BY385" si="6501">Q385/Q405</f>
        <v>9.5736880695506441E-2</v>
      </c>
      <c r="BZ385" s="131">
        <f t="shared" ref="BZ385" si="6502">R385/R405</f>
        <v>0.10548562840503475</v>
      </c>
      <c r="CA385" s="132">
        <f t="shared" ref="CA385" si="6503">S385/S405</f>
        <v>6.9131403118040086E-2</v>
      </c>
      <c r="CB385" s="129">
        <f t="shared" ref="CB385" si="6504">T385/T405</f>
        <v>5.2972972972972973E-2</v>
      </c>
      <c r="CC385" s="130">
        <f t="shared" ref="CC385" si="6505">U385/U405</f>
        <v>0.17637215528781794</v>
      </c>
      <c r="CD385" s="131">
        <f t="shared" ref="CD385" si="6506">V385/V405</f>
        <v>4.9805447470817124E-2</v>
      </c>
      <c r="CE385" s="132">
        <f t="shared" ref="CE385" si="6507">W385/W405</f>
        <v>0.10122950819672132</v>
      </c>
      <c r="CF385" s="129">
        <f t="shared" ref="CF385" si="6508">X385/X405</f>
        <v>9.2778631367450654E-2</v>
      </c>
      <c r="CG385" s="130">
        <f t="shared" ref="CG385" si="6509">Y385/Y405</f>
        <v>0.13295346628679963</v>
      </c>
      <c r="CH385" s="131">
        <f t="shared" ref="CH385" si="6510">Z385/Z405</f>
        <v>8.9109529161983267E-2</v>
      </c>
      <c r="CI385" s="129">
        <f t="shared" ref="CI385" si="6511">AA385/AA405</f>
        <v>6.8486532189878005E-2</v>
      </c>
      <c r="CJ385" s="135">
        <f t="shared" ref="CJ385" si="6512">AB385/AB405</f>
        <v>9.0125295580873996E-2</v>
      </c>
      <c r="CK385" s="136">
        <f t="shared" ref="CK385" si="6513">AC385/AC405</f>
        <v>8.7579507610426169E-2</v>
      </c>
    </row>
    <row r="386" spans="1:89" ht="13.5" thickBot="1" x14ac:dyDescent="0.25">
      <c r="A386" s="137" t="s">
        <v>21</v>
      </c>
      <c r="B386" s="189">
        <v>948</v>
      </c>
      <c r="C386" s="190">
        <v>469</v>
      </c>
      <c r="D386" s="191">
        <v>371</v>
      </c>
      <c r="E386" s="192">
        <v>356</v>
      </c>
      <c r="F386" s="189">
        <v>1234</v>
      </c>
      <c r="G386" s="193">
        <v>524</v>
      </c>
      <c r="H386" s="191">
        <v>1258</v>
      </c>
      <c r="I386" s="192">
        <v>897</v>
      </c>
      <c r="J386" s="189">
        <v>126</v>
      </c>
      <c r="K386" s="193">
        <v>341</v>
      </c>
      <c r="L386" s="191">
        <v>395</v>
      </c>
      <c r="M386" s="189">
        <v>1025</v>
      </c>
      <c r="N386" s="194">
        <v>1134</v>
      </c>
      <c r="O386" s="195">
        <v>1591</v>
      </c>
      <c r="P386" s="189">
        <v>731</v>
      </c>
      <c r="Q386" s="193">
        <v>662</v>
      </c>
      <c r="R386" s="191">
        <v>961</v>
      </c>
      <c r="S386" s="192">
        <v>640</v>
      </c>
      <c r="T386" s="189">
        <v>187</v>
      </c>
      <c r="U386" s="193">
        <v>392</v>
      </c>
      <c r="V386" s="191">
        <v>336</v>
      </c>
      <c r="W386" s="192">
        <v>860</v>
      </c>
      <c r="X386" s="189">
        <v>628</v>
      </c>
      <c r="Y386" s="193">
        <v>585</v>
      </c>
      <c r="Z386" s="191">
        <v>1144</v>
      </c>
      <c r="AA386" s="189">
        <v>994</v>
      </c>
      <c r="AB386" s="170">
        <f t="shared" si="6403"/>
        <v>9453</v>
      </c>
      <c r="AC386" s="171">
        <f t="shared" si="6404"/>
        <v>9336</v>
      </c>
      <c r="AE386" s="270" t="s">
        <v>85</v>
      </c>
      <c r="BI386" s="137" t="s">
        <v>21</v>
      </c>
      <c r="BJ386" s="129">
        <f>B386/B405</f>
        <v>9.6136294493459076E-2</v>
      </c>
      <c r="BK386" s="130">
        <f t="shared" ref="BK386" si="6514">C386/C405</f>
        <v>4.5061491160645659E-2</v>
      </c>
      <c r="BL386" s="131">
        <f t="shared" ref="BL386" si="6515">D386/D405</f>
        <v>7.6416065911431519E-2</v>
      </c>
      <c r="BM386" s="132">
        <f t="shared" ref="BM386" si="6516">E386/E405</f>
        <v>7.3797678275290213E-2</v>
      </c>
      <c r="BN386" s="129">
        <f t="shared" ref="BN386" si="6517">F386/F405</f>
        <v>9.8224946270795185E-2</v>
      </c>
      <c r="BO386" s="130">
        <f t="shared" ref="BO386" si="6518">G386/G405</f>
        <v>4.5896470176053257E-2</v>
      </c>
      <c r="BP386" s="131">
        <f t="shared" ref="BP386" si="6519">H386/H405</f>
        <v>7.6810355354744175E-2</v>
      </c>
      <c r="BQ386" s="132">
        <f t="shared" ref="BQ386" si="6520">I386/I405</f>
        <v>5.1619957414973813E-2</v>
      </c>
      <c r="BR386" s="129">
        <f t="shared" ref="BR386" si="6521">J386/J405</f>
        <v>4.1680449884220976E-2</v>
      </c>
      <c r="BS386" s="130">
        <f t="shared" ref="BS386" si="6522">K386/K405</f>
        <v>0.1145063801208865</v>
      </c>
      <c r="BT386" s="131">
        <f t="shared" ref="BT386" si="6523">L386/L405</f>
        <v>4.4406970207982011E-2</v>
      </c>
      <c r="BU386" s="129">
        <f t="shared" ref="BU386" si="6524">M386/M405</f>
        <v>0.11274887251127488</v>
      </c>
      <c r="BV386" s="133">
        <f t="shared" ref="BV386" si="6525">N386/N405</f>
        <v>6.2555163283318629E-2</v>
      </c>
      <c r="BW386" s="134">
        <f t="shared" ref="BW386" si="6526">O386/O405</f>
        <v>8.5625100909531238E-2</v>
      </c>
      <c r="BX386" s="129">
        <f t="shared" ref="BX386" si="6527">P386/P405</f>
        <v>7.5688548353696414E-2</v>
      </c>
      <c r="BY386" s="130">
        <f t="shared" ref="BY386" si="6528">Q386/Q405</f>
        <v>6.934115428930554E-2</v>
      </c>
      <c r="BZ386" s="131">
        <f t="shared" ref="BZ386" si="6529">R386/R405</f>
        <v>9.0268645500657524E-2</v>
      </c>
      <c r="CA386" s="132">
        <f t="shared" ref="CA386" si="6530">S386/S405</f>
        <v>5.7015590200445436E-2</v>
      </c>
      <c r="CB386" s="129">
        <f t="shared" ref="CB386" si="6531">T386/T405</f>
        <v>6.7387387387387393E-2</v>
      </c>
      <c r="CC386" s="130">
        <f t="shared" ref="CC386" si="6532">U386/U405</f>
        <v>0.13119143239625167</v>
      </c>
      <c r="CD386" s="131">
        <f t="shared" ref="CD386" si="6533">V386/V405</f>
        <v>3.735408560311284E-2</v>
      </c>
      <c r="CE386" s="132">
        <f t="shared" ref="CE386" si="6534">W386/W405</f>
        <v>8.8114754098360656E-2</v>
      </c>
      <c r="CF386" s="129">
        <f t="shared" ref="CF386" si="6535">X386/X405</f>
        <v>7.4222905093960526E-2</v>
      </c>
      <c r="CG386" s="130">
        <f t="shared" ref="CG386" si="6536">Y386/Y405</f>
        <v>0.1111111111111111</v>
      </c>
      <c r="CH386" s="131">
        <f t="shared" ref="CH386" si="6537">Z386/Z405</f>
        <v>7.143749219432996E-2</v>
      </c>
      <c r="CI386" s="129">
        <f t="shared" ref="CI386" si="6538">AA386/AA405</f>
        <v>6.0031404759028871E-2</v>
      </c>
      <c r="CJ386" s="135">
        <f t="shared" ref="CJ386" si="6539">AB386/AB405</f>
        <v>7.2574701348155884E-2</v>
      </c>
      <c r="CK386" s="136">
        <f t="shared" ref="CK386" si="6540">AC386/AC405</f>
        <v>7.1804890054530487E-2</v>
      </c>
    </row>
    <row r="387" spans="1:89" ht="14.25" thickTop="1" thickBot="1" x14ac:dyDescent="0.25">
      <c r="A387" s="146" t="s">
        <v>22</v>
      </c>
      <c r="B387" s="196">
        <v>845</v>
      </c>
      <c r="C387" s="197">
        <v>582</v>
      </c>
      <c r="D387" s="198">
        <v>342</v>
      </c>
      <c r="E387" s="199">
        <v>274</v>
      </c>
      <c r="F387" s="196">
        <v>1158</v>
      </c>
      <c r="G387" s="200">
        <v>438</v>
      </c>
      <c r="H387" s="198">
        <v>1343</v>
      </c>
      <c r="I387" s="199">
        <v>1013</v>
      </c>
      <c r="J387" s="196">
        <v>140</v>
      </c>
      <c r="K387" s="200">
        <v>454</v>
      </c>
      <c r="L387" s="198">
        <v>363</v>
      </c>
      <c r="M387" s="196">
        <v>1149</v>
      </c>
      <c r="N387" s="201">
        <v>975</v>
      </c>
      <c r="O387" s="202">
        <v>1895</v>
      </c>
      <c r="P387" s="196">
        <v>620</v>
      </c>
      <c r="Q387" s="200">
        <v>685</v>
      </c>
      <c r="R387" s="198">
        <v>841</v>
      </c>
      <c r="S387" s="199">
        <v>677</v>
      </c>
      <c r="T387" s="196">
        <v>115</v>
      </c>
      <c r="U387" s="200">
        <v>266</v>
      </c>
      <c r="V387" s="198">
        <v>349</v>
      </c>
      <c r="W387" s="199">
        <v>926</v>
      </c>
      <c r="X387" s="196">
        <v>493</v>
      </c>
      <c r="Y387" s="200">
        <v>524</v>
      </c>
      <c r="Z387" s="198">
        <v>1117</v>
      </c>
      <c r="AA387" s="196">
        <v>1110</v>
      </c>
      <c r="AB387" s="170">
        <f t="shared" si="6403"/>
        <v>8701</v>
      </c>
      <c r="AC387" s="171">
        <f t="shared" si="6404"/>
        <v>9993</v>
      </c>
      <c r="AE387" s="298" t="s">
        <v>0</v>
      </c>
      <c r="AF387" s="292" t="s">
        <v>1</v>
      </c>
      <c r="AG387" s="293"/>
      <c r="AH387" s="292" t="s">
        <v>2</v>
      </c>
      <c r="AI387" s="293"/>
      <c r="AJ387" s="292" t="s">
        <v>3</v>
      </c>
      <c r="AK387" s="293"/>
      <c r="AL387" s="292" t="s">
        <v>4</v>
      </c>
      <c r="AM387" s="293"/>
      <c r="AN387" s="292" t="s">
        <v>5</v>
      </c>
      <c r="AO387" s="293"/>
      <c r="AP387" s="292" t="s">
        <v>6</v>
      </c>
      <c r="AQ387" s="293"/>
      <c r="AR387" s="292" t="s">
        <v>7</v>
      </c>
      <c r="AS387" s="293"/>
      <c r="AT387" s="292" t="s">
        <v>8</v>
      </c>
      <c r="AU387" s="293"/>
      <c r="AV387" s="292" t="s">
        <v>9</v>
      </c>
      <c r="AW387" s="293"/>
      <c r="AX387" s="292" t="s">
        <v>10</v>
      </c>
      <c r="AY387" s="293"/>
      <c r="AZ387" s="292" t="s">
        <v>11</v>
      </c>
      <c r="BA387" s="293"/>
      <c r="BB387" s="292" t="s">
        <v>12</v>
      </c>
      <c r="BC387" s="293"/>
      <c r="BD387" s="294" t="s">
        <v>40</v>
      </c>
      <c r="BE387" s="295"/>
      <c r="BF387" s="296" t="s">
        <v>41</v>
      </c>
      <c r="BG387" s="297"/>
      <c r="BI387" s="146" t="s">
        <v>22</v>
      </c>
      <c r="BJ387" s="129">
        <f>B387/B405</f>
        <v>8.5691106378663423E-2</v>
      </c>
      <c r="BK387" s="130">
        <f t="shared" ref="BK387" si="6541">C387/C405</f>
        <v>5.5918524212144508E-2</v>
      </c>
      <c r="BL387" s="131">
        <f t="shared" ref="BL387" si="6542">D387/D405</f>
        <v>7.0442842430484043E-2</v>
      </c>
      <c r="BM387" s="132">
        <f t="shared" ref="BM387" si="6543">E387/E405</f>
        <v>5.6799336650082917E-2</v>
      </c>
      <c r="BN387" s="129">
        <f t="shared" ref="BN387" si="6544">F387/F405</f>
        <v>9.2175435803550101E-2</v>
      </c>
      <c r="BO387" s="130">
        <f t="shared" ref="BO387" si="6545">G387/G405</f>
        <v>3.8363843391433824E-2</v>
      </c>
      <c r="BP387" s="131">
        <f t="shared" ref="BP387" si="6546">H387/H405</f>
        <v>8.2000244230064717E-2</v>
      </c>
      <c r="BQ387" s="132">
        <f t="shared" ref="BQ387" si="6547">I387/I405</f>
        <v>5.8295448005984921E-2</v>
      </c>
      <c r="BR387" s="129">
        <f t="shared" ref="BR387" si="6548">J387/J405</f>
        <v>4.6311610982467749E-2</v>
      </c>
      <c r="BS387" s="130">
        <f t="shared" ref="BS387" si="6549">K387/K405</f>
        <v>0.15245130960376091</v>
      </c>
      <c r="BT387" s="131">
        <f t="shared" ref="BT387" si="6550">L387/L405</f>
        <v>4.0809443507588535E-2</v>
      </c>
      <c r="BU387" s="129">
        <f t="shared" ref="BU387" si="6551">M387/M405</f>
        <v>0.12638873611263887</v>
      </c>
      <c r="BV387" s="133">
        <f t="shared" ref="BV387" si="6552">N387/N405</f>
        <v>5.3784201235657546E-2</v>
      </c>
      <c r="BW387" s="134">
        <f t="shared" ref="BW387" si="6553">O387/O405</f>
        <v>0.1019858995748345</v>
      </c>
      <c r="BX387" s="129">
        <f t="shared" ref="BX387" si="6554">P387/P405</f>
        <v>6.419548560778629E-2</v>
      </c>
      <c r="BY387" s="130">
        <f t="shared" ref="BY387" si="6555">Q387/Q405</f>
        <v>7.175028804860166E-2</v>
      </c>
      <c r="BZ387" s="131">
        <f t="shared" ref="BZ387" si="6556">R387/R405</f>
        <v>7.8996806312229939E-2</v>
      </c>
      <c r="CA387" s="132">
        <f t="shared" ref="CA387" si="6557">S387/S405</f>
        <v>6.0311804008908683E-2</v>
      </c>
      <c r="CB387" s="129">
        <f t="shared" ref="CB387" si="6558">T387/T405</f>
        <v>4.1441441441441441E-2</v>
      </c>
      <c r="CC387" s="130">
        <f t="shared" ref="CC387" si="6559">U387/U405</f>
        <v>8.9022757697456489E-2</v>
      </c>
      <c r="CD387" s="131">
        <f t="shared" ref="CD387" si="6560">V387/V405</f>
        <v>3.8799332962757088E-2</v>
      </c>
      <c r="CE387" s="132">
        <f t="shared" ref="CE387" si="6561">W387/W405</f>
        <v>9.4877049180327869E-2</v>
      </c>
      <c r="CF387" s="129">
        <f t="shared" ref="CF387" si="6562">X387/X405</f>
        <v>5.8267344285545447E-2</v>
      </c>
      <c r="CG387" s="130">
        <f t="shared" ref="CG387" si="6563">Y387/Y405</f>
        <v>9.9525166191832853E-2</v>
      </c>
      <c r="CH387" s="131">
        <f t="shared" ref="CH387" si="6564">Z387/Z405</f>
        <v>6.9751467465967276E-2</v>
      </c>
      <c r="CI387" s="129">
        <f t="shared" ref="CI387" si="6565">AA387/AA405</f>
        <v>6.7037081773161006E-2</v>
      </c>
      <c r="CJ387" s="135">
        <f t="shared" ref="CJ387" si="6566">AB387/AB405</f>
        <v>6.6801277523569694E-2</v>
      </c>
      <c r="CK387" s="136">
        <f t="shared" ref="CK387" si="6567">AC387/AC405</f>
        <v>7.6857997677262549E-2</v>
      </c>
    </row>
    <row r="388" spans="1:89" ht="15" thickTop="1" thickBot="1" x14ac:dyDescent="0.3">
      <c r="A388" s="137" t="s">
        <v>23</v>
      </c>
      <c r="B388" s="189">
        <v>545</v>
      </c>
      <c r="C388" s="190">
        <v>545</v>
      </c>
      <c r="D388" s="191">
        <v>257</v>
      </c>
      <c r="E388" s="192">
        <v>234</v>
      </c>
      <c r="F388" s="189">
        <v>756</v>
      </c>
      <c r="G388" s="193">
        <v>354</v>
      </c>
      <c r="H388" s="191">
        <v>972</v>
      </c>
      <c r="I388" s="192">
        <v>787</v>
      </c>
      <c r="J388" s="189">
        <v>126</v>
      </c>
      <c r="K388" s="193">
        <v>277</v>
      </c>
      <c r="L388" s="191">
        <v>262</v>
      </c>
      <c r="M388" s="189">
        <v>722</v>
      </c>
      <c r="N388" s="194">
        <v>855</v>
      </c>
      <c r="O388" s="195">
        <v>1138</v>
      </c>
      <c r="P388" s="189">
        <v>451</v>
      </c>
      <c r="Q388" s="193">
        <v>422</v>
      </c>
      <c r="R388" s="191">
        <v>646</v>
      </c>
      <c r="S388" s="192">
        <v>575</v>
      </c>
      <c r="T388" s="189">
        <v>131</v>
      </c>
      <c r="U388" s="193">
        <v>159</v>
      </c>
      <c r="V388" s="191">
        <v>347</v>
      </c>
      <c r="W388" s="192">
        <v>661</v>
      </c>
      <c r="X388" s="189">
        <v>415</v>
      </c>
      <c r="Y388" s="193">
        <v>263</v>
      </c>
      <c r="Z388" s="191">
        <v>928</v>
      </c>
      <c r="AA388" s="189">
        <v>920</v>
      </c>
      <c r="AB388" s="170">
        <f t="shared" si="6403"/>
        <v>6691</v>
      </c>
      <c r="AC388" s="171">
        <f t="shared" si="6404"/>
        <v>7057</v>
      </c>
      <c r="AE388" s="299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5.5268228374404219E-2</v>
      </c>
      <c r="BK388" s="130">
        <f t="shared" ref="BK388" si="6568">C388/C405</f>
        <v>5.2363566487317451E-2</v>
      </c>
      <c r="BL388" s="131">
        <f t="shared" ref="BL388" si="6569">D388/D405</f>
        <v>5.2935118434603502E-2</v>
      </c>
      <c r="BM388" s="132">
        <f t="shared" ref="BM388" si="6570">E388/E405</f>
        <v>4.8507462686567165E-2</v>
      </c>
      <c r="BN388" s="129">
        <f t="shared" ref="BN388" si="6571">F388/F405</f>
        <v>6.0176709384701106E-2</v>
      </c>
      <c r="BO388" s="130">
        <f t="shared" ref="BO388" si="6572">G388/G405</f>
        <v>3.1006393973898573E-2</v>
      </c>
      <c r="BP388" s="131">
        <f t="shared" ref="BP388" si="6573">H388/H405</f>
        <v>5.9347905727195019E-2</v>
      </c>
      <c r="BQ388" s="132">
        <f t="shared" ref="BQ388" si="6574">I388/I405</f>
        <v>4.528975082004949E-2</v>
      </c>
      <c r="BR388" s="129">
        <f t="shared" ref="BR388" si="6575">J388/J405</f>
        <v>4.1680449884220976E-2</v>
      </c>
      <c r="BS388" s="130">
        <f t="shared" ref="BS388" si="6576">K388/K405</f>
        <v>9.301544660846206E-2</v>
      </c>
      <c r="BT388" s="131">
        <f t="shared" ref="BT388" si="6577">L388/L405</f>
        <v>2.9454749859471614E-2</v>
      </c>
      <c r="BU388" s="129">
        <f t="shared" ref="BU388" si="6578">M388/M405</f>
        <v>7.9419205807941914E-2</v>
      </c>
      <c r="BV388" s="133">
        <f t="shared" ref="BV388" si="6579">N388/N405</f>
        <v>4.7164607237422773E-2</v>
      </c>
      <c r="BW388" s="134">
        <f t="shared" ref="BW388" si="6580">O388/O405</f>
        <v>6.1245358161562888E-2</v>
      </c>
      <c r="BX388" s="129">
        <f t="shared" ref="BX388" si="6581">P388/P405</f>
        <v>4.6697038724373578E-2</v>
      </c>
      <c r="BY388" s="130">
        <f t="shared" ref="BY388" si="6582">Q388/Q405</f>
        <v>4.4202367235780873E-2</v>
      </c>
      <c r="BZ388" s="131">
        <f t="shared" ref="BZ388" si="6583">R388/R405</f>
        <v>6.0680067631035131E-2</v>
      </c>
      <c r="CA388" s="132">
        <f t="shared" ref="CA388" si="6584">S388/S405</f>
        <v>5.1224944320712694E-2</v>
      </c>
      <c r="CB388" s="129">
        <f t="shared" ref="CB388" si="6585">T388/T405</f>
        <v>4.7207207207207204E-2</v>
      </c>
      <c r="CC388" s="130">
        <f t="shared" ref="CC388" si="6586">U388/U405</f>
        <v>5.3212851405622492E-2</v>
      </c>
      <c r="CD388" s="131">
        <f t="shared" ref="CD388" si="6587">V388/V405</f>
        <v>3.8576987215119513E-2</v>
      </c>
      <c r="CE388" s="132">
        <f t="shared" ref="CE388" si="6588">W388/W405</f>
        <v>6.7725409836065578E-2</v>
      </c>
      <c r="CF388" s="129">
        <f t="shared" ref="CF388" si="6589">X388/X405</f>
        <v>4.9048575818461178E-2</v>
      </c>
      <c r="CG388" s="130">
        <f t="shared" ref="CG388" si="6590">Y388/Y405</f>
        <v>4.9952516619183283E-2</v>
      </c>
      <c r="CH388" s="131">
        <f t="shared" ref="CH388" si="6591">Z388/Z405</f>
        <v>5.7949294367428503E-2</v>
      </c>
      <c r="CI388" s="129">
        <f t="shared" ref="CI388" si="6592">AA388/AA405</f>
        <v>5.5562265974151467E-2</v>
      </c>
      <c r="CJ388" s="135">
        <f t="shared" ref="CJ388" si="6593">AB388/AB405</f>
        <v>5.1369652673279489E-2</v>
      </c>
      <c r="CK388" s="136">
        <f t="shared" ref="CK388" si="6594">AC388/AC405</f>
        <v>5.4276682638691266E-2</v>
      </c>
    </row>
    <row r="389" spans="1:89" ht="13.5" thickTop="1" x14ac:dyDescent="0.2">
      <c r="A389" s="146" t="s">
        <v>24</v>
      </c>
      <c r="B389" s="203">
        <v>537</v>
      </c>
      <c r="C389" s="197">
        <v>500</v>
      </c>
      <c r="D389" s="198">
        <v>216</v>
      </c>
      <c r="E389" s="199">
        <v>251</v>
      </c>
      <c r="F389" s="196">
        <v>626</v>
      </c>
      <c r="G389" s="200">
        <v>357</v>
      </c>
      <c r="H389" s="198">
        <v>866</v>
      </c>
      <c r="I389" s="199">
        <v>838</v>
      </c>
      <c r="J389" s="196">
        <v>134</v>
      </c>
      <c r="K389" s="200">
        <v>185</v>
      </c>
      <c r="L389" s="198">
        <v>336</v>
      </c>
      <c r="M389" s="196">
        <v>571</v>
      </c>
      <c r="N389" s="201">
        <v>782</v>
      </c>
      <c r="O389" s="204">
        <v>1010</v>
      </c>
      <c r="P389" s="196">
        <v>360</v>
      </c>
      <c r="Q389" s="200">
        <v>374</v>
      </c>
      <c r="R389" s="198">
        <v>529</v>
      </c>
      <c r="S389" s="199">
        <v>480</v>
      </c>
      <c r="T389" s="196">
        <v>119</v>
      </c>
      <c r="U389" s="200">
        <v>127</v>
      </c>
      <c r="V389" s="198">
        <v>350</v>
      </c>
      <c r="W389" s="205">
        <v>535</v>
      </c>
      <c r="X389" s="196">
        <v>354</v>
      </c>
      <c r="Y389" s="200">
        <v>212</v>
      </c>
      <c r="Z389" s="198">
        <v>853</v>
      </c>
      <c r="AA389" s="196">
        <v>906</v>
      </c>
      <c r="AB389" s="170">
        <f t="shared" si="6403"/>
        <v>6062</v>
      </c>
      <c r="AC389" s="171">
        <f t="shared" si="6404"/>
        <v>6346</v>
      </c>
      <c r="AE389" s="273" t="str">
        <f>$AE$17</f>
        <v>17:00 - 17:59</v>
      </c>
      <c r="AF389" s="126">
        <f t="shared" ref="AF389:AU390" si="6595">SUMIF($A$9:$A$32,$AE389,B$381:B$404)</f>
        <v>560</v>
      </c>
      <c r="AG389" s="186">
        <f t="shared" si="6595"/>
        <v>1314</v>
      </c>
      <c r="AH389" s="127">
        <f t="shared" si="6595"/>
        <v>443</v>
      </c>
      <c r="AI389" s="180">
        <f t="shared" si="6595"/>
        <v>415</v>
      </c>
      <c r="AJ389" s="126">
        <f t="shared" si="6595"/>
        <v>575</v>
      </c>
      <c r="AK389" s="128">
        <f t="shared" si="6595"/>
        <v>1394</v>
      </c>
      <c r="AL389" s="127">
        <f t="shared" si="6595"/>
        <v>1147</v>
      </c>
      <c r="AM389" s="180">
        <f t="shared" si="6595"/>
        <v>1788</v>
      </c>
      <c r="AN389" s="126">
        <f t="shared" si="6595"/>
        <v>525</v>
      </c>
      <c r="AO389" s="128">
        <f t="shared" si="6595"/>
        <v>95</v>
      </c>
      <c r="AP389" s="127">
        <f t="shared" si="6595"/>
        <v>1182</v>
      </c>
      <c r="AQ389" s="126">
        <f t="shared" si="6595"/>
        <v>304</v>
      </c>
      <c r="AR389" s="179">
        <f t="shared" si="6595"/>
        <v>1778</v>
      </c>
      <c r="AS389" s="181">
        <f t="shared" si="6595"/>
        <v>1015</v>
      </c>
      <c r="AT389" s="126">
        <f t="shared" si="6595"/>
        <v>989</v>
      </c>
      <c r="AU389" s="128">
        <f t="shared" si="6595"/>
        <v>715</v>
      </c>
      <c r="AV389" s="127">
        <f t="shared" ref="AP389:BE390" si="6596">SUMIF($A$9:$A$32,$AE389,R$381:R$404)</f>
        <v>697</v>
      </c>
      <c r="AW389" s="180">
        <f t="shared" si="6596"/>
        <v>1054</v>
      </c>
      <c r="AX389" s="126">
        <f t="shared" si="6596"/>
        <v>354</v>
      </c>
      <c r="AY389" s="128">
        <f t="shared" si="6596"/>
        <v>56</v>
      </c>
      <c r="AZ389" s="127">
        <f t="shared" si="6596"/>
        <v>905</v>
      </c>
      <c r="BA389" s="180">
        <f t="shared" si="6596"/>
        <v>603</v>
      </c>
      <c r="BB389" s="126">
        <f t="shared" si="6596"/>
        <v>679</v>
      </c>
      <c r="BC389" s="128">
        <f t="shared" si="6596"/>
        <v>232</v>
      </c>
      <c r="BD389" s="184">
        <f t="shared" si="6596"/>
        <v>1036</v>
      </c>
      <c r="BE389" s="185">
        <f t="shared" si="6596"/>
        <v>1428</v>
      </c>
      <c r="BF389" s="170">
        <f>AF389+AH389+AJ389+AL389+AN389+AP389+AR389+AT389+AV389+AX389+AZ389+BB389+BD389</f>
        <v>10870</v>
      </c>
      <c r="BG389" s="171">
        <f>AG389+AI389+AK389+AM389+AO389+AQ389+AS389+AU389+AW389+AY389+BA389+BC389+BE389</f>
        <v>10413</v>
      </c>
      <c r="BI389" s="146" t="s">
        <v>24</v>
      </c>
      <c r="BJ389" s="129">
        <f>B389/B405</f>
        <v>5.445695162762397E-2</v>
      </c>
      <c r="BK389" s="130">
        <f t="shared" ref="BK389" si="6597">C389/C405</f>
        <v>4.8039969254419675E-2</v>
      </c>
      <c r="BL389" s="131">
        <f t="shared" ref="BL389" si="6598">D389/D405</f>
        <v>4.4490216271884653E-2</v>
      </c>
      <c r="BM389" s="132">
        <f t="shared" ref="BM389" si="6599">E389/E405</f>
        <v>5.2031509121061359E-2</v>
      </c>
      <c r="BN389" s="129">
        <f t="shared" ref="BN389" si="6600">F389/F405</f>
        <v>4.9828862532834514E-2</v>
      </c>
      <c r="BO389" s="130">
        <f t="shared" ref="BO389" si="6601">G389/G405</f>
        <v>3.1269160024524831E-2</v>
      </c>
      <c r="BP389" s="131">
        <f t="shared" ref="BP389" si="6602">H389/H405</f>
        <v>5.2875809012089388E-2</v>
      </c>
      <c r="BQ389" s="132">
        <f t="shared" ref="BQ389" si="6603">I389/I405</f>
        <v>4.8224664786787136E-2</v>
      </c>
      <c r="BR389" s="129">
        <f t="shared" ref="BR389" si="6604">J389/J405</f>
        <v>4.4326827654647703E-2</v>
      </c>
      <c r="BS389" s="130">
        <f t="shared" ref="BS389" si="6605">K389/K405</f>
        <v>6.2122229684351916E-2</v>
      </c>
      <c r="BT389" s="131">
        <f t="shared" ref="BT389" si="6606">L389/L405</f>
        <v>3.7774030354131537E-2</v>
      </c>
      <c r="BU389" s="129">
        <f t="shared" ref="BU389" si="6607">M389/M405</f>
        <v>6.2809371906280942E-2</v>
      </c>
      <c r="BV389" s="133">
        <f t="shared" ref="BV389" si="6608">N389/N405</f>
        <v>4.3137687555163284E-2</v>
      </c>
      <c r="BW389" s="134">
        <f t="shared" ref="BW389" si="6609">O389/O405</f>
        <v>5.4356600828803614E-2</v>
      </c>
      <c r="BX389" s="129">
        <f t="shared" ref="BX389" si="6610">P389/P405</f>
        <v>3.7274798094843652E-2</v>
      </c>
      <c r="BY389" s="130">
        <f t="shared" ref="BY389" si="6611">Q389/Q405</f>
        <v>3.9174609825075937E-2</v>
      </c>
      <c r="BZ389" s="131">
        <f t="shared" ref="BZ389" si="6612">R389/R405</f>
        <v>4.9690024422318242E-2</v>
      </c>
      <c r="CA389" s="132">
        <f t="shared" ref="CA389" si="6613">S389/S405</f>
        <v>4.2761692650334075E-2</v>
      </c>
      <c r="CB389" s="129">
        <f t="shared" ref="CB389" si="6614">T389/T405</f>
        <v>4.2882882882882882E-2</v>
      </c>
      <c r="CC389" s="130">
        <f t="shared" ref="CC389" si="6615">U389/U405</f>
        <v>4.2503346720214191E-2</v>
      </c>
      <c r="CD389" s="131">
        <f t="shared" ref="CD389" si="6616">V389/V405</f>
        <v>3.8910505836575876E-2</v>
      </c>
      <c r="CE389" s="132">
        <f t="shared" ref="CE389" si="6617">W389/W405</f>
        <v>5.4815573770491802E-2</v>
      </c>
      <c r="CF389" s="129">
        <f t="shared" ref="CF389" si="6618">X389/X405</f>
        <v>4.183902611984399E-2</v>
      </c>
      <c r="CG389" s="130">
        <f t="shared" ref="CG389" si="6619">Y389/Y405</f>
        <v>4.0265906932573599E-2</v>
      </c>
      <c r="CH389" s="131">
        <f t="shared" ref="CH389" si="6620">Z389/Z405</f>
        <v>5.3265892344198824E-2</v>
      </c>
      <c r="CI389" s="129">
        <f t="shared" ref="CI389" si="6621">AA389/AA405</f>
        <v>5.4716753231066555E-2</v>
      </c>
      <c r="CJ389" s="135">
        <f t="shared" ref="CJ389" si="6622">AB389/AB405</f>
        <v>4.6540552160427476E-2</v>
      </c>
      <c r="CK389" s="136">
        <f t="shared" ref="CK389" si="6623">AC389/AC405</f>
        <v>4.8808251101762047E-2</v>
      </c>
    </row>
    <row r="390" spans="1:89" x14ac:dyDescent="0.2">
      <c r="A390" s="137" t="s">
        <v>25</v>
      </c>
      <c r="B390" s="206">
        <v>389</v>
      </c>
      <c r="C390" s="190">
        <v>505</v>
      </c>
      <c r="D390" s="191">
        <v>204</v>
      </c>
      <c r="E390" s="192">
        <v>248</v>
      </c>
      <c r="F390" s="189">
        <v>566</v>
      </c>
      <c r="G390" s="193">
        <v>412</v>
      </c>
      <c r="H390" s="191">
        <v>764</v>
      </c>
      <c r="I390" s="192">
        <v>742</v>
      </c>
      <c r="J390" s="189">
        <v>125</v>
      </c>
      <c r="K390" s="190">
        <v>153</v>
      </c>
      <c r="L390" s="191">
        <v>329</v>
      </c>
      <c r="M390" s="189">
        <v>402</v>
      </c>
      <c r="N390" s="194">
        <v>759</v>
      </c>
      <c r="O390" s="207">
        <v>787</v>
      </c>
      <c r="P390" s="189">
        <v>387</v>
      </c>
      <c r="Q390" s="190">
        <v>353</v>
      </c>
      <c r="R390" s="191">
        <v>559</v>
      </c>
      <c r="S390" s="192">
        <v>475</v>
      </c>
      <c r="T390" s="198">
        <v>86</v>
      </c>
      <c r="U390" s="189">
        <v>127</v>
      </c>
      <c r="V390" s="191">
        <v>345</v>
      </c>
      <c r="W390" s="208">
        <v>467</v>
      </c>
      <c r="X390" s="189">
        <v>297</v>
      </c>
      <c r="Y390" s="193">
        <v>203</v>
      </c>
      <c r="Z390" s="191">
        <v>854</v>
      </c>
      <c r="AA390" s="189">
        <v>925</v>
      </c>
      <c r="AB390" s="170">
        <f t="shared" si="6403"/>
        <v>5664</v>
      </c>
      <c r="AC390" s="171">
        <f t="shared" si="6404"/>
        <v>5799</v>
      </c>
      <c r="AE390" s="275" t="str">
        <f>$AE$18</f>
        <v>18:00 - 18:59</v>
      </c>
      <c r="AF390" s="126">
        <f t="shared" si="6595"/>
        <v>514</v>
      </c>
      <c r="AG390" s="190">
        <f t="shared" si="6595"/>
        <v>1116</v>
      </c>
      <c r="AH390" s="191">
        <f t="shared" si="6595"/>
        <v>299</v>
      </c>
      <c r="AI390" s="192">
        <f t="shared" si="6595"/>
        <v>381</v>
      </c>
      <c r="AJ390" s="276">
        <f t="shared" si="6595"/>
        <v>531</v>
      </c>
      <c r="AK390" s="193">
        <f t="shared" si="6595"/>
        <v>1257</v>
      </c>
      <c r="AL390" s="191">
        <f t="shared" si="6595"/>
        <v>1041</v>
      </c>
      <c r="AM390" s="192">
        <f t="shared" si="6595"/>
        <v>1686</v>
      </c>
      <c r="AN390" s="276">
        <f t="shared" si="6595"/>
        <v>330</v>
      </c>
      <c r="AO390" s="193">
        <f t="shared" si="6595"/>
        <v>95</v>
      </c>
      <c r="AP390" s="191">
        <f t="shared" si="6596"/>
        <v>1132</v>
      </c>
      <c r="AQ390" s="276">
        <f t="shared" si="6596"/>
        <v>329</v>
      </c>
      <c r="AR390" s="194">
        <f t="shared" si="6596"/>
        <v>1603</v>
      </c>
      <c r="AS390" s="195">
        <f t="shared" si="6596"/>
        <v>1225</v>
      </c>
      <c r="AT390" s="276">
        <f t="shared" si="6596"/>
        <v>746</v>
      </c>
      <c r="AU390" s="193">
        <f t="shared" si="6596"/>
        <v>792</v>
      </c>
      <c r="AV390" s="191">
        <f t="shared" si="6596"/>
        <v>716</v>
      </c>
      <c r="AW390" s="192">
        <f t="shared" si="6596"/>
        <v>1123</v>
      </c>
      <c r="AX390" s="276">
        <f t="shared" si="6596"/>
        <v>351</v>
      </c>
      <c r="AY390" s="193">
        <f t="shared" si="6596"/>
        <v>75</v>
      </c>
      <c r="AZ390" s="191">
        <f t="shared" si="6596"/>
        <v>1279</v>
      </c>
      <c r="BA390" s="192">
        <f t="shared" si="6596"/>
        <v>595</v>
      </c>
      <c r="BB390" s="276">
        <f t="shared" si="6596"/>
        <v>987</v>
      </c>
      <c r="BC390" s="193">
        <f t="shared" si="6596"/>
        <v>305</v>
      </c>
      <c r="BD390" s="191">
        <f t="shared" si="6596"/>
        <v>1364</v>
      </c>
      <c r="BE390" s="276">
        <f t="shared" si="6596"/>
        <v>1490</v>
      </c>
      <c r="BF390" s="172">
        <f>SUM(AF390,AH390,AJ390,AL390,AN390,AP390,AR390,AT390,AV390,AX390,AZ390,BB390,BD390)</f>
        <v>10893</v>
      </c>
      <c r="BG390" s="173">
        <f>SUM(AG390,AI390,AK390,AM390,AO390,AQ390,AS390,AU390,AW390,AY390,BA390,BC390,BE390)</f>
        <v>10469</v>
      </c>
      <c r="BI390" s="137" t="s">
        <v>25</v>
      </c>
      <c r="BJ390" s="129">
        <f>B390/B405</f>
        <v>3.944833181218943E-2</v>
      </c>
      <c r="BK390" s="130">
        <f t="shared" ref="BK390" si="6624">C390/C405</f>
        <v>4.8520368946963877E-2</v>
      </c>
      <c r="BL390" s="131">
        <f t="shared" ref="BL390" si="6625">D390/D405</f>
        <v>4.2018537590113286E-2</v>
      </c>
      <c r="BM390" s="132">
        <f t="shared" ref="BM390" si="6626">E390/E405</f>
        <v>5.140961857379768E-2</v>
      </c>
      <c r="BN390" s="129">
        <f t="shared" ref="BN390" si="6627">F390/F405</f>
        <v>4.5052933216588396E-2</v>
      </c>
      <c r="BO390" s="130">
        <f t="shared" ref="BO390" si="6628">G390/G405</f>
        <v>3.6086537619339581E-2</v>
      </c>
      <c r="BP390" s="131">
        <f t="shared" ref="BP390" si="6629">H390/H405</f>
        <v>4.6647942361704726E-2</v>
      </c>
      <c r="BQ390" s="132">
        <f t="shared" ref="BQ390" si="6630">I390/I405</f>
        <v>4.2700120849398629E-2</v>
      </c>
      <c r="BR390" s="129">
        <f t="shared" ref="BR390" si="6631">J390/J405</f>
        <v>4.1349652662917631E-2</v>
      </c>
      <c r="BS390" s="130">
        <f t="shared" ref="BS390" si="6632">K390/K405</f>
        <v>5.137676292813969E-2</v>
      </c>
      <c r="BT390" s="131">
        <f t="shared" ref="BT390" si="6633">L390/L405</f>
        <v>3.6987071388420459E-2</v>
      </c>
      <c r="BU390" s="129">
        <f t="shared" ref="BU390" si="6634">M390/M405</f>
        <v>4.4219557804421959E-2</v>
      </c>
      <c r="BV390" s="133">
        <f t="shared" ref="BV390" si="6635">N390/N405</f>
        <v>4.1868932038834954E-2</v>
      </c>
      <c r="BW390" s="134">
        <f t="shared" ref="BW390" si="6636">O390/O405</f>
        <v>4.2355093913137076E-2</v>
      </c>
      <c r="BX390" s="129">
        <f t="shared" ref="BX390" si="6637">P390/P405</f>
        <v>4.0070407951956925E-2</v>
      </c>
      <c r="BY390" s="130">
        <f t="shared" ref="BY390" si="6638">Q390/Q405</f>
        <v>3.6974965957892535E-2</v>
      </c>
      <c r="BZ390" s="131">
        <f t="shared" ref="BZ390" si="6639">R390/R405</f>
        <v>5.2507984219425138E-2</v>
      </c>
      <c r="CA390" s="132">
        <f t="shared" ref="CA390" si="6640">S390/S405</f>
        <v>4.2316258351893093E-2</v>
      </c>
      <c r="CB390" s="129">
        <f t="shared" ref="CB390" si="6641">T390/T405</f>
        <v>3.099099099099099E-2</v>
      </c>
      <c r="CC390" s="130">
        <f t="shared" ref="CC390" si="6642">U390/U405</f>
        <v>4.2503346720214191E-2</v>
      </c>
      <c r="CD390" s="131">
        <f t="shared" ref="CD390" si="6643">V390/V405</f>
        <v>3.8354641467481937E-2</v>
      </c>
      <c r="CE390" s="132">
        <f t="shared" ref="CE390" si="6644">W390/W405</f>
        <v>4.7848360655737707E-2</v>
      </c>
      <c r="CF390" s="129">
        <f t="shared" ref="CF390" si="6645">X390/X405</f>
        <v>3.5102233778513181E-2</v>
      </c>
      <c r="CG390" s="130">
        <f t="shared" ref="CG390" si="6646">Y390/Y405</f>
        <v>3.8556505223171889E-2</v>
      </c>
      <c r="CH390" s="131">
        <f t="shared" ref="CH390" si="6647">Z390/Z405</f>
        <v>5.3328337704508552E-2</v>
      </c>
      <c r="CI390" s="129">
        <f t="shared" ref="CI390" si="6648">AA390/AA405</f>
        <v>5.5864234810967507E-2</v>
      </c>
      <c r="CJ390" s="135">
        <f t="shared" ref="CJ390" si="6649">AB390/AB405</f>
        <v>4.3484936891564047E-2</v>
      </c>
      <c r="CK390" s="136">
        <f t="shared" ref="CK390" si="6650">AC390/AC405</f>
        <v>4.4601173674616787E-2</v>
      </c>
    </row>
    <row r="391" spans="1:89" ht="13.5" thickBot="1" x14ac:dyDescent="0.25">
      <c r="A391" s="146" t="s">
        <v>26</v>
      </c>
      <c r="B391" s="203">
        <v>439</v>
      </c>
      <c r="C391" s="197">
        <v>413</v>
      </c>
      <c r="D391" s="198">
        <v>175</v>
      </c>
      <c r="E391" s="199">
        <v>199</v>
      </c>
      <c r="F391" s="196">
        <v>492</v>
      </c>
      <c r="G391" s="200">
        <v>362</v>
      </c>
      <c r="H391" s="198">
        <v>762</v>
      </c>
      <c r="I391" s="199">
        <v>736</v>
      </c>
      <c r="J391" s="196">
        <v>120</v>
      </c>
      <c r="K391" s="197">
        <v>123</v>
      </c>
      <c r="L391" s="198">
        <v>347</v>
      </c>
      <c r="M391" s="196">
        <v>389</v>
      </c>
      <c r="N391" s="201">
        <v>645</v>
      </c>
      <c r="O391" s="204">
        <v>714</v>
      </c>
      <c r="P391" s="196">
        <v>363</v>
      </c>
      <c r="Q391" s="197">
        <v>313</v>
      </c>
      <c r="R391" s="198">
        <v>441</v>
      </c>
      <c r="S391" s="199">
        <v>418</v>
      </c>
      <c r="T391" s="196">
        <v>103</v>
      </c>
      <c r="U391" s="200">
        <v>111</v>
      </c>
      <c r="V391" s="198">
        <v>354</v>
      </c>
      <c r="W391" s="205">
        <v>442</v>
      </c>
      <c r="X391" s="196">
        <v>247</v>
      </c>
      <c r="Y391" s="200">
        <v>165</v>
      </c>
      <c r="Z391" s="198">
        <v>807</v>
      </c>
      <c r="AA391" s="196">
        <v>823</v>
      </c>
      <c r="AB391" s="170">
        <f t="shared" si="6403"/>
        <v>5295</v>
      </c>
      <c r="AC391" s="171">
        <f t="shared" si="6404"/>
        <v>5208</v>
      </c>
      <c r="AE391" s="273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4.4518811479565969E-2</v>
      </c>
      <c r="BK391" s="130">
        <f t="shared" ref="BK391" si="6651">C391/C405</f>
        <v>3.9681014604150654E-2</v>
      </c>
      <c r="BL391" s="131">
        <f t="shared" ref="BL391" si="6652">D391/D405</f>
        <v>3.604531410916581E-2</v>
      </c>
      <c r="BM391" s="132">
        <f t="shared" ref="BM391" si="6653">E391/E405</f>
        <v>4.1252072968490879E-2</v>
      </c>
      <c r="BN391" s="129">
        <f t="shared" ref="BN391" si="6654">F391/F405</f>
        <v>3.9162620393218182E-2</v>
      </c>
      <c r="BO391" s="130">
        <f t="shared" ref="BO391" si="6655">G391/G405</f>
        <v>3.1707103442235263E-2</v>
      </c>
      <c r="BP391" s="131">
        <f t="shared" ref="BP391" si="6656">H391/H405</f>
        <v>4.6525827329344245E-2</v>
      </c>
      <c r="BQ391" s="132">
        <f t="shared" ref="BQ391" si="6657">I391/I405</f>
        <v>4.2354836853311852E-2</v>
      </c>
      <c r="BR391" s="129">
        <f t="shared" ref="BR391" si="6658">J391/J405</f>
        <v>3.9695666556400923E-2</v>
      </c>
      <c r="BS391" s="130">
        <f t="shared" ref="BS391" si="6659">K391/K405</f>
        <v>4.1302887844190735E-2</v>
      </c>
      <c r="BT391" s="131">
        <f t="shared" ref="BT391" si="6660">L391/L405</f>
        <v>3.9010680157391793E-2</v>
      </c>
      <c r="BU391" s="129">
        <f t="shared" ref="BU391" si="6661">M391/M405</f>
        <v>4.2789572104278958E-2</v>
      </c>
      <c r="BV391" s="133">
        <f t="shared" ref="BV391" si="6662">N391/N405</f>
        <v>3.5580317740511916E-2</v>
      </c>
      <c r="BW391" s="134">
        <f t="shared" ref="BW391" si="6663">O391/O405</f>
        <v>3.8426349496797803E-2</v>
      </c>
      <c r="BX391" s="129">
        <f t="shared" ref="BX391" si="6664">P391/P405</f>
        <v>3.7585421412300681E-2</v>
      </c>
      <c r="BY391" s="130">
        <f t="shared" ref="BY391" si="6665">Q391/Q405</f>
        <v>3.2785168115638419E-2</v>
      </c>
      <c r="BZ391" s="131">
        <f t="shared" ref="BZ391" si="6666">R391/R405</f>
        <v>4.1424009017471349E-2</v>
      </c>
      <c r="CA391" s="132">
        <f t="shared" ref="CA391" si="6667">S391/S405</f>
        <v>3.7238307349665926E-2</v>
      </c>
      <c r="CB391" s="129">
        <f t="shared" ref="CB391" si="6668">T391/T405</f>
        <v>3.711711711711712E-2</v>
      </c>
      <c r="CC391" s="130">
        <f t="shared" ref="CC391" si="6669">U391/U405</f>
        <v>3.7148594377510037E-2</v>
      </c>
      <c r="CD391" s="131">
        <f t="shared" ref="CD391" si="6670">V391/V405</f>
        <v>3.9355197331851027E-2</v>
      </c>
      <c r="CE391" s="132">
        <f t="shared" ref="CE391" si="6671">W391/W405</f>
        <v>4.5286885245901638E-2</v>
      </c>
      <c r="CF391" s="129">
        <f t="shared" ref="CF391" si="6672">X391/X405</f>
        <v>2.9192766812433518E-2</v>
      </c>
      <c r="CG391" s="130">
        <f t="shared" ref="CG391" si="6673">Y391/Y405</f>
        <v>3.1339031339031341E-2</v>
      </c>
      <c r="CH391" s="131">
        <f t="shared" ref="CH391" si="6674">Z391/Z405</f>
        <v>5.0393405769951292E-2</v>
      </c>
      <c r="CI391" s="129">
        <f t="shared" ref="CI391" si="6675">AA391/AA405</f>
        <v>4.9704070539920278E-2</v>
      </c>
      <c r="CJ391" s="135">
        <f t="shared" ref="CJ391" si="6676">AB391/AB405</f>
        <v>4.0651966956361515E-2</v>
      </c>
      <c r="CK391" s="136">
        <f t="shared" ref="CK391" si="6677">AC391/AC405</f>
        <v>4.0055684169236806E-2</v>
      </c>
    </row>
    <row r="392" spans="1:89" ht="14.25" thickTop="1" thickBot="1" x14ac:dyDescent="0.25">
      <c r="A392" s="137" t="s">
        <v>27</v>
      </c>
      <c r="B392" s="206">
        <v>346</v>
      </c>
      <c r="C392" s="190">
        <v>568</v>
      </c>
      <c r="D392" s="191">
        <v>209</v>
      </c>
      <c r="E392" s="192">
        <v>229</v>
      </c>
      <c r="F392" s="189">
        <v>436</v>
      </c>
      <c r="G392" s="193">
        <v>460</v>
      </c>
      <c r="H392" s="191">
        <v>720</v>
      </c>
      <c r="I392" s="192">
        <v>788</v>
      </c>
      <c r="J392" s="189">
        <v>140</v>
      </c>
      <c r="K392" s="190">
        <v>93</v>
      </c>
      <c r="L392" s="191">
        <v>390</v>
      </c>
      <c r="M392" s="189">
        <v>355</v>
      </c>
      <c r="N392" s="194">
        <v>824</v>
      </c>
      <c r="O392" s="207">
        <v>685</v>
      </c>
      <c r="P392" s="189">
        <v>441</v>
      </c>
      <c r="Q392" s="190">
        <v>361</v>
      </c>
      <c r="R392" s="191">
        <v>503</v>
      </c>
      <c r="S392" s="192">
        <v>451</v>
      </c>
      <c r="T392" s="189">
        <v>127</v>
      </c>
      <c r="U392" s="193">
        <v>139</v>
      </c>
      <c r="V392" s="191">
        <v>434</v>
      </c>
      <c r="W392" s="208">
        <v>345</v>
      </c>
      <c r="X392" s="189">
        <v>348</v>
      </c>
      <c r="Y392" s="193">
        <v>174</v>
      </c>
      <c r="Z392" s="191">
        <v>864</v>
      </c>
      <c r="AA392" s="189">
        <v>1015</v>
      </c>
      <c r="AB392" s="170">
        <f t="shared" si="6403"/>
        <v>5782</v>
      </c>
      <c r="AC392" s="171">
        <f t="shared" si="6404"/>
        <v>5663</v>
      </c>
      <c r="AE392" s="267" t="s">
        <v>13</v>
      </c>
      <c r="AF392" s="20">
        <f t="shared" ref="AF392:BG392" si="6678">SUM(AF389:AF391)</f>
        <v>1074</v>
      </c>
      <c r="AG392" s="21">
        <f t="shared" si="6678"/>
        <v>2430</v>
      </c>
      <c r="AH392" s="20">
        <f t="shared" si="6678"/>
        <v>742</v>
      </c>
      <c r="AI392" s="21">
        <f t="shared" si="6678"/>
        <v>796</v>
      </c>
      <c r="AJ392" s="20">
        <f t="shared" si="6678"/>
        <v>1106</v>
      </c>
      <c r="AK392" s="21">
        <f t="shared" si="6678"/>
        <v>2651</v>
      </c>
      <c r="AL392" s="20">
        <f t="shared" si="6678"/>
        <v>2188</v>
      </c>
      <c r="AM392" s="21">
        <f t="shared" si="6678"/>
        <v>3474</v>
      </c>
      <c r="AN392" s="20">
        <f t="shared" si="6678"/>
        <v>855</v>
      </c>
      <c r="AO392" s="21">
        <f t="shared" si="6678"/>
        <v>190</v>
      </c>
      <c r="AP392" s="20">
        <f t="shared" si="6678"/>
        <v>2314</v>
      </c>
      <c r="AQ392" s="21">
        <f t="shared" si="6678"/>
        <v>633</v>
      </c>
      <c r="AR392" s="20">
        <f t="shared" si="6678"/>
        <v>3381</v>
      </c>
      <c r="AS392" s="21">
        <f t="shared" si="6678"/>
        <v>2240</v>
      </c>
      <c r="AT392" s="20">
        <f t="shared" si="6678"/>
        <v>1735</v>
      </c>
      <c r="AU392" s="21">
        <f t="shared" si="6678"/>
        <v>1507</v>
      </c>
      <c r="AV392" s="20">
        <f t="shared" si="6678"/>
        <v>1413</v>
      </c>
      <c r="AW392" s="21">
        <f t="shared" si="6678"/>
        <v>2177</v>
      </c>
      <c r="AX392" s="20">
        <f t="shared" si="6678"/>
        <v>705</v>
      </c>
      <c r="AY392" s="21">
        <f t="shared" si="6678"/>
        <v>131</v>
      </c>
      <c r="AZ392" s="20">
        <f t="shared" si="6678"/>
        <v>2184</v>
      </c>
      <c r="BA392" s="21">
        <f t="shared" si="6678"/>
        <v>1198</v>
      </c>
      <c r="BB392" s="20">
        <f t="shared" si="6678"/>
        <v>1666</v>
      </c>
      <c r="BC392" s="21">
        <f t="shared" si="6678"/>
        <v>537</v>
      </c>
      <c r="BD392" s="20">
        <f t="shared" si="6678"/>
        <v>2400</v>
      </c>
      <c r="BE392" s="21">
        <f t="shared" si="6678"/>
        <v>2918</v>
      </c>
      <c r="BF392" s="174">
        <f t="shared" si="6678"/>
        <v>21763</v>
      </c>
      <c r="BG392" s="175">
        <f t="shared" si="6678"/>
        <v>20882</v>
      </c>
      <c r="BI392" s="137" t="s">
        <v>27</v>
      </c>
      <c r="BJ392" s="129">
        <f>B392/B405</f>
        <v>3.5087719298245612E-2</v>
      </c>
      <c r="BK392" s="130">
        <f t="shared" ref="BK392" si="6679">C392/C405</f>
        <v>5.4573405073020755E-2</v>
      </c>
      <c r="BL392" s="131">
        <f t="shared" ref="BL392" si="6680">D392/D405</f>
        <v>4.3048403707518022E-2</v>
      </c>
      <c r="BM392" s="132">
        <f t="shared" ref="BM392" si="6681">E392/E405</f>
        <v>4.7470978441127694E-2</v>
      </c>
      <c r="BN392" s="129">
        <f t="shared" ref="BN392" si="6682">F392/F405</f>
        <v>3.4705086364721804E-2</v>
      </c>
      <c r="BO392" s="130">
        <f t="shared" ref="BO392" si="6683">G392/G405</f>
        <v>4.0290794429359726E-2</v>
      </c>
      <c r="BP392" s="131">
        <f t="shared" ref="BP392" si="6684">H392/H405</f>
        <v>4.3961411649774088E-2</v>
      </c>
      <c r="BQ392" s="132">
        <f t="shared" ref="BQ392" si="6685">I392/I405</f>
        <v>4.5347298152730621E-2</v>
      </c>
      <c r="BR392" s="129">
        <f t="shared" ref="BR392" si="6686">J392/J405</f>
        <v>4.6311610982467749E-2</v>
      </c>
      <c r="BS392" s="130">
        <f t="shared" ref="BS392" si="6687">K392/K405</f>
        <v>3.1229012760241773E-2</v>
      </c>
      <c r="BT392" s="131">
        <f t="shared" ref="BT392" si="6688">L392/L405</f>
        <v>4.3844856661045532E-2</v>
      </c>
      <c r="BU392" s="129">
        <f t="shared" ref="BU392" si="6689">M392/M405</f>
        <v>3.9049609503904958E-2</v>
      </c>
      <c r="BV392" s="133">
        <f t="shared" ref="BV392" si="6690">N392/N405</f>
        <v>4.5454545454545456E-2</v>
      </c>
      <c r="BW392" s="134">
        <f t="shared" ref="BW392" si="6691">O392/O405</f>
        <v>3.6865615413594531E-2</v>
      </c>
      <c r="BX392" s="129">
        <f t="shared" ref="BX392" si="6692">P392/P405</f>
        <v>4.5661627666183473E-2</v>
      </c>
      <c r="BY392" s="130">
        <f t="shared" ref="BY392" si="6693">Q392/Q405</f>
        <v>3.7812925526343355E-2</v>
      </c>
      <c r="BZ392" s="131">
        <f t="shared" ref="BZ392" si="6694">R392/R405</f>
        <v>4.7247792598158936E-2</v>
      </c>
      <c r="CA392" s="132">
        <f t="shared" ref="CA392" si="6695">S392/S405</f>
        <v>4.0178173719376389E-2</v>
      </c>
      <c r="CB392" s="129">
        <f t="shared" ref="CB392" si="6696">T392/T405</f>
        <v>4.5765765765765763E-2</v>
      </c>
      <c r="CC392" s="130">
        <f t="shared" ref="CC392" si="6697">U392/U405</f>
        <v>4.6519410977242305E-2</v>
      </c>
      <c r="CD392" s="131">
        <f t="shared" ref="CD392" si="6698">V392/V405</f>
        <v>4.8249027237354088E-2</v>
      </c>
      <c r="CE392" s="132">
        <f t="shared" ref="CE392" si="6699">W392/W405</f>
        <v>3.5348360655737703E-2</v>
      </c>
      <c r="CF392" s="129">
        <f t="shared" ref="CF392" si="6700">X392/X405</f>
        <v>4.1129890083914433E-2</v>
      </c>
      <c r="CG392" s="130">
        <f t="shared" ref="CG392" si="6701">Y392/Y405</f>
        <v>3.3048433048433051E-2</v>
      </c>
      <c r="CH392" s="131">
        <f t="shared" ref="CH392" si="6702">Z392/Z405</f>
        <v>5.3952791307605844E-2</v>
      </c>
      <c r="CI392" s="129">
        <f t="shared" ref="CI392" si="6703">AA392/AA405</f>
        <v>6.1299673873656237E-2</v>
      </c>
      <c r="CJ392" s="135">
        <f t="shared" ref="CJ392" si="6704">AB392/AB405</f>
        <v>4.4390873076804963E-2</v>
      </c>
      <c r="CK392" s="136">
        <f t="shared" ref="CK392" si="6705">AC392/AC405</f>
        <v>4.3555172705527653E-2</v>
      </c>
    </row>
    <row r="393" spans="1:89" ht="13.5" thickTop="1" x14ac:dyDescent="0.2">
      <c r="A393" s="146" t="s">
        <v>28</v>
      </c>
      <c r="B393" s="203">
        <v>366</v>
      </c>
      <c r="C393" s="197">
        <v>608</v>
      </c>
      <c r="D393" s="198">
        <v>244</v>
      </c>
      <c r="E393" s="199">
        <v>276</v>
      </c>
      <c r="F393" s="196">
        <v>427</v>
      </c>
      <c r="G393" s="200">
        <v>682</v>
      </c>
      <c r="H393" s="198">
        <v>738</v>
      </c>
      <c r="I393" s="199">
        <v>1078</v>
      </c>
      <c r="J393" s="196">
        <v>207</v>
      </c>
      <c r="K393" s="197">
        <v>94</v>
      </c>
      <c r="L393" s="198">
        <v>568</v>
      </c>
      <c r="M393" s="196">
        <v>281</v>
      </c>
      <c r="N393" s="201">
        <v>1076</v>
      </c>
      <c r="O393" s="204">
        <v>648</v>
      </c>
      <c r="P393" s="196">
        <v>515</v>
      </c>
      <c r="Q393" s="197">
        <v>322</v>
      </c>
      <c r="R393" s="198">
        <v>508</v>
      </c>
      <c r="S393" s="199">
        <v>589</v>
      </c>
      <c r="T393" s="196">
        <v>167</v>
      </c>
      <c r="U393" s="200">
        <v>58</v>
      </c>
      <c r="V393" s="198">
        <v>592</v>
      </c>
      <c r="W393" s="205">
        <v>450</v>
      </c>
      <c r="X393" s="196">
        <v>458</v>
      </c>
      <c r="Y393" s="200">
        <v>139</v>
      </c>
      <c r="Z393" s="198">
        <v>859</v>
      </c>
      <c r="AA393" s="196">
        <v>944</v>
      </c>
      <c r="AB393" s="170">
        <f t="shared" si="6403"/>
        <v>6725</v>
      </c>
      <c r="AC393" s="171">
        <f t="shared" si="6404"/>
        <v>6169</v>
      </c>
      <c r="BI393" s="146" t="s">
        <v>28</v>
      </c>
      <c r="BJ393" s="129">
        <f>B393/B405</f>
        <v>3.7115911165196226E-2</v>
      </c>
      <c r="BK393" s="130">
        <f t="shared" ref="BK393" si="6706">C393/C405</f>
        <v>5.8416602613374329E-2</v>
      </c>
      <c r="BL393" s="131">
        <f t="shared" ref="BL393" si="6707">D393/D405</f>
        <v>5.0257466529351182E-2</v>
      </c>
      <c r="BM393" s="132">
        <f t="shared" ref="BM393" si="6708">E393/E405</f>
        <v>5.721393034825871E-2</v>
      </c>
      <c r="BN393" s="129">
        <f t="shared" ref="BN393" si="6709">F393/F405</f>
        <v>3.3988696967284883E-2</v>
      </c>
      <c r="BO393" s="130">
        <f t="shared" ref="BO393" si="6710">G393/G405</f>
        <v>5.9735482175702896E-2</v>
      </c>
      <c r="BP393" s="131">
        <f t="shared" ref="BP393" si="6711">H393/H405</f>
        <v>4.5060446941018441E-2</v>
      </c>
      <c r="BQ393" s="132">
        <f t="shared" ref="BQ393" si="6712">I393/I405</f>
        <v>6.2036024630258389E-2</v>
      </c>
      <c r="BR393" s="129">
        <f t="shared" ref="BR393" si="6713">J393/J405</f>
        <v>6.8475024809791604E-2</v>
      </c>
      <c r="BS393" s="130">
        <f t="shared" ref="BS393" si="6714">K393/K405</f>
        <v>3.1564808596373402E-2</v>
      </c>
      <c r="BT393" s="131">
        <f t="shared" ref="BT393" si="6715">L393/L405</f>
        <v>6.3856098931984268E-2</v>
      </c>
      <c r="BU393" s="129">
        <f t="shared" ref="BU393" si="6716">M393/M405</f>
        <v>3.090969090309097E-2</v>
      </c>
      <c r="BV393" s="133">
        <f t="shared" ref="BV393" si="6717">N393/N405</f>
        <v>5.9355692850838485E-2</v>
      </c>
      <c r="BW393" s="134">
        <f t="shared" ref="BW393" si="6718">O393/O405</f>
        <v>3.4874333997093804E-2</v>
      </c>
      <c r="BX393" s="129">
        <f t="shared" ref="BX393" si="6719">P393/P405</f>
        <v>5.3323669496790224E-2</v>
      </c>
      <c r="BY393" s="130">
        <f t="shared" ref="BY393" si="6720">Q393/Q405</f>
        <v>3.3727872630145594E-2</v>
      </c>
      <c r="BZ393" s="131">
        <f t="shared" ref="BZ393" si="6721">R393/R405</f>
        <v>4.7717452564343413E-2</v>
      </c>
      <c r="CA393" s="132">
        <f t="shared" ref="CA393" si="6722">S393/S405</f>
        <v>5.2472160356347441E-2</v>
      </c>
      <c r="CB393" s="129">
        <f t="shared" ref="CB393" si="6723">T393/T405</f>
        <v>6.0180180180180183E-2</v>
      </c>
      <c r="CC393" s="130">
        <f t="shared" ref="CC393" si="6724">U393/U405</f>
        <v>1.9410977242302542E-2</v>
      </c>
      <c r="CD393" s="131">
        <f t="shared" ref="CD393" si="6725">V393/V405</f>
        <v>6.5814341300722626E-2</v>
      </c>
      <c r="CE393" s="132">
        <f t="shared" ref="CE393" si="6726">W393/W405</f>
        <v>4.6106557377049183E-2</v>
      </c>
      <c r="CF393" s="129">
        <f t="shared" ref="CF393" si="6727">X393/X405</f>
        <v>5.413071740928968E-2</v>
      </c>
      <c r="CG393" s="130">
        <f t="shared" ref="CG393" si="6728">Y393/Y405</f>
        <v>2.6400759734093067E-2</v>
      </c>
      <c r="CH393" s="131">
        <f t="shared" ref="CH393" si="6729">Z393/Z405</f>
        <v>5.3640564506057198E-2</v>
      </c>
      <c r="CI393" s="129">
        <f t="shared" ref="CI393" si="6730">AA393/AA405</f>
        <v>5.701171639086846E-2</v>
      </c>
      <c r="CJ393" s="135">
        <f t="shared" ref="CJ393" si="6731">AB393/AB405</f>
        <v>5.1630685133433649E-2</v>
      </c>
      <c r="CK393" s="136">
        <f t="shared" ref="CK393" si="6732">AC393/AC405</f>
        <v>4.7446911605226925E-2</v>
      </c>
    </row>
    <row r="394" spans="1:89" x14ac:dyDescent="0.2">
      <c r="A394" s="137" t="s">
        <v>29</v>
      </c>
      <c r="B394" s="206">
        <v>454</v>
      </c>
      <c r="C394" s="190">
        <v>915</v>
      </c>
      <c r="D394" s="191">
        <v>350</v>
      </c>
      <c r="E394" s="192">
        <v>291</v>
      </c>
      <c r="F394" s="189">
        <v>589</v>
      </c>
      <c r="G394" s="193">
        <v>1123</v>
      </c>
      <c r="H394" s="191">
        <v>862</v>
      </c>
      <c r="I394" s="192">
        <v>1395</v>
      </c>
      <c r="J394" s="189">
        <v>328</v>
      </c>
      <c r="K394" s="190">
        <v>89</v>
      </c>
      <c r="L394" s="191">
        <v>914</v>
      </c>
      <c r="M394" s="189">
        <v>289</v>
      </c>
      <c r="N394" s="194">
        <v>1314</v>
      </c>
      <c r="O394" s="207">
        <v>946</v>
      </c>
      <c r="P394" s="189">
        <v>758</v>
      </c>
      <c r="Q394" s="190">
        <v>544</v>
      </c>
      <c r="R394" s="191">
        <v>660</v>
      </c>
      <c r="S394" s="192">
        <v>933</v>
      </c>
      <c r="T394" s="189">
        <v>419</v>
      </c>
      <c r="U394" s="193">
        <v>69</v>
      </c>
      <c r="V394" s="191">
        <v>965</v>
      </c>
      <c r="W394" s="208">
        <v>592</v>
      </c>
      <c r="X394" s="189">
        <v>748</v>
      </c>
      <c r="Y394" s="193">
        <v>193</v>
      </c>
      <c r="Z394" s="191">
        <v>1244</v>
      </c>
      <c r="AA394" s="189">
        <v>1241</v>
      </c>
      <c r="AB394" s="170">
        <f t="shared" si="6403"/>
        <v>9605</v>
      </c>
      <c r="AC394" s="171">
        <f t="shared" si="6404"/>
        <v>8620</v>
      </c>
      <c r="BI394" s="137" t="s">
        <v>29</v>
      </c>
      <c r="BJ394" s="129">
        <f>B394/B405</f>
        <v>4.6039955379778924E-2</v>
      </c>
      <c r="BK394" s="130">
        <f t="shared" ref="BK394" si="6733">C394/C405</f>
        <v>8.7913143735588006E-2</v>
      </c>
      <c r="BL394" s="131">
        <f t="shared" ref="BL394" si="6734">D394/D405</f>
        <v>7.209062821833162E-2</v>
      </c>
      <c r="BM394" s="132">
        <f t="shared" ref="BM394" si="6735">E394/E405</f>
        <v>6.0323383084577117E-2</v>
      </c>
      <c r="BN394" s="129">
        <f t="shared" ref="BN394" si="6736">F394/F405</f>
        <v>4.6883706121149407E-2</v>
      </c>
      <c r="BO394" s="130">
        <f t="shared" ref="BO394" si="6737">G394/G405</f>
        <v>9.8362091617762978E-2</v>
      </c>
      <c r="BP394" s="131">
        <f t="shared" ref="BP394" si="6738">H394/H405</f>
        <v>5.2631578947368418E-2</v>
      </c>
      <c r="BQ394" s="132">
        <f t="shared" ref="BQ394" si="6739">I394/I405</f>
        <v>8.0278529090176673E-2</v>
      </c>
      <c r="BR394" s="129">
        <f t="shared" ref="BR394" si="6740">J394/J405</f>
        <v>0.10850148858749586</v>
      </c>
      <c r="BS394" s="130">
        <f t="shared" ref="BS394" si="6741">K394/K405</f>
        <v>2.9885829415715246E-2</v>
      </c>
      <c r="BT394" s="131">
        <f t="shared" ref="BT394" si="6742">L394/L405</f>
        <v>0.10275435637998875</v>
      </c>
      <c r="BU394" s="129">
        <f t="shared" ref="BU394" si="6743">M394/M405</f>
        <v>3.1789682103178965E-2</v>
      </c>
      <c r="BV394" s="133">
        <f t="shared" ref="BV394" si="6744">N394/N405</f>
        <v>7.2484554280670785E-2</v>
      </c>
      <c r="BW394" s="134">
        <f t="shared" ref="BW394" si="6745">O394/O405</f>
        <v>5.0912222162423984E-2</v>
      </c>
      <c r="BX394" s="129">
        <f t="shared" ref="BX394" si="6746">P394/P405</f>
        <v>7.8484158210809687E-2</v>
      </c>
      <c r="BY394" s="130">
        <f t="shared" ref="BY394" si="6747">Q394/Q405</f>
        <v>5.698125065465591E-2</v>
      </c>
      <c r="BZ394" s="131">
        <f t="shared" ref="BZ394" si="6748">R394/R405</f>
        <v>6.1995115536351682E-2</v>
      </c>
      <c r="CA394" s="132">
        <f t="shared" ref="CA394" si="6749">S394/S405</f>
        <v>8.3118040089086853E-2</v>
      </c>
      <c r="CB394" s="129">
        <f t="shared" ref="CB394" si="6750">T394/T405</f>
        <v>0.150990990990991</v>
      </c>
      <c r="CC394" s="130">
        <f t="shared" ref="CC394" si="6751">U394/U405</f>
        <v>2.3092369477911646E-2</v>
      </c>
      <c r="CD394" s="131">
        <f t="shared" ref="CD394" si="6752">V394/V405</f>
        <v>0.10728182323513062</v>
      </c>
      <c r="CE394" s="132">
        <f t="shared" ref="CE394" si="6753">W394/W405</f>
        <v>6.0655737704918035E-2</v>
      </c>
      <c r="CF394" s="129">
        <f t="shared" ref="CF394" si="6754">X394/X405</f>
        <v>8.8405625812551708E-2</v>
      </c>
      <c r="CG394" s="130">
        <f t="shared" ref="CG394" si="6755">Y394/Y405</f>
        <v>3.6657169990503322E-2</v>
      </c>
      <c r="CH394" s="131">
        <f t="shared" ref="CH394" si="6756">Z394/Z405</f>
        <v>7.768202822530286E-2</v>
      </c>
      <c r="CI394" s="129">
        <f t="shared" ref="CI394" si="6757">AA394/AA405</f>
        <v>7.4948665297741274E-2</v>
      </c>
      <c r="CJ394" s="135">
        <f t="shared" ref="CJ394" si="6758">AB394/AB405</f>
        <v>7.374166999355096E-2</v>
      </c>
      <c r="CK394" s="136">
        <f t="shared" ref="CK394" si="6759">AC394/AC405</f>
        <v>6.6298002599620057E-2</v>
      </c>
    </row>
    <row r="395" spans="1:89" x14ac:dyDescent="0.2">
      <c r="A395" s="146" t="s">
        <v>30</v>
      </c>
      <c r="B395" s="203">
        <v>560</v>
      </c>
      <c r="C395" s="197">
        <v>1314</v>
      </c>
      <c r="D395" s="198">
        <v>443</v>
      </c>
      <c r="E395" s="199">
        <v>415</v>
      </c>
      <c r="F395" s="196">
        <v>575</v>
      </c>
      <c r="G395" s="200">
        <v>1394</v>
      </c>
      <c r="H395" s="198">
        <v>1147</v>
      </c>
      <c r="I395" s="199">
        <v>1788</v>
      </c>
      <c r="J395" s="196">
        <v>525</v>
      </c>
      <c r="K395" s="197">
        <v>95</v>
      </c>
      <c r="L395" s="198">
        <v>1182</v>
      </c>
      <c r="M395" s="196">
        <v>304</v>
      </c>
      <c r="N395" s="201">
        <v>1778</v>
      </c>
      <c r="O395" s="204">
        <v>1015</v>
      </c>
      <c r="P395" s="196">
        <v>989</v>
      </c>
      <c r="Q395" s="197">
        <v>715</v>
      </c>
      <c r="R395" s="198">
        <v>697</v>
      </c>
      <c r="S395" s="199">
        <v>1054</v>
      </c>
      <c r="T395" s="196">
        <v>354</v>
      </c>
      <c r="U395" s="200">
        <v>56</v>
      </c>
      <c r="V395" s="198">
        <v>905</v>
      </c>
      <c r="W395" s="205">
        <v>603</v>
      </c>
      <c r="X395" s="196">
        <v>679</v>
      </c>
      <c r="Y395" s="200">
        <v>232</v>
      </c>
      <c r="Z395" s="198">
        <v>1036</v>
      </c>
      <c r="AA395" s="196">
        <v>1428</v>
      </c>
      <c r="AB395" s="170">
        <f t="shared" si="6403"/>
        <v>10870</v>
      </c>
      <c r="AC395" s="171">
        <f t="shared" si="6404"/>
        <v>10413</v>
      </c>
      <c r="BI395" s="146" t="s">
        <v>30</v>
      </c>
      <c r="BJ395" s="129">
        <f>B395/B405</f>
        <v>5.6789372274617181E-2</v>
      </c>
      <c r="BK395" s="130">
        <f t="shared" ref="BK395" si="6760">C395/C405</f>
        <v>0.12624903920061492</v>
      </c>
      <c r="BL395" s="131">
        <f t="shared" ref="BL395" si="6761">D395/D405</f>
        <v>9.1246138002059732E-2</v>
      </c>
      <c r="BM395" s="132">
        <f t="shared" ref="BM395" si="6762">E395/E405</f>
        <v>8.6028192371475951E-2</v>
      </c>
      <c r="BN395" s="129">
        <f t="shared" ref="BN395" si="6763">F395/F405</f>
        <v>4.5769322614025311E-2</v>
      </c>
      <c r="BO395" s="130">
        <f t="shared" ref="BO395" si="6764">G395/G405</f>
        <v>0.12209862485766838</v>
      </c>
      <c r="BP395" s="131">
        <f t="shared" ref="BP395" si="6765">H395/H405</f>
        <v>7.0032971058737334E-2</v>
      </c>
      <c r="BQ395" s="132">
        <f t="shared" ref="BQ395" si="6766">I395/I405</f>
        <v>0.10289463083386086</v>
      </c>
      <c r="BR395" s="129">
        <f t="shared" ref="BR395" si="6767">J395/J405</f>
        <v>0.17366854118425407</v>
      </c>
      <c r="BS395" s="130">
        <f t="shared" ref="BS395" si="6768">K395/K405</f>
        <v>3.1900604432505038E-2</v>
      </c>
      <c r="BT395" s="131">
        <f t="shared" ref="BT395" si="6769">L395/L405</f>
        <v>0.13288364249578416</v>
      </c>
      <c r="BU395" s="129">
        <f t="shared" ref="BU395" si="6770">M395/M405</f>
        <v>3.3439665603343965E-2</v>
      </c>
      <c r="BV395" s="133">
        <f t="shared" ref="BV395" si="6771">N395/N405</f>
        <v>9.8080317740511916E-2</v>
      </c>
      <c r="BW395" s="134">
        <f t="shared" ref="BW395" si="6772">O395/O405</f>
        <v>5.4625692912114526E-2</v>
      </c>
      <c r="BX395" s="129">
        <f t="shared" ref="BX395" si="6773">P395/P405</f>
        <v>0.10240215365500104</v>
      </c>
      <c r="BY395" s="130">
        <f t="shared" ref="BY395" si="6774">Q395/Q405</f>
        <v>7.4892636430292245E-2</v>
      </c>
      <c r="BZ395" s="131">
        <f t="shared" ref="BZ395" si="6775">R395/R405</f>
        <v>6.5470599286116857E-2</v>
      </c>
      <c r="CA395" s="132">
        <f t="shared" ref="CA395" si="6776">S395/S405</f>
        <v>9.3897550111358571E-2</v>
      </c>
      <c r="CB395" s="129">
        <f t="shared" ref="CB395" si="6777">T395/T405</f>
        <v>0.12756756756756757</v>
      </c>
      <c r="CC395" s="130">
        <f t="shared" ref="CC395" si="6778">U395/U405</f>
        <v>1.8741633199464525E-2</v>
      </c>
      <c r="CD395" s="131">
        <f t="shared" ref="CD395" si="6779">V395/V405</f>
        <v>0.10061145080600334</v>
      </c>
      <c r="CE395" s="132">
        <f t="shared" ref="CE395" si="6780">W395/W405</f>
        <v>6.1782786885245904E-2</v>
      </c>
      <c r="CF395" s="129">
        <f t="shared" ref="CF395" si="6781">X395/X405</f>
        <v>8.0250561399361778E-2</v>
      </c>
      <c r="CG395" s="130">
        <f t="shared" ref="CG395" si="6782">Y395/Y405</f>
        <v>4.4064577397910733E-2</v>
      </c>
      <c r="CH395" s="131">
        <f t="shared" ref="CH395" si="6783">Z395/Z405</f>
        <v>6.4693393280879224E-2</v>
      </c>
      <c r="CI395" s="129">
        <f t="shared" ref="CI395" si="6784">AA395/AA405</f>
        <v>8.6242299794661192E-2</v>
      </c>
      <c r="CJ395" s="135">
        <f t="shared" ref="CJ395" si="6785">AB395/AB405</f>
        <v>8.3453612996345544E-2</v>
      </c>
      <c r="CK395" s="136">
        <f t="shared" ref="CK395" si="6786">AC395/AC405</f>
        <v>8.008829478768488E-2</v>
      </c>
    </row>
    <row r="396" spans="1:89" x14ac:dyDescent="0.2">
      <c r="A396" s="137" t="s">
        <v>31</v>
      </c>
      <c r="B396" s="206">
        <v>514</v>
      </c>
      <c r="C396" s="190">
        <v>1116</v>
      </c>
      <c r="D396" s="191">
        <v>299</v>
      </c>
      <c r="E396" s="192">
        <v>381</v>
      </c>
      <c r="F396" s="189">
        <v>531</v>
      </c>
      <c r="G396" s="193">
        <v>1257</v>
      </c>
      <c r="H396" s="191">
        <v>1041</v>
      </c>
      <c r="I396" s="192">
        <v>1686</v>
      </c>
      <c r="J396" s="189">
        <v>330</v>
      </c>
      <c r="K396" s="190">
        <v>95</v>
      </c>
      <c r="L396" s="191">
        <v>1132</v>
      </c>
      <c r="M396" s="189">
        <v>329</v>
      </c>
      <c r="N396" s="194">
        <v>1603</v>
      </c>
      <c r="O396" s="207">
        <v>1225</v>
      </c>
      <c r="P396" s="189">
        <v>746</v>
      </c>
      <c r="Q396" s="190">
        <v>792</v>
      </c>
      <c r="R396" s="191">
        <v>716</v>
      </c>
      <c r="S396" s="192">
        <v>1123</v>
      </c>
      <c r="T396" s="189">
        <v>351</v>
      </c>
      <c r="U396" s="193">
        <v>75</v>
      </c>
      <c r="V396" s="191">
        <v>1279</v>
      </c>
      <c r="W396" s="208">
        <v>595</v>
      </c>
      <c r="X396" s="189">
        <v>987</v>
      </c>
      <c r="Y396" s="193">
        <v>305</v>
      </c>
      <c r="Z396" s="191">
        <v>1364</v>
      </c>
      <c r="AA396" s="189">
        <v>1490</v>
      </c>
      <c r="AB396" s="170">
        <f t="shared" si="6403"/>
        <v>10893</v>
      </c>
      <c r="AC396" s="171">
        <f t="shared" si="6404"/>
        <v>10469</v>
      </c>
      <c r="BI396" s="137" t="s">
        <v>31</v>
      </c>
      <c r="BJ396" s="129">
        <f>B396/B405</f>
        <v>5.2124530980630766E-2</v>
      </c>
      <c r="BK396" s="130">
        <f t="shared" ref="BK396" si="6787">C396/C405</f>
        <v>0.10722521137586472</v>
      </c>
      <c r="BL396" s="131">
        <f t="shared" ref="BL396" si="6788">D396/D405</f>
        <v>6.1585993820803299E-2</v>
      </c>
      <c r="BM396" s="132">
        <f t="shared" ref="BM396" si="6789">E396/E405</f>
        <v>7.8980099502487564E-2</v>
      </c>
      <c r="BN396" s="129">
        <f t="shared" ref="BN396" si="6790">F396/F405</f>
        <v>4.2266974448778159E-2</v>
      </c>
      <c r="BO396" s="130">
        <f t="shared" ref="BO396" si="6791">G396/G405</f>
        <v>0.11009897521240256</v>
      </c>
      <c r="BP396" s="131">
        <f t="shared" ref="BP396" si="6792">H396/H405</f>
        <v>6.3560874343631696E-2</v>
      </c>
      <c r="BQ396" s="132">
        <f t="shared" ref="BQ396" si="6793">I396/I405</f>
        <v>9.7024802900385565E-2</v>
      </c>
      <c r="BR396" s="129">
        <f t="shared" ref="BR396" si="6794">J396/J405</f>
        <v>0.10916308303010255</v>
      </c>
      <c r="BS396" s="130">
        <f t="shared" ref="BS396" si="6795">K396/K405</f>
        <v>3.1900604432505038E-2</v>
      </c>
      <c r="BT396" s="131">
        <f t="shared" ref="BT396" si="6796">L396/L405</f>
        <v>0.12726250702641934</v>
      </c>
      <c r="BU396" s="129">
        <f t="shared" ref="BU396" si="6797">M396/M405</f>
        <v>3.6189638103618964E-2</v>
      </c>
      <c r="BV396" s="133">
        <f t="shared" ref="BV396" si="6798">N396/N405</f>
        <v>8.8426743159752866E-2</v>
      </c>
      <c r="BW396" s="134">
        <f t="shared" ref="BW396" si="6799">O396/O405</f>
        <v>6.5927560411172703E-2</v>
      </c>
      <c r="BX396" s="129">
        <f t="shared" ref="BX396" si="6800">P396/P405</f>
        <v>7.7241664940981572E-2</v>
      </c>
      <c r="BY396" s="130">
        <f t="shared" ref="BY396" si="6801">Q396/Q405</f>
        <v>8.2957997276631404E-2</v>
      </c>
      <c r="BZ396" s="131">
        <f t="shared" ref="BZ396" si="6802">R396/R405</f>
        <v>6.7255307157617891E-2</v>
      </c>
      <c r="CA396" s="132">
        <f t="shared" ref="CA396" si="6803">S396/S405</f>
        <v>0.1000445434298441</v>
      </c>
      <c r="CB396" s="129">
        <f t="shared" ref="CB396" si="6804">T396/T405</f>
        <v>0.1264864864864865</v>
      </c>
      <c r="CC396" s="130">
        <f t="shared" ref="CC396" si="6805">U396/U405</f>
        <v>2.5100401606425703E-2</v>
      </c>
      <c r="CD396" s="131">
        <f t="shared" ref="CD396" si="6806">V396/V405</f>
        <v>0.14219010561423012</v>
      </c>
      <c r="CE396" s="132">
        <f t="shared" ref="CE396" si="6807">W396/W405</f>
        <v>6.0963114754098359E-2</v>
      </c>
      <c r="CF396" s="129">
        <f t="shared" ref="CF396" si="6808">X396/X405</f>
        <v>0.11665287791041248</v>
      </c>
      <c r="CG396" s="130">
        <f t="shared" ref="CG396" si="6809">Y396/Y405</f>
        <v>5.7929724596391265E-2</v>
      </c>
      <c r="CH396" s="131">
        <f t="shared" ref="CH396" si="6810">Z396/Z405</f>
        <v>8.5175471462470342E-2</v>
      </c>
      <c r="CI396" s="129">
        <f t="shared" ref="CI396" si="6811">AA396/AA405</f>
        <v>8.9986713371180096E-2</v>
      </c>
      <c r="CJ396" s="135">
        <f t="shared" ref="CJ396" si="6812">AB396/AB405</f>
        <v>8.363019377821454E-2</v>
      </c>
      <c r="CK396" s="136">
        <f t="shared" ref="CK396" si="6813">AC396/AC405</f>
        <v>8.0519001069074517E-2</v>
      </c>
    </row>
    <row r="397" spans="1:89" x14ac:dyDescent="0.2">
      <c r="A397" s="146" t="s">
        <v>32</v>
      </c>
      <c r="B397" s="203">
        <v>568</v>
      </c>
      <c r="C397" s="197">
        <v>1120</v>
      </c>
      <c r="D397" s="198">
        <v>171</v>
      </c>
      <c r="E397" s="199">
        <v>484</v>
      </c>
      <c r="F397" s="196">
        <v>534</v>
      </c>
      <c r="G397" s="200">
        <v>1403</v>
      </c>
      <c r="H397" s="198">
        <v>914</v>
      </c>
      <c r="I397" s="199">
        <v>1719</v>
      </c>
      <c r="J397" s="196">
        <v>292</v>
      </c>
      <c r="K397" s="197">
        <v>85</v>
      </c>
      <c r="L397" s="198">
        <v>777</v>
      </c>
      <c r="M397" s="196">
        <v>377</v>
      </c>
      <c r="N397" s="201">
        <v>1346</v>
      </c>
      <c r="O397" s="204">
        <v>1113</v>
      </c>
      <c r="P397" s="196">
        <v>601</v>
      </c>
      <c r="Q397" s="197">
        <v>837</v>
      </c>
      <c r="R397" s="198">
        <v>563</v>
      </c>
      <c r="S397" s="199">
        <v>928</v>
      </c>
      <c r="T397" s="196">
        <v>152</v>
      </c>
      <c r="U397" s="200">
        <v>140</v>
      </c>
      <c r="V397" s="198">
        <v>779</v>
      </c>
      <c r="W397" s="205">
        <v>496</v>
      </c>
      <c r="X397" s="196">
        <v>567</v>
      </c>
      <c r="Y397" s="200">
        <v>304</v>
      </c>
      <c r="Z397" s="198">
        <v>859</v>
      </c>
      <c r="AA397" s="196">
        <v>1153</v>
      </c>
      <c r="AB397" s="170">
        <f t="shared" si="6403"/>
        <v>8123</v>
      </c>
      <c r="AC397" s="171">
        <f t="shared" si="6404"/>
        <v>10159</v>
      </c>
      <c r="BI397" s="146" t="s">
        <v>32</v>
      </c>
      <c r="BJ397" s="129">
        <f>B397/B405</f>
        <v>5.7600649021397422E-2</v>
      </c>
      <c r="BK397" s="130">
        <f t="shared" ref="BK397" si="6814">C397/C405</f>
        <v>0.10760953112990007</v>
      </c>
      <c r="BL397" s="131">
        <f t="shared" ref="BL397" si="6815">D397/D405</f>
        <v>3.5221421215242021E-2</v>
      </c>
      <c r="BM397" s="132">
        <f t="shared" ref="BM397" si="6816">E397/E405</f>
        <v>0.10033167495854063</v>
      </c>
      <c r="BN397" s="129">
        <f t="shared" ref="BN397" si="6817">F397/F405</f>
        <v>4.2505770914590464E-2</v>
      </c>
      <c r="BO397" s="130">
        <f t="shared" ref="BO397" si="6818">G397/G405</f>
        <v>0.12288692300954716</v>
      </c>
      <c r="BP397" s="131">
        <f t="shared" ref="BP397" si="6819">H397/H405</f>
        <v>5.5806569788740996E-2</v>
      </c>
      <c r="BQ397" s="132">
        <f t="shared" ref="BQ397" si="6820">I397/I405</f>
        <v>9.8923864878862872E-2</v>
      </c>
      <c r="BR397" s="129">
        <f t="shared" ref="BR397" si="6821">J397/J405</f>
        <v>9.659278862057559E-2</v>
      </c>
      <c r="BS397" s="130">
        <f t="shared" ref="BS397" si="6822">K397/K405</f>
        <v>2.8542646071188716E-2</v>
      </c>
      <c r="BT397" s="131">
        <f t="shared" ref="BT397" si="6823">L397/L405</f>
        <v>8.7352445193929179E-2</v>
      </c>
      <c r="BU397" s="129">
        <f t="shared" ref="BU397" si="6824">M397/M405</f>
        <v>4.1469585304146961E-2</v>
      </c>
      <c r="BV397" s="133">
        <f t="shared" ref="BV397" si="6825">N397/N405</f>
        <v>7.4249779346866732E-2</v>
      </c>
      <c r="BW397" s="134">
        <f t="shared" ref="BW397" si="6826">O397/O405</f>
        <v>5.989989774500834E-2</v>
      </c>
      <c r="BX397" s="129">
        <f t="shared" ref="BX397" si="6827">P397/P405</f>
        <v>6.2228204597225098E-2</v>
      </c>
      <c r="BY397" s="130">
        <f t="shared" ref="BY397" si="6828">Q397/Q405</f>
        <v>8.7671519849167281E-2</v>
      </c>
      <c r="BZ397" s="131">
        <f t="shared" ref="BZ397" si="6829">R397/R405</f>
        <v>5.2883712192372721E-2</v>
      </c>
      <c r="CA397" s="132">
        <f t="shared" ref="CA397" si="6830">S397/S405</f>
        <v>8.2672605790645878E-2</v>
      </c>
      <c r="CB397" s="129">
        <f t="shared" ref="CB397" si="6831">T397/T405</f>
        <v>5.4774774774774777E-2</v>
      </c>
      <c r="CC397" s="130">
        <f t="shared" ref="CC397" si="6832">U397/U405</f>
        <v>4.6854082998661312E-2</v>
      </c>
      <c r="CD397" s="131">
        <f t="shared" ref="CD397" si="6833">V397/V405</f>
        <v>8.6603668704836018E-2</v>
      </c>
      <c r="CE397" s="132">
        <f t="shared" ref="CE397" si="6834">W397/W405</f>
        <v>5.0819672131147541E-2</v>
      </c>
      <c r="CF397" s="129">
        <f t="shared" ref="CF397" si="6835">X397/X405</f>
        <v>6.7013355395343338E-2</v>
      </c>
      <c r="CG397" s="130">
        <f t="shared" ref="CG397" si="6836">Y397/Y405</f>
        <v>5.7739791073124408E-2</v>
      </c>
      <c r="CH397" s="131">
        <f t="shared" ref="CH397" si="6837">Z397/Z405</f>
        <v>5.3640564506057198E-2</v>
      </c>
      <c r="CI397" s="129">
        <f t="shared" ref="CI397" si="6838">AA397/AA405</f>
        <v>6.9634013769778957E-2</v>
      </c>
      <c r="CJ397" s="135">
        <f t="shared" ref="CJ397" si="6839">AB397/AB405</f>
        <v>6.2363725700948933E-2</v>
      </c>
      <c r="CK397" s="136">
        <f t="shared" ref="CK397" si="6840">AC397/AC405</f>
        <v>7.8134734154238994E-2</v>
      </c>
    </row>
    <row r="398" spans="1:89" x14ac:dyDescent="0.2">
      <c r="A398" s="137" t="s">
        <v>33</v>
      </c>
      <c r="B398" s="206">
        <v>393</v>
      </c>
      <c r="C398" s="190">
        <v>575</v>
      </c>
      <c r="D398" s="191">
        <v>106</v>
      </c>
      <c r="E398" s="192">
        <v>276</v>
      </c>
      <c r="F398" s="189">
        <v>453</v>
      </c>
      <c r="G398" s="193">
        <v>736</v>
      </c>
      <c r="H398" s="191">
        <v>671</v>
      </c>
      <c r="I398" s="192">
        <v>1119</v>
      </c>
      <c r="J398" s="189">
        <v>110</v>
      </c>
      <c r="K398" s="190">
        <v>57</v>
      </c>
      <c r="L398" s="191">
        <v>443</v>
      </c>
      <c r="M398" s="189">
        <v>304</v>
      </c>
      <c r="N398" s="194">
        <v>953</v>
      </c>
      <c r="O398" s="207">
        <v>908</v>
      </c>
      <c r="P398" s="189">
        <v>317</v>
      </c>
      <c r="Q398" s="190">
        <v>550</v>
      </c>
      <c r="R398" s="191">
        <v>399</v>
      </c>
      <c r="S398" s="192">
        <v>549</v>
      </c>
      <c r="T398" s="189">
        <v>57</v>
      </c>
      <c r="U398" s="193">
        <v>117</v>
      </c>
      <c r="V398" s="191">
        <v>615</v>
      </c>
      <c r="W398" s="208">
        <v>360</v>
      </c>
      <c r="X398" s="189">
        <v>275</v>
      </c>
      <c r="Y398" s="193">
        <v>285</v>
      </c>
      <c r="Z398" s="191">
        <v>611</v>
      </c>
      <c r="AA398" s="189">
        <v>691</v>
      </c>
      <c r="AB398" s="170">
        <f t="shared" si="6403"/>
        <v>5403</v>
      </c>
      <c r="AC398" s="171">
        <f t="shared" si="6404"/>
        <v>6527</v>
      </c>
      <c r="BI398" s="137" t="s">
        <v>33</v>
      </c>
      <c r="BJ398" s="129">
        <f>B398/B405</f>
        <v>3.9853970185579554E-2</v>
      </c>
      <c r="BK398" s="130">
        <f t="shared" ref="BK398" si="6841">C398/C405</f>
        <v>5.5245964642582628E-2</v>
      </c>
      <c r="BL398" s="131">
        <f t="shared" ref="BL398" si="6842">D398/D405</f>
        <v>2.1833161688980432E-2</v>
      </c>
      <c r="BM398" s="132">
        <f t="shared" ref="BM398" si="6843">E398/E405</f>
        <v>5.721393034825871E-2</v>
      </c>
      <c r="BN398" s="129">
        <f t="shared" ref="BN398" si="6844">F398/F405</f>
        <v>3.6058266337658205E-2</v>
      </c>
      <c r="BO398" s="130">
        <f t="shared" ref="BO398" si="6845">G398/G405</f>
        <v>6.4465271086975556E-2</v>
      </c>
      <c r="BP398" s="131">
        <f t="shared" ref="BP398" si="6846">H398/H405</f>
        <v>4.0969593356942238E-2</v>
      </c>
      <c r="BQ398" s="132">
        <f t="shared" ref="BQ398" si="6847">I398/I405</f>
        <v>6.4395465270184721E-2</v>
      </c>
      <c r="BR398" s="129">
        <f t="shared" ref="BR398" si="6848">J398/J405</f>
        <v>3.6387694343367513E-2</v>
      </c>
      <c r="BS398" s="130">
        <f t="shared" ref="BS398" si="6849">K398/K405</f>
        <v>1.9140362659503023E-2</v>
      </c>
      <c r="BT398" s="131">
        <f t="shared" ref="BT398" si="6850">L398/L405</f>
        <v>4.9803260258572235E-2</v>
      </c>
      <c r="BU398" s="129">
        <f t="shared" ref="BU398" si="6851">M398/M405</f>
        <v>3.3439665603343965E-2</v>
      </c>
      <c r="BV398" s="133">
        <f t="shared" ref="BV398" si="6852">N398/N405</f>
        <v>5.2570609002647838E-2</v>
      </c>
      <c r="BW398" s="134">
        <f t="shared" ref="BW398" si="6853">O398/O405</f>
        <v>4.8867122329261076E-2</v>
      </c>
      <c r="BX398" s="129">
        <f t="shared" ref="BX398" si="6854">P398/P405</f>
        <v>3.2822530544626215E-2</v>
      </c>
      <c r="BY398" s="130">
        <f t="shared" ref="BY398" si="6855">Q398/Q405</f>
        <v>5.7609720330994027E-2</v>
      </c>
      <c r="BZ398" s="131">
        <f t="shared" ref="BZ398" si="6856">R398/R405</f>
        <v>3.7478865301521697E-2</v>
      </c>
      <c r="CA398" s="132">
        <f t="shared" ref="CA398" si="6857">S398/S405</f>
        <v>4.8908685968819601E-2</v>
      </c>
      <c r="CB398" s="129">
        <f t="shared" ref="CB398" si="6858">T398/T405</f>
        <v>2.0540540540540539E-2</v>
      </c>
      <c r="CC398" s="130">
        <f t="shared" ref="CC398" si="6859">U398/U405</f>
        <v>3.9156626506024098E-2</v>
      </c>
      <c r="CD398" s="131">
        <f t="shared" ref="CD398" si="6860">V398/V405</f>
        <v>6.837131739855476E-2</v>
      </c>
      <c r="CE398" s="132">
        <f t="shared" ref="CE398" si="6861">W398/W405</f>
        <v>3.6885245901639344E-2</v>
      </c>
      <c r="CF398" s="129">
        <f t="shared" ref="CF398" si="6862">X398/X405</f>
        <v>3.2502068313438125E-2</v>
      </c>
      <c r="CG398" s="130">
        <f t="shared" ref="CG398" si="6863">Y398/Y405</f>
        <v>5.4131054131054131E-2</v>
      </c>
      <c r="CH398" s="131">
        <f t="shared" ref="CH398" si="6864">Z398/Z405</f>
        <v>3.8154115149244411E-2</v>
      </c>
      <c r="CI398" s="129">
        <f t="shared" ref="CI398" si="6865">AA398/AA405</f>
        <v>4.1732093247976811E-2</v>
      </c>
      <c r="CJ398" s="135">
        <f t="shared" ref="CJ398" si="6866">AB398/AB405</f>
        <v>4.1481128888615916E-2</v>
      </c>
      <c r="CK398" s="136">
        <f t="shared" ref="CK398" si="6867">AC398/AC405</f>
        <v>5.0200355332682148E-2</v>
      </c>
    </row>
    <row r="399" spans="1:89" x14ac:dyDescent="0.2">
      <c r="A399" s="146" t="s">
        <v>34</v>
      </c>
      <c r="B399" s="203">
        <v>110</v>
      </c>
      <c r="C399" s="197">
        <v>240</v>
      </c>
      <c r="D399" s="198">
        <v>57</v>
      </c>
      <c r="E399" s="199">
        <v>126</v>
      </c>
      <c r="F399" s="196">
        <v>139</v>
      </c>
      <c r="G399" s="200">
        <v>477</v>
      </c>
      <c r="H399" s="198">
        <v>315</v>
      </c>
      <c r="I399" s="199">
        <v>609</v>
      </c>
      <c r="J399" s="196">
        <v>42</v>
      </c>
      <c r="K399" s="197">
        <v>38</v>
      </c>
      <c r="L399" s="198">
        <v>416</v>
      </c>
      <c r="M399" s="196">
        <v>155</v>
      </c>
      <c r="N399" s="201">
        <v>499</v>
      </c>
      <c r="O399" s="204">
        <v>589</v>
      </c>
      <c r="P399" s="196">
        <v>201</v>
      </c>
      <c r="Q399" s="197">
        <v>302</v>
      </c>
      <c r="R399" s="198">
        <v>269</v>
      </c>
      <c r="S399" s="199">
        <v>362</v>
      </c>
      <c r="T399" s="196">
        <v>51</v>
      </c>
      <c r="U399" s="200">
        <v>77</v>
      </c>
      <c r="V399" s="198">
        <v>324</v>
      </c>
      <c r="W399" s="205">
        <v>215</v>
      </c>
      <c r="X399" s="196">
        <v>157</v>
      </c>
      <c r="Y399" s="200">
        <v>209</v>
      </c>
      <c r="Z399" s="198">
        <v>369</v>
      </c>
      <c r="AA399" s="196">
        <v>331</v>
      </c>
      <c r="AB399" s="170">
        <f t="shared" si="6403"/>
        <v>2949</v>
      </c>
      <c r="AC399" s="171">
        <f t="shared" si="6404"/>
        <v>3730</v>
      </c>
      <c r="BI399" s="146" t="s">
        <v>34</v>
      </c>
      <c r="BJ399" s="129">
        <f>B399/B405</f>
        <v>1.1155055268228374E-2</v>
      </c>
      <c r="BK399" s="130">
        <f t="shared" ref="BK399" si="6868">C399/C405</f>
        <v>2.3059185242121444E-2</v>
      </c>
      <c r="BL399" s="131">
        <f t="shared" ref="BL399" si="6869">D399/D405</f>
        <v>1.1740473738414007E-2</v>
      </c>
      <c r="BM399" s="132">
        <f t="shared" ref="BM399" si="6870">E399/E405</f>
        <v>2.6119402985074626E-2</v>
      </c>
      <c r="BN399" s="129">
        <f t="shared" ref="BN399" si="6871">F399/F405</f>
        <v>1.106423624930351E-2</v>
      </c>
      <c r="BO399" s="130">
        <f t="shared" ref="BO399" si="6872">G399/G405</f>
        <v>4.1779802049575196E-2</v>
      </c>
      <c r="BP399" s="131">
        <f t="shared" ref="BP399" si="6873">H399/H405</f>
        <v>1.9233117596776164E-2</v>
      </c>
      <c r="BQ399" s="132">
        <f t="shared" ref="BQ399" si="6874">I399/I405</f>
        <v>3.5046325602808306E-2</v>
      </c>
      <c r="BR399" s="129">
        <f t="shared" ref="BR399" si="6875">J399/J405</f>
        <v>1.3893483294740324E-2</v>
      </c>
      <c r="BS399" s="130">
        <f t="shared" ref="BS399" si="6876">K399/K405</f>
        <v>1.2760241773002015E-2</v>
      </c>
      <c r="BT399" s="131">
        <f t="shared" ref="BT399" si="6877">L399/L405</f>
        <v>4.676784710511523E-2</v>
      </c>
      <c r="BU399" s="129">
        <f t="shared" ref="BU399" si="6878">M399/M405</f>
        <v>1.7049829501704982E-2</v>
      </c>
      <c r="BV399" s="133">
        <f t="shared" ref="BV399" si="6879">N399/N405</f>
        <v>2.7526478375992938E-2</v>
      </c>
      <c r="BW399" s="134">
        <f t="shared" ref="BW399" si="6880">O399/O405</f>
        <v>3.1699047414025079E-2</v>
      </c>
      <c r="BX399" s="129">
        <f t="shared" ref="BX399" si="6881">P399/P405</f>
        <v>2.0811762269621038E-2</v>
      </c>
      <c r="BY399" s="130">
        <f t="shared" ref="BY399" si="6882">Q399/Q405</f>
        <v>3.163297370901854E-2</v>
      </c>
      <c r="BZ399" s="131">
        <f t="shared" ref="BZ399" si="6883">R399/R405</f>
        <v>2.5267706180725154E-2</v>
      </c>
      <c r="CA399" s="132">
        <f t="shared" ref="CA399" si="6884">S399/S405</f>
        <v>3.224944320712695E-2</v>
      </c>
      <c r="CB399" s="129">
        <f t="shared" ref="CB399" si="6885">T399/T405</f>
        <v>1.8378378378378378E-2</v>
      </c>
      <c r="CC399" s="130">
        <f t="shared" ref="CC399" si="6886">U399/U405</f>
        <v>2.5769745649263723E-2</v>
      </c>
      <c r="CD399" s="131">
        <f t="shared" ref="CD399" si="6887">V399/V405</f>
        <v>3.6020011117287379E-2</v>
      </c>
      <c r="CE399" s="132">
        <f t="shared" ref="CE399" si="6888">W399/W405</f>
        <v>2.2028688524590164E-2</v>
      </c>
      <c r="CF399" s="129">
        <f t="shared" ref="CF399" si="6889">X399/X405</f>
        <v>1.8555726273490131E-2</v>
      </c>
      <c r="CG399" s="130">
        <f t="shared" ref="CG399" si="6890">Y399/Y405</f>
        <v>3.9696106362773029E-2</v>
      </c>
      <c r="CH399" s="131">
        <f t="shared" ref="CH399" si="6891">Z399/Z405</f>
        <v>2.3042337954289997E-2</v>
      </c>
      <c r="CI399" s="129">
        <f t="shared" ref="CI399" si="6892">AA399/AA405</f>
        <v>1.9990336997221886E-2</v>
      </c>
      <c r="CJ399" s="135">
        <f t="shared" ref="CJ399" si="6893">AB399/AB405</f>
        <v>2.2640727205724288E-2</v>
      </c>
      <c r="CK399" s="136">
        <f t="shared" ref="CK399" si="6894">AC399/AC405</f>
        <v>2.8688114813988724E-2</v>
      </c>
    </row>
    <row r="400" spans="1:89" x14ac:dyDescent="0.2">
      <c r="A400" s="137" t="s">
        <v>35</v>
      </c>
      <c r="B400" s="206">
        <v>0</v>
      </c>
      <c r="C400" s="190">
        <v>86</v>
      </c>
      <c r="D400" s="191">
        <v>0</v>
      </c>
      <c r="E400" s="192">
        <v>61</v>
      </c>
      <c r="F400" s="189">
        <v>5</v>
      </c>
      <c r="G400" s="193">
        <v>127</v>
      </c>
      <c r="H400" s="191">
        <v>36</v>
      </c>
      <c r="I400" s="192">
        <v>149</v>
      </c>
      <c r="J400" s="189">
        <v>5</v>
      </c>
      <c r="K400" s="190">
        <v>3</v>
      </c>
      <c r="L400" s="191">
        <v>59</v>
      </c>
      <c r="M400" s="189">
        <v>20</v>
      </c>
      <c r="N400" s="194">
        <v>80</v>
      </c>
      <c r="O400" s="207">
        <v>50</v>
      </c>
      <c r="P400" s="189">
        <v>36</v>
      </c>
      <c r="Q400" s="190">
        <v>39</v>
      </c>
      <c r="R400" s="191">
        <v>41</v>
      </c>
      <c r="S400" s="192">
        <v>15</v>
      </c>
      <c r="T400" s="189">
        <v>4</v>
      </c>
      <c r="U400" s="193">
        <v>9</v>
      </c>
      <c r="V400" s="191">
        <v>29</v>
      </c>
      <c r="W400" s="208">
        <v>11</v>
      </c>
      <c r="X400" s="189">
        <v>20</v>
      </c>
      <c r="Y400" s="193">
        <v>11</v>
      </c>
      <c r="Z400" s="191">
        <v>19</v>
      </c>
      <c r="AA400" s="189">
        <v>16</v>
      </c>
      <c r="AB400" s="170">
        <f t="shared" si="6403"/>
        <v>334</v>
      </c>
      <c r="AC400" s="171">
        <f t="shared" si="6404"/>
        <v>597</v>
      </c>
      <c r="BI400" s="137" t="s">
        <v>35</v>
      </c>
      <c r="BJ400" s="129">
        <f>B400/B405</f>
        <v>0</v>
      </c>
      <c r="BK400" s="130">
        <f t="shared" ref="BK400" si="6895">C400/C405</f>
        <v>8.2628747117601837E-3</v>
      </c>
      <c r="BL400" s="131">
        <f t="shared" ref="BL400" si="6896">D400/D405</f>
        <v>0</v>
      </c>
      <c r="BM400" s="132">
        <f t="shared" ref="BM400" si="6897">E400/E405</f>
        <v>1.2645107794361525E-2</v>
      </c>
      <c r="BN400" s="129">
        <f t="shared" ref="BN400" si="6898">F400/F405</f>
        <v>3.9799410968717664E-4</v>
      </c>
      <c r="BO400" s="130">
        <f t="shared" ref="BO400" si="6899">G400/G405</f>
        <v>1.1123762809844968E-2</v>
      </c>
      <c r="BP400" s="131">
        <f t="shared" ref="BP400" si="6900">H400/H405</f>
        <v>2.1980705824887043E-3</v>
      </c>
      <c r="BQ400" s="132">
        <f t="shared" ref="BQ400" si="6901">I400/I405</f>
        <v>8.5745525694884035E-3</v>
      </c>
      <c r="BR400" s="129">
        <f t="shared" ref="BR400" si="6902">J400/J405</f>
        <v>1.6539861065167053E-3</v>
      </c>
      <c r="BS400" s="130">
        <f t="shared" ref="BS400" si="6903">K400/K405</f>
        <v>1.0073875083948958E-3</v>
      </c>
      <c r="BT400" s="131">
        <f t="shared" ref="BT400" si="6904">L400/L405</f>
        <v>6.6329398538504782E-3</v>
      </c>
      <c r="BU400" s="129">
        <f t="shared" ref="BU400" si="6905">M400/M405</f>
        <v>2.1999780002199976E-3</v>
      </c>
      <c r="BV400" s="133">
        <f t="shared" ref="BV400" si="6906">N400/N405</f>
        <v>4.4130626654898496E-3</v>
      </c>
      <c r="BW400" s="134">
        <f t="shared" ref="BW400" si="6907">O400/O405</f>
        <v>2.6909208331090898E-3</v>
      </c>
      <c r="BX400" s="129">
        <f t="shared" ref="BX400" si="6908">P400/P405</f>
        <v>3.7274798094843651E-3</v>
      </c>
      <c r="BY400" s="130">
        <f t="shared" ref="BY400" si="6909">Q400/Q405</f>
        <v>4.0850528961977588E-3</v>
      </c>
      <c r="BZ400" s="131">
        <f t="shared" ref="BZ400" si="6910">R400/R405</f>
        <v>3.8512117227127562E-3</v>
      </c>
      <c r="CA400" s="132">
        <f t="shared" ref="CA400" si="6911">S400/S405</f>
        <v>1.3363028953229399E-3</v>
      </c>
      <c r="CB400" s="129">
        <f t="shared" ref="CB400" si="6912">T400/T405</f>
        <v>1.4414414414414415E-3</v>
      </c>
      <c r="CC400" s="130">
        <f t="shared" ref="CC400" si="6913">U400/U405</f>
        <v>3.0120481927710845E-3</v>
      </c>
      <c r="CD400" s="131">
        <f t="shared" ref="CD400" si="6914">V400/V405</f>
        <v>3.2240133407448581E-3</v>
      </c>
      <c r="CE400" s="132">
        <f t="shared" ref="CE400" si="6915">W400/W405</f>
        <v>1.1270491803278689E-3</v>
      </c>
      <c r="CF400" s="129">
        <f t="shared" ref="CF400" si="6916">X400/X405</f>
        <v>2.3637867864318637E-3</v>
      </c>
      <c r="CG400" s="130">
        <f t="shared" ref="CG400" si="6917">Y400/Y405</f>
        <v>2.0892687559354228E-3</v>
      </c>
      <c r="CH400" s="131">
        <f t="shared" ref="CH400" si="6918">Z400/Z405</f>
        <v>1.1864618458848509E-3</v>
      </c>
      <c r="CI400" s="129">
        <f t="shared" ref="CI400" si="6919">AA400/AA405</f>
        <v>9.6630027781132984E-4</v>
      </c>
      <c r="CJ400" s="135">
        <f t="shared" ref="CJ400" si="6920">AB400/AB405</f>
        <v>2.5642600497497161E-3</v>
      </c>
      <c r="CK400" s="136">
        <f t="shared" ref="CK400" si="6921">AC400/AC405</f>
        <v>4.5916366069574449E-3</v>
      </c>
    </row>
    <row r="401" spans="1:89" x14ac:dyDescent="0.2">
      <c r="A401" s="146" t="s">
        <v>36</v>
      </c>
      <c r="B401" s="203">
        <v>0</v>
      </c>
      <c r="C401" s="197">
        <v>0</v>
      </c>
      <c r="D401" s="198">
        <v>0</v>
      </c>
      <c r="E401" s="199">
        <v>0</v>
      </c>
      <c r="F401" s="196">
        <v>0</v>
      </c>
      <c r="G401" s="200">
        <v>0</v>
      </c>
      <c r="H401" s="198">
        <v>0</v>
      </c>
      <c r="I401" s="199">
        <v>0</v>
      </c>
      <c r="J401" s="196">
        <v>0</v>
      </c>
      <c r="K401" s="200">
        <v>0</v>
      </c>
      <c r="L401" s="198">
        <v>0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0</v>
      </c>
      <c r="AB401" s="170">
        <f t="shared" si="6403"/>
        <v>0</v>
      </c>
      <c r="AC401" s="171">
        <f t="shared" si="6404"/>
        <v>0</v>
      </c>
      <c r="BI401" s="146" t="s">
        <v>36</v>
      </c>
      <c r="BJ401" s="129">
        <f>B401/B405</f>
        <v>0</v>
      </c>
      <c r="BK401" s="130">
        <f t="shared" ref="BK401" si="6922">C401/C405</f>
        <v>0</v>
      </c>
      <c r="BL401" s="131">
        <f t="shared" ref="BL401" si="6923">D401/D405</f>
        <v>0</v>
      </c>
      <c r="BM401" s="132">
        <f t="shared" ref="BM401" si="6924">E401/E405</f>
        <v>0</v>
      </c>
      <c r="BN401" s="129">
        <f t="shared" ref="BN401" si="6925">F401/F405</f>
        <v>0</v>
      </c>
      <c r="BO401" s="130">
        <f t="shared" ref="BO401" si="6926">G401/G405</f>
        <v>0</v>
      </c>
      <c r="BP401" s="131">
        <f t="shared" ref="BP401" si="6927">H401/H405</f>
        <v>0</v>
      </c>
      <c r="BQ401" s="132">
        <f t="shared" ref="BQ401" si="6928">I401/I405</f>
        <v>0</v>
      </c>
      <c r="BR401" s="129">
        <f t="shared" ref="BR401" si="6929">J401/J405</f>
        <v>0</v>
      </c>
      <c r="BS401" s="130">
        <f t="shared" ref="BS401" si="6930">K401/K405</f>
        <v>0</v>
      </c>
      <c r="BT401" s="131">
        <f t="shared" ref="BT401" si="6931">L401/L405</f>
        <v>0</v>
      </c>
      <c r="BU401" s="129">
        <f t="shared" ref="BU401" si="6932">M401/M405</f>
        <v>0</v>
      </c>
      <c r="BV401" s="133">
        <f t="shared" ref="BV401" si="6933">N401/N405</f>
        <v>0</v>
      </c>
      <c r="BW401" s="134">
        <f t="shared" ref="BW401" si="6934">O401/O405</f>
        <v>0</v>
      </c>
      <c r="BX401" s="129">
        <f t="shared" ref="BX401" si="6935">P401/P405</f>
        <v>0</v>
      </c>
      <c r="BY401" s="130">
        <f t="shared" ref="BY401" si="6936">Q401/Q405</f>
        <v>0</v>
      </c>
      <c r="BZ401" s="131">
        <f t="shared" ref="BZ401" si="6937">R401/R405</f>
        <v>0</v>
      </c>
      <c r="CA401" s="132">
        <f t="shared" ref="CA401" si="6938">S401/S405</f>
        <v>0</v>
      </c>
      <c r="CB401" s="129">
        <f t="shared" ref="CB401" si="6939">T401/T405</f>
        <v>0</v>
      </c>
      <c r="CC401" s="130">
        <f t="shared" ref="CC401" si="6940">U401/U405</f>
        <v>0</v>
      </c>
      <c r="CD401" s="131">
        <f t="shared" ref="CD401" si="6941">V401/V405</f>
        <v>0</v>
      </c>
      <c r="CE401" s="132">
        <f t="shared" ref="CE401" si="6942">W401/W405</f>
        <v>0</v>
      </c>
      <c r="CF401" s="129">
        <f t="shared" ref="CF401" si="6943">X401/X405</f>
        <v>0</v>
      </c>
      <c r="CG401" s="130">
        <f t="shared" ref="CG401" si="6944">Y401/Y405</f>
        <v>0</v>
      </c>
      <c r="CH401" s="131">
        <f t="shared" ref="CH401" si="6945">Z401/Z405</f>
        <v>0</v>
      </c>
      <c r="CI401" s="129">
        <f t="shared" ref="CI401" si="6946">AA401/AA405</f>
        <v>0</v>
      </c>
      <c r="CJ401" s="135">
        <f t="shared" ref="CJ401" si="6947">AB401/AB405</f>
        <v>0</v>
      </c>
      <c r="CK401" s="136">
        <f t="shared" ref="CK401" si="6948">AC401/AC405</f>
        <v>0</v>
      </c>
    </row>
    <row r="402" spans="1:89" x14ac:dyDescent="0.2">
      <c r="A402" s="137" t="s">
        <v>37</v>
      </c>
      <c r="B402" s="59"/>
      <c r="C402" s="60"/>
      <c r="D402" s="139"/>
      <c r="E402" s="140"/>
      <c r="F402" s="138"/>
      <c r="G402" s="141"/>
      <c r="H402" s="139"/>
      <c r="I402" s="140"/>
      <c r="J402" s="138"/>
      <c r="K402" s="141"/>
      <c r="L402" s="139"/>
      <c r="M402" s="138"/>
      <c r="N402" s="142"/>
      <c r="O402" s="143"/>
      <c r="P402" s="138"/>
      <c r="Q402" s="141"/>
      <c r="R402" s="139"/>
      <c r="S402" s="140"/>
      <c r="T402" s="138"/>
      <c r="U402" s="141"/>
      <c r="V402" s="139"/>
      <c r="W402" s="140"/>
      <c r="X402" s="138"/>
      <c r="Y402" s="141"/>
      <c r="Z402" s="144"/>
      <c r="AA402" s="145"/>
      <c r="AB402" s="172">
        <f t="shared" ref="AB402:AB404" si="6949">SUM(B402,D402,F402,H402,J402,L402,N402,P402,R402,T402,V402,X402,Z402)</f>
        <v>0</v>
      </c>
      <c r="AC402" s="173">
        <f t="shared" ref="AC402:AC404" si="6950">SUM(C402,E402,G402,I402,K402,M402,O402,Q402,S402,U402,W402,Y402,AA402)</f>
        <v>0</v>
      </c>
      <c r="BI402" s="137" t="s">
        <v>37</v>
      </c>
      <c r="BJ402" s="129">
        <f>B402/B405</f>
        <v>0</v>
      </c>
      <c r="BK402" s="130">
        <f t="shared" ref="BK402" si="6951">C402/C405</f>
        <v>0</v>
      </c>
      <c r="BL402" s="131">
        <f t="shared" ref="BL402" si="6952">D402/D405</f>
        <v>0</v>
      </c>
      <c r="BM402" s="132">
        <f t="shared" ref="BM402" si="6953">E402/E405</f>
        <v>0</v>
      </c>
      <c r="BN402" s="129">
        <f t="shared" ref="BN402" si="6954">F402/F405</f>
        <v>0</v>
      </c>
      <c r="BO402" s="130">
        <f t="shared" ref="BO402" si="6955">G402/G405</f>
        <v>0</v>
      </c>
      <c r="BP402" s="131">
        <f t="shared" ref="BP402" si="6956">H402/H405</f>
        <v>0</v>
      </c>
      <c r="BQ402" s="132">
        <f t="shared" ref="BQ402" si="6957">I402/I405</f>
        <v>0</v>
      </c>
      <c r="BR402" s="129">
        <f t="shared" ref="BR402" si="6958">J402/J405</f>
        <v>0</v>
      </c>
      <c r="BS402" s="130">
        <f t="shared" ref="BS402" si="6959">K402/K405</f>
        <v>0</v>
      </c>
      <c r="BT402" s="131">
        <f t="shared" ref="BT402" si="6960">L402/L405</f>
        <v>0</v>
      </c>
      <c r="BU402" s="129">
        <f t="shared" ref="BU402" si="6961">M402/M405</f>
        <v>0</v>
      </c>
      <c r="BV402" s="133">
        <f t="shared" ref="BV402" si="6962">N402/N405</f>
        <v>0</v>
      </c>
      <c r="BW402" s="134">
        <f t="shared" ref="BW402" si="6963">O402/O405</f>
        <v>0</v>
      </c>
      <c r="BX402" s="129">
        <f t="shared" ref="BX402" si="6964">P402/P405</f>
        <v>0</v>
      </c>
      <c r="BY402" s="130">
        <f t="shared" ref="BY402" si="6965">Q402/Q405</f>
        <v>0</v>
      </c>
      <c r="BZ402" s="131">
        <f t="shared" ref="BZ402" si="6966">R402/R405</f>
        <v>0</v>
      </c>
      <c r="CA402" s="132">
        <f t="shared" ref="CA402" si="6967">S402/S405</f>
        <v>0</v>
      </c>
      <c r="CB402" s="129">
        <f t="shared" ref="CB402" si="6968">T402/T405</f>
        <v>0</v>
      </c>
      <c r="CC402" s="130">
        <f t="shared" ref="CC402" si="6969">U402/U405</f>
        <v>0</v>
      </c>
      <c r="CD402" s="131">
        <f t="shared" ref="CD402" si="6970">V402/V405</f>
        <v>0</v>
      </c>
      <c r="CE402" s="132">
        <f t="shared" ref="CE402" si="6971">W402/W405</f>
        <v>0</v>
      </c>
      <c r="CF402" s="129">
        <f t="shared" ref="CF402" si="6972">X402/X405</f>
        <v>0</v>
      </c>
      <c r="CG402" s="130">
        <f t="shared" ref="CG402" si="6973">Y402/Y405</f>
        <v>0</v>
      </c>
      <c r="CH402" s="131">
        <f t="shared" ref="CH402" si="6974">Z402/Z405</f>
        <v>0</v>
      </c>
      <c r="CI402" s="129">
        <f t="shared" ref="CI402" si="6975">AA402/AA405</f>
        <v>0</v>
      </c>
      <c r="CJ402" s="135">
        <f t="shared" ref="CJ402" si="6976">AB402/AB405</f>
        <v>0</v>
      </c>
      <c r="CK402" s="136">
        <f t="shared" ref="CK402" si="6977">AC402/AC405</f>
        <v>0</v>
      </c>
    </row>
    <row r="403" spans="1:89" x14ac:dyDescent="0.2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2">
        <f t="shared" si="6949"/>
        <v>0</v>
      </c>
      <c r="AC403" s="173">
        <f t="shared" si="6950"/>
        <v>0</v>
      </c>
      <c r="BI403" s="146" t="s">
        <v>38</v>
      </c>
      <c r="BJ403" s="129">
        <f>B403/B405</f>
        <v>0</v>
      </c>
      <c r="BK403" s="130">
        <f t="shared" ref="BK403" si="6978">C403/C405</f>
        <v>0</v>
      </c>
      <c r="BL403" s="131">
        <f t="shared" ref="BL403" si="6979">D403/D405</f>
        <v>0</v>
      </c>
      <c r="BM403" s="132">
        <f t="shared" ref="BM403" si="6980">E403/E405</f>
        <v>0</v>
      </c>
      <c r="BN403" s="129">
        <f t="shared" ref="BN403" si="6981">F403/F405</f>
        <v>0</v>
      </c>
      <c r="BO403" s="130">
        <f t="shared" ref="BO403" si="6982">G403/G405</f>
        <v>0</v>
      </c>
      <c r="BP403" s="131">
        <f t="shared" ref="BP403" si="6983">H403/H405</f>
        <v>0</v>
      </c>
      <c r="BQ403" s="132">
        <f t="shared" ref="BQ403" si="6984">I403/I405</f>
        <v>0</v>
      </c>
      <c r="BR403" s="129">
        <f t="shared" ref="BR403" si="6985">J403/J405</f>
        <v>0</v>
      </c>
      <c r="BS403" s="130">
        <f t="shared" ref="BS403" si="6986">K403/K405</f>
        <v>0</v>
      </c>
      <c r="BT403" s="131">
        <f t="shared" ref="BT403" si="6987">L403/L405</f>
        <v>0</v>
      </c>
      <c r="BU403" s="129">
        <f t="shared" ref="BU403" si="6988">M403/M405</f>
        <v>0</v>
      </c>
      <c r="BV403" s="133">
        <f t="shared" ref="BV403" si="6989">N403/N405</f>
        <v>0</v>
      </c>
      <c r="BW403" s="134">
        <f t="shared" ref="BW403" si="6990">O403/O405</f>
        <v>0</v>
      </c>
      <c r="BX403" s="129">
        <f t="shared" ref="BX403" si="6991">P403/P405</f>
        <v>0</v>
      </c>
      <c r="BY403" s="130">
        <f t="shared" ref="BY403" si="6992">Q403/Q405</f>
        <v>0</v>
      </c>
      <c r="BZ403" s="131">
        <f t="shared" ref="BZ403" si="6993">R403/R405</f>
        <v>0</v>
      </c>
      <c r="CA403" s="132">
        <f t="shared" ref="CA403" si="6994">S403/S405</f>
        <v>0</v>
      </c>
      <c r="CB403" s="129">
        <f t="shared" ref="CB403" si="6995">T403/T405</f>
        <v>0</v>
      </c>
      <c r="CC403" s="130">
        <f t="shared" ref="CC403" si="6996">U403/U405</f>
        <v>0</v>
      </c>
      <c r="CD403" s="131">
        <f t="shared" ref="CD403" si="6997">V403/V405</f>
        <v>0</v>
      </c>
      <c r="CE403" s="132">
        <f t="shared" ref="CE403" si="6998">W403/W405</f>
        <v>0</v>
      </c>
      <c r="CF403" s="129">
        <f t="shared" ref="CF403" si="6999">X403/X405</f>
        <v>0</v>
      </c>
      <c r="CG403" s="130">
        <f t="shared" ref="CG403" si="7000">Y403/Y405</f>
        <v>0</v>
      </c>
      <c r="CH403" s="131">
        <f t="shared" ref="CH403" si="7001">Z403/Z405</f>
        <v>0</v>
      </c>
      <c r="CI403" s="129">
        <f t="shared" ref="CI403" si="7002">AA403/AA405</f>
        <v>0</v>
      </c>
      <c r="CJ403" s="135">
        <f t="shared" ref="CJ403" si="7003">AB403/AB405</f>
        <v>0</v>
      </c>
      <c r="CK403" s="136">
        <f t="shared" ref="CK403" si="7004">AC403/AC405</f>
        <v>0</v>
      </c>
    </row>
    <row r="404" spans="1:89" ht="13.5" thickBot="1" x14ac:dyDescent="0.25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>
        <f t="shared" si="6949"/>
        <v>0</v>
      </c>
      <c r="AC404" s="173">
        <f t="shared" si="6950"/>
        <v>0</v>
      </c>
      <c r="BI404" s="137" t="s">
        <v>39</v>
      </c>
      <c r="BJ404" s="129">
        <f>B404/B405</f>
        <v>0</v>
      </c>
      <c r="BK404" s="130">
        <f t="shared" ref="BK404" si="7005">C404/C405</f>
        <v>0</v>
      </c>
      <c r="BL404" s="131">
        <f t="shared" ref="BL404" si="7006">D404/D405</f>
        <v>0</v>
      </c>
      <c r="BM404" s="132">
        <f t="shared" ref="BM404" si="7007">E404/E405</f>
        <v>0</v>
      </c>
      <c r="BN404" s="129">
        <f t="shared" ref="BN404" si="7008">F404/F405</f>
        <v>0</v>
      </c>
      <c r="BO404" s="130">
        <f t="shared" ref="BO404" si="7009">G404/G405</f>
        <v>0</v>
      </c>
      <c r="BP404" s="131">
        <f t="shared" ref="BP404" si="7010">H404/H405</f>
        <v>0</v>
      </c>
      <c r="BQ404" s="132">
        <f t="shared" ref="BQ404" si="7011">I404/I405</f>
        <v>0</v>
      </c>
      <c r="BR404" s="129">
        <f t="shared" ref="BR404" si="7012">J404/J405</f>
        <v>0</v>
      </c>
      <c r="BS404" s="130">
        <f t="shared" ref="BS404" si="7013">K404/K405</f>
        <v>0</v>
      </c>
      <c r="BT404" s="131">
        <f t="shared" ref="BT404" si="7014">L404/L405</f>
        <v>0</v>
      </c>
      <c r="BU404" s="129">
        <f t="shared" ref="BU404" si="7015">M404/M405</f>
        <v>0</v>
      </c>
      <c r="BV404" s="133">
        <f t="shared" ref="BV404" si="7016">N404/N405</f>
        <v>0</v>
      </c>
      <c r="BW404" s="134">
        <f t="shared" ref="BW404" si="7017">O404/O405</f>
        <v>0</v>
      </c>
      <c r="BX404" s="129">
        <f t="shared" ref="BX404" si="7018">P404/P405</f>
        <v>0</v>
      </c>
      <c r="BY404" s="130">
        <f t="shared" ref="BY404" si="7019">Q404/Q405</f>
        <v>0</v>
      </c>
      <c r="BZ404" s="131">
        <f t="shared" ref="BZ404" si="7020">R404/R405</f>
        <v>0</v>
      </c>
      <c r="CA404" s="132">
        <f t="shared" ref="CA404" si="7021">S404/S405</f>
        <v>0</v>
      </c>
      <c r="CB404" s="129">
        <f t="shared" ref="CB404" si="7022">T404/T405</f>
        <v>0</v>
      </c>
      <c r="CC404" s="130">
        <f t="shared" ref="CC404" si="7023">U404/U405</f>
        <v>0</v>
      </c>
      <c r="CD404" s="131">
        <f t="shared" ref="CD404" si="7024">V404/V405</f>
        <v>0</v>
      </c>
      <c r="CE404" s="132">
        <f t="shared" ref="CE404" si="7025">W404/W405</f>
        <v>0</v>
      </c>
      <c r="CF404" s="129">
        <f t="shared" ref="CF404" si="7026">X404/X405</f>
        <v>0</v>
      </c>
      <c r="CG404" s="130">
        <f t="shared" ref="CG404" si="7027">Y404/Y405</f>
        <v>0</v>
      </c>
      <c r="CH404" s="131">
        <f t="shared" ref="CH404" si="7028">Z404/Z405</f>
        <v>0</v>
      </c>
      <c r="CI404" s="129">
        <f t="shared" ref="CI404" si="7029">AA404/AA405</f>
        <v>0</v>
      </c>
      <c r="CJ404" s="135">
        <f t="shared" ref="CJ404" si="7030">AB404/AB405</f>
        <v>0</v>
      </c>
      <c r="CK404" s="136">
        <f t="shared" ref="CK404" si="7031">AC404/AC405</f>
        <v>0</v>
      </c>
    </row>
    <row r="405" spans="1:89" ht="14.25" thickTop="1" thickBot="1" x14ac:dyDescent="0.25">
      <c r="A405" s="267" t="s">
        <v>13</v>
      </c>
      <c r="B405" s="20">
        <f t="shared" ref="B405:AA405" si="7032">SUM(B382:B404)</f>
        <v>9861</v>
      </c>
      <c r="C405" s="21">
        <f t="shared" si="7032"/>
        <v>10408</v>
      </c>
      <c r="D405" s="20">
        <f t="shared" si="7032"/>
        <v>4855</v>
      </c>
      <c r="E405" s="21">
        <f t="shared" si="7032"/>
        <v>4824</v>
      </c>
      <c r="F405" s="20">
        <f t="shared" si="7032"/>
        <v>12563</v>
      </c>
      <c r="G405" s="21">
        <f t="shared" si="7032"/>
        <v>11417</v>
      </c>
      <c r="H405" s="20">
        <f t="shared" si="7032"/>
        <v>16378</v>
      </c>
      <c r="I405" s="21">
        <f t="shared" si="7032"/>
        <v>17377</v>
      </c>
      <c r="J405" s="20">
        <f t="shared" si="7032"/>
        <v>3023</v>
      </c>
      <c r="K405" s="21">
        <f t="shared" si="7032"/>
        <v>2978</v>
      </c>
      <c r="L405" s="20">
        <f t="shared" si="7032"/>
        <v>8895</v>
      </c>
      <c r="M405" s="21">
        <f t="shared" si="7032"/>
        <v>9091</v>
      </c>
      <c r="N405" s="20">
        <f t="shared" si="7032"/>
        <v>18128</v>
      </c>
      <c r="O405" s="21">
        <f t="shared" si="7032"/>
        <v>18581</v>
      </c>
      <c r="P405" s="20">
        <f t="shared" si="7032"/>
        <v>9658</v>
      </c>
      <c r="Q405" s="21">
        <f t="shared" si="7032"/>
        <v>9547</v>
      </c>
      <c r="R405" s="20">
        <f t="shared" si="7032"/>
        <v>10646</v>
      </c>
      <c r="S405" s="21">
        <f t="shared" si="7032"/>
        <v>11225</v>
      </c>
      <c r="T405" s="20">
        <f t="shared" si="7032"/>
        <v>2775</v>
      </c>
      <c r="U405" s="21">
        <f t="shared" si="7032"/>
        <v>2988</v>
      </c>
      <c r="V405" s="20">
        <f t="shared" si="7032"/>
        <v>8995</v>
      </c>
      <c r="W405" s="21">
        <f t="shared" si="7032"/>
        <v>9760</v>
      </c>
      <c r="X405" s="20">
        <f t="shared" si="7032"/>
        <v>8461</v>
      </c>
      <c r="Y405" s="21">
        <f t="shared" si="7032"/>
        <v>5265</v>
      </c>
      <c r="Z405" s="20">
        <f t="shared" si="7032"/>
        <v>16014</v>
      </c>
      <c r="AA405" s="21">
        <f t="shared" si="7032"/>
        <v>16558</v>
      </c>
      <c r="AB405" s="174">
        <f t="shared" ref="AB405" si="7033">SUM(AB381:AB404)</f>
        <v>130252</v>
      </c>
      <c r="AC405" s="175">
        <f t="shared" ref="AC405" si="7034">SUM(AC381:AC404)</f>
        <v>130019</v>
      </c>
      <c r="BI405" s="267" t="s">
        <v>13</v>
      </c>
      <c r="BJ405" s="155">
        <f>SUM(BJ381:BJ404)</f>
        <v>0.99999999999999989</v>
      </c>
      <c r="BK405" s="156">
        <f t="shared" ref="BK405:CK405" si="7035">SUM(BK381:BK404)</f>
        <v>0.99999999999999989</v>
      </c>
      <c r="BL405" s="155">
        <f t="shared" si="7035"/>
        <v>1</v>
      </c>
      <c r="BM405" s="156">
        <f t="shared" si="7035"/>
        <v>1</v>
      </c>
      <c r="BN405" s="155">
        <f t="shared" si="7035"/>
        <v>1</v>
      </c>
      <c r="BO405" s="156">
        <f t="shared" si="7035"/>
        <v>0.99999999999999989</v>
      </c>
      <c r="BP405" s="155">
        <f t="shared" si="7035"/>
        <v>1</v>
      </c>
      <c r="BQ405" s="156">
        <f t="shared" si="7035"/>
        <v>0.99999999999999989</v>
      </c>
      <c r="BR405" s="155">
        <f t="shared" si="7035"/>
        <v>1.0000000000000002</v>
      </c>
      <c r="BS405" s="156">
        <f t="shared" si="7035"/>
        <v>1.0000000000000002</v>
      </c>
      <c r="BT405" s="155">
        <f t="shared" si="7035"/>
        <v>1</v>
      </c>
      <c r="BU405" s="156">
        <f t="shared" si="7035"/>
        <v>1</v>
      </c>
      <c r="BV405" s="155">
        <f t="shared" si="7035"/>
        <v>1.0000000000000002</v>
      </c>
      <c r="BW405" s="156">
        <f t="shared" si="7035"/>
        <v>1.0000000000000002</v>
      </c>
      <c r="BX405" s="155">
        <f t="shared" si="7035"/>
        <v>1</v>
      </c>
      <c r="BY405" s="156">
        <f t="shared" si="7035"/>
        <v>0.99999999999999989</v>
      </c>
      <c r="BZ405" s="155">
        <f t="shared" si="7035"/>
        <v>1</v>
      </c>
      <c r="CA405" s="156">
        <f t="shared" si="7035"/>
        <v>1.0000000000000002</v>
      </c>
      <c r="CB405" s="155">
        <f t="shared" si="7035"/>
        <v>1.0000000000000002</v>
      </c>
      <c r="CC405" s="156">
        <f t="shared" si="7035"/>
        <v>1</v>
      </c>
      <c r="CD405" s="155">
        <f t="shared" si="7035"/>
        <v>1</v>
      </c>
      <c r="CE405" s="156">
        <f t="shared" si="7035"/>
        <v>1</v>
      </c>
      <c r="CF405" s="155">
        <f t="shared" si="7035"/>
        <v>1</v>
      </c>
      <c r="CG405" s="156">
        <f t="shared" si="7035"/>
        <v>1</v>
      </c>
      <c r="CH405" s="155">
        <f t="shared" si="7035"/>
        <v>1</v>
      </c>
      <c r="CI405" s="156">
        <f t="shared" si="7035"/>
        <v>1</v>
      </c>
      <c r="CJ405" s="155">
        <f t="shared" si="7035"/>
        <v>1</v>
      </c>
      <c r="CK405" s="156">
        <f t="shared" si="7035"/>
        <v>1</v>
      </c>
    </row>
    <row r="406" spans="1:89" ht="13.5" thickTop="1" x14ac:dyDescent="0.2">
      <c r="A406" s="187"/>
    </row>
    <row r="408" spans="1:89" x14ac:dyDescent="0.2">
      <c r="A408" s="301">
        <f>+A377+1</f>
        <v>44483</v>
      </c>
      <c r="B408" s="301"/>
      <c r="C408" s="301"/>
      <c r="D408" s="301"/>
      <c r="BI408" s="300">
        <f>+BI377+1</f>
        <v>44483</v>
      </c>
      <c r="BJ408" s="300"/>
      <c r="BK408" s="300"/>
      <c r="BL408" s="300"/>
    </row>
    <row r="409" spans="1:89" ht="13.5" thickBot="1" x14ac:dyDescent="0.25">
      <c r="AE409" s="270" t="s">
        <v>84</v>
      </c>
    </row>
    <row r="410" spans="1:89" ht="14.25" thickTop="1" thickBot="1" x14ac:dyDescent="0.25">
      <c r="A410" s="298" t="s">
        <v>0</v>
      </c>
      <c r="B410" s="292" t="s">
        <v>1</v>
      </c>
      <c r="C410" s="293"/>
      <c r="D410" s="292" t="s">
        <v>2</v>
      </c>
      <c r="E410" s="293"/>
      <c r="F410" s="292" t="s">
        <v>3</v>
      </c>
      <c r="G410" s="293"/>
      <c r="H410" s="292" t="s">
        <v>4</v>
      </c>
      <c r="I410" s="293"/>
      <c r="J410" s="292" t="s">
        <v>5</v>
      </c>
      <c r="K410" s="293"/>
      <c r="L410" s="292" t="s">
        <v>6</v>
      </c>
      <c r="M410" s="293"/>
      <c r="N410" s="292" t="s">
        <v>7</v>
      </c>
      <c r="O410" s="293"/>
      <c r="P410" s="292" t="s">
        <v>8</v>
      </c>
      <c r="Q410" s="293"/>
      <c r="R410" s="292" t="s">
        <v>9</v>
      </c>
      <c r="S410" s="293"/>
      <c r="T410" s="292" t="s">
        <v>10</v>
      </c>
      <c r="U410" s="293"/>
      <c r="V410" s="292" t="s">
        <v>11</v>
      </c>
      <c r="W410" s="293"/>
      <c r="X410" s="292" t="s">
        <v>12</v>
      </c>
      <c r="Y410" s="293"/>
      <c r="Z410" s="294" t="s">
        <v>40</v>
      </c>
      <c r="AA410" s="295"/>
      <c r="AB410" s="296" t="s">
        <v>41</v>
      </c>
      <c r="AC410" s="297"/>
      <c r="AE410" s="298" t="s">
        <v>0</v>
      </c>
      <c r="AF410" s="292" t="s">
        <v>1</v>
      </c>
      <c r="AG410" s="293"/>
      <c r="AH410" s="292" t="s">
        <v>2</v>
      </c>
      <c r="AI410" s="293"/>
      <c r="AJ410" s="292" t="s">
        <v>3</v>
      </c>
      <c r="AK410" s="293"/>
      <c r="AL410" s="292" t="s">
        <v>4</v>
      </c>
      <c r="AM410" s="293"/>
      <c r="AN410" s="292" t="s">
        <v>5</v>
      </c>
      <c r="AO410" s="293"/>
      <c r="AP410" s="292" t="s">
        <v>6</v>
      </c>
      <c r="AQ410" s="293"/>
      <c r="AR410" s="292" t="s">
        <v>7</v>
      </c>
      <c r="AS410" s="293"/>
      <c r="AT410" s="292" t="s">
        <v>8</v>
      </c>
      <c r="AU410" s="293"/>
      <c r="AV410" s="292" t="s">
        <v>9</v>
      </c>
      <c r="AW410" s="293"/>
      <c r="AX410" s="292" t="s">
        <v>10</v>
      </c>
      <c r="AY410" s="293"/>
      <c r="AZ410" s="292" t="s">
        <v>11</v>
      </c>
      <c r="BA410" s="293"/>
      <c r="BB410" s="292" t="s">
        <v>12</v>
      </c>
      <c r="BC410" s="293"/>
      <c r="BD410" s="294" t="s">
        <v>40</v>
      </c>
      <c r="BE410" s="295"/>
      <c r="BF410" s="296" t="s">
        <v>41</v>
      </c>
      <c r="BG410" s="297"/>
      <c r="BI410" s="298" t="s">
        <v>0</v>
      </c>
      <c r="BJ410" s="292" t="s">
        <v>1</v>
      </c>
      <c r="BK410" s="293"/>
      <c r="BL410" s="292" t="s">
        <v>2</v>
      </c>
      <c r="BM410" s="293"/>
      <c r="BN410" s="292" t="s">
        <v>3</v>
      </c>
      <c r="BO410" s="293"/>
      <c r="BP410" s="292" t="s">
        <v>4</v>
      </c>
      <c r="BQ410" s="293"/>
      <c r="BR410" s="292" t="s">
        <v>5</v>
      </c>
      <c r="BS410" s="293"/>
      <c r="BT410" s="292" t="s">
        <v>6</v>
      </c>
      <c r="BU410" s="293"/>
      <c r="BV410" s="292" t="s">
        <v>7</v>
      </c>
      <c r="BW410" s="293"/>
      <c r="BX410" s="292" t="s">
        <v>8</v>
      </c>
      <c r="BY410" s="293"/>
      <c r="BZ410" s="292" t="s">
        <v>9</v>
      </c>
      <c r="CA410" s="293"/>
      <c r="CB410" s="292" t="s">
        <v>10</v>
      </c>
      <c r="CC410" s="293"/>
      <c r="CD410" s="292" t="s">
        <v>11</v>
      </c>
      <c r="CE410" s="293"/>
      <c r="CF410" s="292" t="s">
        <v>12</v>
      </c>
      <c r="CG410" s="293"/>
      <c r="CH410" s="294" t="s">
        <v>40</v>
      </c>
      <c r="CI410" s="295"/>
      <c r="CJ410" s="292" t="s">
        <v>41</v>
      </c>
      <c r="CK410" s="293"/>
    </row>
    <row r="411" spans="1:89" ht="15" thickTop="1" thickBot="1" x14ac:dyDescent="0.3">
      <c r="A411" s="299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9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9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3.5" thickTop="1" x14ac:dyDescent="0.2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3" t="str">
        <f>$AE$9</f>
        <v>07:00 - 07:59</v>
      </c>
      <c r="AF412" s="126">
        <f>SUMIF($A$9:$A$32,$AE412,B$412:B$435)</f>
        <v>1282</v>
      </c>
      <c r="AG412" s="186">
        <f t="shared" ref="AG412:AV413" si="7036">SUMIF($A$9:$A$32,$AE412,C$412:C$435)</f>
        <v>562</v>
      </c>
      <c r="AH412" s="127">
        <f t="shared" si="7036"/>
        <v>559</v>
      </c>
      <c r="AI412" s="180">
        <f t="shared" si="7036"/>
        <v>407</v>
      </c>
      <c r="AJ412" s="126">
        <f t="shared" si="7036"/>
        <v>1461</v>
      </c>
      <c r="AK412" s="128">
        <f t="shared" si="7036"/>
        <v>697</v>
      </c>
      <c r="AL412" s="127">
        <f t="shared" si="7036"/>
        <v>1450</v>
      </c>
      <c r="AM412" s="180">
        <f t="shared" si="7036"/>
        <v>1117</v>
      </c>
      <c r="AN412" s="126">
        <f t="shared" si="7036"/>
        <v>136</v>
      </c>
      <c r="AO412" s="128">
        <f t="shared" si="7036"/>
        <v>478</v>
      </c>
      <c r="AP412" s="127">
        <f t="shared" si="7036"/>
        <v>455</v>
      </c>
      <c r="AQ412" s="126">
        <f t="shared" si="7036"/>
        <v>1287</v>
      </c>
      <c r="AR412" s="179">
        <f t="shared" si="7036"/>
        <v>1461</v>
      </c>
      <c r="AS412" s="181">
        <f t="shared" si="7036"/>
        <v>1857</v>
      </c>
      <c r="AT412" s="126">
        <f t="shared" si="7036"/>
        <v>955</v>
      </c>
      <c r="AU412" s="128">
        <f t="shared" si="7036"/>
        <v>915</v>
      </c>
      <c r="AV412" s="127">
        <f t="shared" si="7036"/>
        <v>1092</v>
      </c>
      <c r="AW412" s="180">
        <f t="shared" ref="AW412:BE413" si="7037">SUMIF($A$9:$A$32,$AE412,S$412:S$435)</f>
        <v>781</v>
      </c>
      <c r="AX412" s="126">
        <f t="shared" si="7037"/>
        <v>148</v>
      </c>
      <c r="AY412" s="128">
        <f t="shared" si="7037"/>
        <v>543</v>
      </c>
      <c r="AZ412" s="127">
        <f t="shared" si="7037"/>
        <v>429</v>
      </c>
      <c r="BA412" s="180">
        <f t="shared" si="7037"/>
        <v>996</v>
      </c>
      <c r="BB412" s="126">
        <f t="shared" si="7037"/>
        <v>778</v>
      </c>
      <c r="BC412" s="128">
        <f t="shared" si="7037"/>
        <v>730</v>
      </c>
      <c r="BD412" s="184">
        <f t="shared" si="7037"/>
        <v>1297</v>
      </c>
      <c r="BE412" s="185">
        <f t="shared" si="7037"/>
        <v>1131</v>
      </c>
      <c r="BF412" s="170">
        <f>AF412+AH412+AJ412+AL412+AN412+AP412+AR412+AT412+AV412+AX412+AZ412+BB412+BD412</f>
        <v>11503</v>
      </c>
      <c r="BG412" s="171">
        <f>AG412+AI412+AK412+AM412+AO412+AQ412+AS412+AU412+AW412+AY412+BA412+BC412+BE412</f>
        <v>11501</v>
      </c>
      <c r="BI412" s="125" t="s">
        <v>16</v>
      </c>
      <c r="BJ412" s="129">
        <f>B412/B436</f>
        <v>0</v>
      </c>
      <c r="BK412" s="130">
        <f t="shared" ref="BK412" si="7038">C412/C436</f>
        <v>0</v>
      </c>
      <c r="BL412" s="131">
        <f t="shared" ref="BL412" si="7039">D412/D436</f>
        <v>0</v>
      </c>
      <c r="BM412" s="132">
        <f t="shared" ref="BM412" si="7040">E412/E436</f>
        <v>0</v>
      </c>
      <c r="BN412" s="129">
        <f t="shared" ref="BN412" si="7041">F412/F436</f>
        <v>0</v>
      </c>
      <c r="BO412" s="130">
        <f t="shared" ref="BO412" si="7042">G412/G436</f>
        <v>0</v>
      </c>
      <c r="BP412" s="131">
        <f t="shared" ref="BP412" si="7043">H412/H436</f>
        <v>0</v>
      </c>
      <c r="BQ412" s="132">
        <f t="shared" ref="BQ412" si="7044">I412/I436</f>
        <v>0</v>
      </c>
      <c r="BR412" s="129">
        <f t="shared" ref="BR412" si="7045">J412/J436</f>
        <v>0</v>
      </c>
      <c r="BS412" s="130">
        <f t="shared" ref="BS412" si="7046">K412/K436</f>
        <v>0</v>
      </c>
      <c r="BT412" s="131">
        <f t="shared" ref="BT412" si="7047">L412/L436</f>
        <v>0</v>
      </c>
      <c r="BU412" s="129">
        <f t="shared" ref="BU412" si="7048">M412/M436</f>
        <v>0</v>
      </c>
      <c r="BV412" s="133">
        <f t="shared" ref="BV412" si="7049">N412/N436</f>
        <v>0</v>
      </c>
      <c r="BW412" s="134">
        <f t="shared" ref="BW412" si="7050">O412/O436</f>
        <v>0</v>
      </c>
      <c r="BX412" s="129">
        <f t="shared" ref="BX412" si="7051">P412/P436</f>
        <v>0</v>
      </c>
      <c r="BY412" s="130">
        <f t="shared" ref="BY412" si="7052">Q412/Q436</f>
        <v>0</v>
      </c>
      <c r="BZ412" s="131">
        <f t="shared" ref="BZ412" si="7053">R412/R436</f>
        <v>0</v>
      </c>
      <c r="CA412" s="132">
        <f t="shared" ref="CA412" si="7054">S412/S436</f>
        <v>0</v>
      </c>
      <c r="CB412" s="129">
        <f t="shared" ref="CB412" si="7055">T412/T436</f>
        <v>0</v>
      </c>
      <c r="CC412" s="130">
        <f t="shared" ref="CC412" si="7056">U412/U436</f>
        <v>0</v>
      </c>
      <c r="CD412" s="131">
        <f t="shared" ref="CD412" si="7057">V412/V436</f>
        <v>0</v>
      </c>
      <c r="CE412" s="132">
        <f t="shared" ref="CE412" si="7058">W412/W436</f>
        <v>0</v>
      </c>
      <c r="CF412" s="129">
        <f t="shared" ref="CF412" si="7059">X412/X436</f>
        <v>0</v>
      </c>
      <c r="CG412" s="130">
        <f t="shared" ref="CG412" si="7060">Y412/Y436</f>
        <v>0</v>
      </c>
      <c r="CH412" s="131">
        <f t="shared" ref="CH412" si="7061">Z412/Z436</f>
        <v>0</v>
      </c>
      <c r="CI412" s="129">
        <f t="shared" ref="CI412" si="7062">AA412/AA436</f>
        <v>0</v>
      </c>
      <c r="CJ412" s="135">
        <f t="shared" ref="CJ412" si="7063">AB412/AB436</f>
        <v>0</v>
      </c>
      <c r="CK412" s="136">
        <f t="shared" ref="CK412" si="7064">AC412/AC436</f>
        <v>0</v>
      </c>
    </row>
    <row r="413" spans="1:89" x14ac:dyDescent="0.2">
      <c r="A413" s="137" t="s">
        <v>17</v>
      </c>
      <c r="B413" s="189">
        <v>95</v>
      </c>
      <c r="C413" s="190">
        <v>0</v>
      </c>
      <c r="D413" s="191">
        <v>78</v>
      </c>
      <c r="E413" s="192">
        <v>0</v>
      </c>
      <c r="F413" s="189">
        <v>250</v>
      </c>
      <c r="G413" s="193">
        <v>2</v>
      </c>
      <c r="H413" s="191">
        <v>188</v>
      </c>
      <c r="I413" s="192">
        <v>18</v>
      </c>
      <c r="J413" s="189">
        <v>6</v>
      </c>
      <c r="K413" s="193">
        <v>6</v>
      </c>
      <c r="L413" s="191">
        <v>11</v>
      </c>
      <c r="M413" s="189">
        <v>28</v>
      </c>
      <c r="N413" s="194">
        <v>51</v>
      </c>
      <c r="O413" s="195">
        <v>57</v>
      </c>
      <c r="P413" s="189">
        <v>20</v>
      </c>
      <c r="Q413" s="193">
        <v>0</v>
      </c>
      <c r="R413" s="191">
        <v>7</v>
      </c>
      <c r="S413" s="192">
        <v>0</v>
      </c>
      <c r="T413" s="189">
        <v>0</v>
      </c>
      <c r="U413" s="193">
        <v>0</v>
      </c>
      <c r="V413" s="191">
        <v>0</v>
      </c>
      <c r="W413" s="192">
        <v>0</v>
      </c>
      <c r="X413" s="189">
        <v>0</v>
      </c>
      <c r="Y413" s="193">
        <v>0</v>
      </c>
      <c r="Z413" s="191">
        <v>0</v>
      </c>
      <c r="AA413" s="189">
        <v>0</v>
      </c>
      <c r="AB413" s="170">
        <f t="shared" ref="AB413:AB432" si="7065">B413+D413+F413+H413+J413+L413+N413+P413+R413+T413+V413+X413+Z413</f>
        <v>706</v>
      </c>
      <c r="AC413" s="171">
        <f t="shared" ref="AC413:AC432" si="7066">C413+E413+G413+I413+K413+M413+O413+Q413+S413+U413+W413+Y413+AA413</f>
        <v>111</v>
      </c>
      <c r="AE413" s="275" t="str">
        <f>$AE$10</f>
        <v>08:00 - 08:59</v>
      </c>
      <c r="AF413" s="126">
        <f>SUMIF($A$9:$A$32,$AE413,B$412:B$435)</f>
        <v>923</v>
      </c>
      <c r="AG413" s="190">
        <f t="shared" si="7036"/>
        <v>430</v>
      </c>
      <c r="AH413" s="191">
        <f t="shared" si="7036"/>
        <v>367</v>
      </c>
      <c r="AI413" s="192">
        <f t="shared" si="7036"/>
        <v>307</v>
      </c>
      <c r="AJ413" s="276">
        <f t="shared" si="7036"/>
        <v>1246</v>
      </c>
      <c r="AK413" s="193">
        <f t="shared" si="7036"/>
        <v>537</v>
      </c>
      <c r="AL413" s="191">
        <f t="shared" si="7036"/>
        <v>1242</v>
      </c>
      <c r="AM413" s="192">
        <f t="shared" si="7036"/>
        <v>832</v>
      </c>
      <c r="AN413" s="276">
        <f t="shared" si="7036"/>
        <v>138</v>
      </c>
      <c r="AO413" s="193">
        <f t="shared" si="7036"/>
        <v>411</v>
      </c>
      <c r="AP413" s="191">
        <f t="shared" si="7036"/>
        <v>373</v>
      </c>
      <c r="AQ413" s="276">
        <f t="shared" si="7036"/>
        <v>1155</v>
      </c>
      <c r="AR413" s="194">
        <f t="shared" si="7036"/>
        <v>1141</v>
      </c>
      <c r="AS413" s="195">
        <f t="shared" si="7036"/>
        <v>1911</v>
      </c>
      <c r="AT413" s="276">
        <f t="shared" si="7036"/>
        <v>720</v>
      </c>
      <c r="AU413" s="193">
        <f t="shared" si="7036"/>
        <v>789</v>
      </c>
      <c r="AV413" s="191">
        <f t="shared" si="7036"/>
        <v>907</v>
      </c>
      <c r="AW413" s="192">
        <f t="shared" si="7037"/>
        <v>691</v>
      </c>
      <c r="AX413" s="276">
        <f t="shared" si="7037"/>
        <v>135</v>
      </c>
      <c r="AY413" s="193">
        <f t="shared" si="7037"/>
        <v>358</v>
      </c>
      <c r="AZ413" s="191">
        <f t="shared" si="7037"/>
        <v>332</v>
      </c>
      <c r="BA413" s="192">
        <f t="shared" si="7037"/>
        <v>857</v>
      </c>
      <c r="BB413" s="276">
        <f t="shared" si="7037"/>
        <v>653</v>
      </c>
      <c r="BC413" s="193">
        <f t="shared" si="7037"/>
        <v>649</v>
      </c>
      <c r="BD413" s="191">
        <f t="shared" si="7037"/>
        <v>1134</v>
      </c>
      <c r="BE413" s="276">
        <f t="shared" si="7037"/>
        <v>1009</v>
      </c>
      <c r="BF413" s="172">
        <f>SUM(AF413,AH413,AJ413,AL413,AN413,AP413,AR413,AT413,AV413,AX413,AZ413,BB413,BD413)</f>
        <v>9311</v>
      </c>
      <c r="BG413" s="173">
        <f>SUM(AG413,AI413,AK413,AM413,AO413,AQ413,AS413,AU413,AW413,AY413,BA413,BC413,BE413)</f>
        <v>9936</v>
      </c>
      <c r="BI413" s="137" t="s">
        <v>17</v>
      </c>
      <c r="BJ413" s="129">
        <f>B413/B436</f>
        <v>9.6652762234204909E-3</v>
      </c>
      <c r="BK413" s="130">
        <f t="shared" ref="BK413" si="7067">C413/C436</f>
        <v>0</v>
      </c>
      <c r="BL413" s="131">
        <f t="shared" ref="BL413" si="7068">D413/D436</f>
        <v>1.5934627170582225E-2</v>
      </c>
      <c r="BM413" s="132">
        <f t="shared" ref="BM413" si="7069">E413/E436</f>
        <v>0</v>
      </c>
      <c r="BN413" s="129">
        <f t="shared" ref="BN413" si="7070">F413/F436</f>
        <v>1.9695895375403765E-2</v>
      </c>
      <c r="BO413" s="130">
        <f t="shared" ref="BO413" si="7071">G413/G436</f>
        <v>1.7323516673884798E-4</v>
      </c>
      <c r="BP413" s="131">
        <f t="shared" ref="BP413" si="7072">H413/H436</f>
        <v>1.1505507955936353E-2</v>
      </c>
      <c r="BQ413" s="132">
        <f t="shared" ref="BQ413" si="7073">I413/I436</f>
        <v>1.0321692757612249E-3</v>
      </c>
      <c r="BR413" s="129">
        <f t="shared" ref="BR413" si="7074">J413/J436</f>
        <v>1.9887305270135896E-3</v>
      </c>
      <c r="BS413" s="130">
        <f t="shared" ref="BS413" si="7075">K413/K436</f>
        <v>2.0195220464490071E-3</v>
      </c>
      <c r="BT413" s="131">
        <f t="shared" ref="BT413" si="7076">L413/L436</f>
        <v>1.1981265657335803E-3</v>
      </c>
      <c r="BU413" s="129">
        <f t="shared" ref="BU413" si="7077">M413/M436</f>
        <v>3.0698388334612432E-3</v>
      </c>
      <c r="BV413" s="133">
        <f t="shared" ref="BV413" si="7078">N413/N436</f>
        <v>2.8320746334962238E-3</v>
      </c>
      <c r="BW413" s="134">
        <f t="shared" ref="BW413" si="7079">O413/O436</f>
        <v>3.0731076126806127E-3</v>
      </c>
      <c r="BX413" s="129">
        <f t="shared" ref="BX413" si="7080">P413/P436</f>
        <v>2.1010610358230906E-3</v>
      </c>
      <c r="BY413" s="130">
        <f t="shared" ref="BY413" si="7081">Q413/Q436</f>
        <v>0</v>
      </c>
      <c r="BZ413" s="131">
        <f t="shared" ref="BZ413" si="7082">R413/R436</f>
        <v>6.4659153888786257E-4</v>
      </c>
      <c r="CA413" s="132">
        <f t="shared" ref="CA413" si="7083">S413/S436</f>
        <v>0</v>
      </c>
      <c r="CB413" s="129">
        <f t="shared" ref="CB413" si="7084">T413/T436</f>
        <v>0</v>
      </c>
      <c r="CC413" s="130">
        <f t="shared" ref="CC413" si="7085">U413/U436</f>
        <v>0</v>
      </c>
      <c r="CD413" s="131">
        <f t="shared" ref="CD413" si="7086">V413/V436</f>
        <v>0</v>
      </c>
      <c r="CE413" s="132">
        <f t="shared" ref="CE413" si="7087">W413/W436</f>
        <v>0</v>
      </c>
      <c r="CF413" s="129">
        <f t="shared" ref="CF413" si="7088">X413/X436</f>
        <v>0</v>
      </c>
      <c r="CG413" s="130">
        <f t="shared" ref="CG413" si="7089">Y413/Y436</f>
        <v>0</v>
      </c>
      <c r="CH413" s="131">
        <f t="shared" ref="CH413" si="7090">Z413/Z436</f>
        <v>0</v>
      </c>
      <c r="CI413" s="129">
        <f t="shared" ref="CI413" si="7091">AA413/AA436</f>
        <v>0</v>
      </c>
      <c r="CJ413" s="135">
        <f t="shared" ref="CJ413" si="7092">AB413/AB436</f>
        <v>5.4088011767590097E-3</v>
      </c>
      <c r="CK413" s="136">
        <f t="shared" ref="CK413" si="7093">AC413/AC436</f>
        <v>8.5212224499666062E-4</v>
      </c>
    </row>
    <row r="414" spans="1:89" ht="13.5" thickBot="1" x14ac:dyDescent="0.25">
      <c r="A414" s="146" t="s">
        <v>18</v>
      </c>
      <c r="B414" s="196">
        <v>553</v>
      </c>
      <c r="C414" s="197">
        <v>0</v>
      </c>
      <c r="D414" s="198">
        <v>251</v>
      </c>
      <c r="E414" s="199">
        <v>62</v>
      </c>
      <c r="F414" s="196">
        <v>1056</v>
      </c>
      <c r="G414" s="200">
        <v>181</v>
      </c>
      <c r="H414" s="198">
        <v>860</v>
      </c>
      <c r="I414" s="199">
        <v>300</v>
      </c>
      <c r="J414" s="196">
        <v>41</v>
      </c>
      <c r="K414" s="200">
        <v>90</v>
      </c>
      <c r="L414" s="198">
        <v>151</v>
      </c>
      <c r="M414" s="196">
        <v>334</v>
      </c>
      <c r="N414" s="201">
        <v>695</v>
      </c>
      <c r="O414" s="202">
        <v>783</v>
      </c>
      <c r="P414" s="196">
        <v>379</v>
      </c>
      <c r="Q414" s="200">
        <v>502</v>
      </c>
      <c r="R414" s="198">
        <v>361</v>
      </c>
      <c r="S414" s="199">
        <v>424</v>
      </c>
      <c r="T414" s="196">
        <v>69</v>
      </c>
      <c r="U414" s="200">
        <v>194</v>
      </c>
      <c r="V414" s="198">
        <v>161</v>
      </c>
      <c r="W414" s="199">
        <v>407</v>
      </c>
      <c r="X414" s="196">
        <v>319</v>
      </c>
      <c r="Y414" s="200">
        <v>228</v>
      </c>
      <c r="Z414" s="198">
        <v>616</v>
      </c>
      <c r="AA414" s="196">
        <v>391</v>
      </c>
      <c r="AB414" s="170">
        <f t="shared" si="7065"/>
        <v>5512</v>
      </c>
      <c r="AC414" s="171">
        <f t="shared" si="7066"/>
        <v>3896</v>
      </c>
      <c r="AE414" s="273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5.6262081595279276E-2</v>
      </c>
      <c r="BK414" s="130">
        <f t="shared" ref="BK414" si="7094">C414/C436</f>
        <v>0</v>
      </c>
      <c r="BL414" s="131">
        <f t="shared" ref="BL414" si="7095">D414/D436</f>
        <v>5.1276813074565886E-2</v>
      </c>
      <c r="BM414" s="132">
        <f t="shared" ref="BM414" si="7096">E414/E436</f>
        <v>1.2472339569503117E-2</v>
      </c>
      <c r="BN414" s="129">
        <f t="shared" ref="BN414" si="7097">F414/F436</f>
        <v>8.3195462065705508E-2</v>
      </c>
      <c r="BO414" s="130">
        <f t="shared" ref="BO414" si="7098">G414/G436</f>
        <v>1.5677782589865744E-2</v>
      </c>
      <c r="BP414" s="131">
        <f t="shared" ref="BP414" si="7099">H414/H436</f>
        <v>5.2631578947368418E-2</v>
      </c>
      <c r="BQ414" s="132">
        <f t="shared" ref="BQ414" si="7100">I414/I436</f>
        <v>1.7202821262687081E-2</v>
      </c>
      <c r="BR414" s="129">
        <f t="shared" ref="BR414" si="7101">J414/J436</f>
        <v>1.3589658601259529E-2</v>
      </c>
      <c r="BS414" s="130">
        <f t="shared" ref="BS414" si="7102">K414/K436</f>
        <v>3.0292830696735107E-2</v>
      </c>
      <c r="BT414" s="131">
        <f t="shared" ref="BT414" si="7103">L414/L436</f>
        <v>1.6447010129615511E-2</v>
      </c>
      <c r="BU414" s="129">
        <f t="shared" ref="BU414" si="7104">M414/M436</f>
        <v>3.6618791799144831E-2</v>
      </c>
      <c r="BV414" s="133">
        <f t="shared" ref="BV414" si="7105">N414/N436</f>
        <v>3.8593958240781871E-2</v>
      </c>
      <c r="BW414" s="134">
        <f t="shared" ref="BW414" si="7106">O414/O436</f>
        <v>4.221479404787578E-2</v>
      </c>
      <c r="BX414" s="129">
        <f t="shared" ref="BX414" si="7107">P414/P436</f>
        <v>3.9815106628847567E-2</v>
      </c>
      <c r="BY414" s="130">
        <f t="shared" ref="BY414" si="7108">Q414/Q436</f>
        <v>5.2444630171333058E-2</v>
      </c>
      <c r="BZ414" s="131">
        <f t="shared" ref="BZ414" si="7109">R414/R436</f>
        <v>3.3345649362645481E-2</v>
      </c>
      <c r="CA414" s="132">
        <f t="shared" ref="CA414" si="7110">S414/S436</f>
        <v>3.7705646954201866E-2</v>
      </c>
      <c r="CB414" s="129">
        <f t="shared" ref="CB414" si="7111">T414/T436</f>
        <v>2.5302530253025302E-2</v>
      </c>
      <c r="CC414" s="130">
        <f t="shared" ref="CC414" si="7112">U414/U436</f>
        <v>6.7337729954876774E-2</v>
      </c>
      <c r="CD414" s="131">
        <f t="shared" ref="CD414" si="7113">V414/V436</f>
        <v>1.7772381057511867E-2</v>
      </c>
      <c r="CE414" s="132">
        <f t="shared" ref="CE414" si="7114">W414/W436</f>
        <v>4.1211016605913323E-2</v>
      </c>
      <c r="CF414" s="129">
        <f t="shared" ref="CF414" si="7115">X414/X436</f>
        <v>3.7118920176867583E-2</v>
      </c>
      <c r="CG414" s="130">
        <f t="shared" ref="CG414" si="7116">Y414/Y436</f>
        <v>4.355300859598854E-2</v>
      </c>
      <c r="CH414" s="131">
        <f t="shared" ref="CH414" si="7117">Z414/Z436</f>
        <v>3.888888888888889E-2</v>
      </c>
      <c r="CI414" s="129">
        <f t="shared" ref="CI414" si="7118">AA414/AA436</f>
        <v>2.3842917251051893E-2</v>
      </c>
      <c r="CJ414" s="135">
        <f t="shared" ref="CJ414" si="7119">AB414/AB436</f>
        <v>4.2228487374356458E-2</v>
      </c>
      <c r="CK414" s="136">
        <f t="shared" ref="CK414" si="7120">AC414/AC436</f>
        <v>2.9908723121684591E-2</v>
      </c>
    </row>
    <row r="415" spans="1:89" ht="14.25" thickTop="1" thickBot="1" x14ac:dyDescent="0.25">
      <c r="A415" s="137" t="s">
        <v>19</v>
      </c>
      <c r="B415" s="189">
        <v>944</v>
      </c>
      <c r="C415" s="190">
        <v>412</v>
      </c>
      <c r="D415" s="191">
        <v>479</v>
      </c>
      <c r="E415" s="192">
        <v>297</v>
      </c>
      <c r="F415" s="189">
        <v>1326</v>
      </c>
      <c r="G415" s="193">
        <v>523</v>
      </c>
      <c r="H415" s="191">
        <v>1405</v>
      </c>
      <c r="I415" s="192">
        <v>695</v>
      </c>
      <c r="J415" s="189">
        <v>88</v>
      </c>
      <c r="K415" s="193">
        <v>238</v>
      </c>
      <c r="L415" s="191">
        <v>346</v>
      </c>
      <c r="M415" s="189">
        <v>743</v>
      </c>
      <c r="N415" s="194">
        <v>1261</v>
      </c>
      <c r="O415" s="195">
        <v>1447</v>
      </c>
      <c r="P415" s="189">
        <v>760</v>
      </c>
      <c r="Q415" s="193">
        <v>823</v>
      </c>
      <c r="R415" s="191">
        <v>833</v>
      </c>
      <c r="S415" s="192">
        <v>755</v>
      </c>
      <c r="T415" s="189">
        <v>132</v>
      </c>
      <c r="U415" s="193">
        <v>343</v>
      </c>
      <c r="V415" s="191">
        <v>370</v>
      </c>
      <c r="W415" s="192">
        <v>767</v>
      </c>
      <c r="X415" s="189">
        <v>679</v>
      </c>
      <c r="Y415" s="193">
        <v>497</v>
      </c>
      <c r="Z415" s="191">
        <v>1077</v>
      </c>
      <c r="AA415" s="189">
        <v>870</v>
      </c>
      <c r="AB415" s="170">
        <f t="shared" si="7065"/>
        <v>9700</v>
      </c>
      <c r="AC415" s="171">
        <f t="shared" si="7066"/>
        <v>8410</v>
      </c>
      <c r="AE415" s="267" t="s">
        <v>13</v>
      </c>
      <c r="AF415" s="20">
        <f t="shared" ref="AF415:BG415" si="7121">SUM(AF412:AF414)</f>
        <v>2205</v>
      </c>
      <c r="AG415" s="21">
        <f t="shared" si="7121"/>
        <v>992</v>
      </c>
      <c r="AH415" s="20">
        <f t="shared" si="7121"/>
        <v>926</v>
      </c>
      <c r="AI415" s="21">
        <f t="shared" si="7121"/>
        <v>714</v>
      </c>
      <c r="AJ415" s="20">
        <f t="shared" si="7121"/>
        <v>2707</v>
      </c>
      <c r="AK415" s="21">
        <f t="shared" si="7121"/>
        <v>1234</v>
      </c>
      <c r="AL415" s="20">
        <f t="shared" si="7121"/>
        <v>2692</v>
      </c>
      <c r="AM415" s="21">
        <f t="shared" si="7121"/>
        <v>1949</v>
      </c>
      <c r="AN415" s="20">
        <f t="shared" si="7121"/>
        <v>274</v>
      </c>
      <c r="AO415" s="21">
        <f t="shared" si="7121"/>
        <v>889</v>
      </c>
      <c r="AP415" s="20">
        <f t="shared" si="7121"/>
        <v>828</v>
      </c>
      <c r="AQ415" s="21">
        <f t="shared" si="7121"/>
        <v>2442</v>
      </c>
      <c r="AR415" s="20">
        <f t="shared" si="7121"/>
        <v>2602</v>
      </c>
      <c r="AS415" s="21">
        <f t="shared" si="7121"/>
        <v>3768</v>
      </c>
      <c r="AT415" s="20">
        <f t="shared" si="7121"/>
        <v>1675</v>
      </c>
      <c r="AU415" s="21">
        <f t="shared" si="7121"/>
        <v>1704</v>
      </c>
      <c r="AV415" s="20">
        <f t="shared" si="7121"/>
        <v>1999</v>
      </c>
      <c r="AW415" s="21">
        <f t="shared" si="7121"/>
        <v>1472</v>
      </c>
      <c r="AX415" s="20">
        <f t="shared" si="7121"/>
        <v>283</v>
      </c>
      <c r="AY415" s="21">
        <f t="shared" si="7121"/>
        <v>901</v>
      </c>
      <c r="AZ415" s="20">
        <f t="shared" si="7121"/>
        <v>761</v>
      </c>
      <c r="BA415" s="21">
        <f t="shared" si="7121"/>
        <v>1853</v>
      </c>
      <c r="BB415" s="20">
        <f t="shared" si="7121"/>
        <v>1431</v>
      </c>
      <c r="BC415" s="21">
        <f t="shared" si="7121"/>
        <v>1379</v>
      </c>
      <c r="BD415" s="20">
        <f t="shared" si="7121"/>
        <v>2431</v>
      </c>
      <c r="BE415" s="21">
        <f t="shared" si="7121"/>
        <v>2140</v>
      </c>
      <c r="BF415" s="174">
        <f t="shared" si="7121"/>
        <v>20814</v>
      </c>
      <c r="BG415" s="175">
        <f t="shared" si="7121"/>
        <v>21437</v>
      </c>
      <c r="BI415" s="137" t="s">
        <v>19</v>
      </c>
      <c r="BJ415" s="129">
        <f>B415/B436</f>
        <v>9.6042323735883603E-2</v>
      </c>
      <c r="BK415" s="130">
        <f t="shared" ref="BK415" si="7122">C415/C436</f>
        <v>3.9388145315487573E-2</v>
      </c>
      <c r="BL415" s="131">
        <f t="shared" ref="BL415" si="7123">D415/D436</f>
        <v>9.7854954034729311E-2</v>
      </c>
      <c r="BM415" s="132">
        <f t="shared" ref="BM415" si="7124">E415/E436</f>
        <v>5.9746529873264939E-2</v>
      </c>
      <c r="BN415" s="129">
        <f t="shared" ref="BN415" si="7125">F415/F436</f>
        <v>0.10446702907114157</v>
      </c>
      <c r="BO415" s="130">
        <f t="shared" ref="BO415" si="7126">G415/G436</f>
        <v>4.5300996102208752E-2</v>
      </c>
      <c r="BP415" s="131">
        <f t="shared" ref="BP415" si="7127">H415/H436</f>
        <v>8.5985312117503057E-2</v>
      </c>
      <c r="BQ415" s="132">
        <f t="shared" ref="BQ415" si="7128">I415/I436</f>
        <v>3.9853202591891734E-2</v>
      </c>
      <c r="BR415" s="129">
        <f t="shared" ref="BR415" si="7129">J415/J436</f>
        <v>2.9168047729532649E-2</v>
      </c>
      <c r="BS415" s="130">
        <f t="shared" ref="BS415" si="7130">K415/K436</f>
        <v>8.0107707842477283E-2</v>
      </c>
      <c r="BT415" s="131">
        <f t="shared" ref="BT415" si="7131">L415/L436</f>
        <v>3.7686526522165344E-2</v>
      </c>
      <c r="BU415" s="129">
        <f t="shared" ref="BU415" si="7132">M415/M436</f>
        <v>8.1460366187917993E-2</v>
      </c>
      <c r="BV415" s="133">
        <f t="shared" ref="BV415" si="7133">N415/N436</f>
        <v>7.0024433585073306E-2</v>
      </c>
      <c r="BW415" s="134">
        <f t="shared" ref="BW415" si="7134">O415/O436</f>
        <v>7.8013802027172743E-2</v>
      </c>
      <c r="BX415" s="129">
        <f t="shared" ref="BX415" si="7135">P415/P436</f>
        <v>7.9840319361277445E-2</v>
      </c>
      <c r="BY415" s="130">
        <f t="shared" ref="BY415" si="7136">Q415/Q436</f>
        <v>8.5979941496030082E-2</v>
      </c>
      <c r="BZ415" s="131">
        <f t="shared" ref="BZ415" si="7137">R415/R436</f>
        <v>7.694439312765565E-2</v>
      </c>
      <c r="CA415" s="132">
        <f t="shared" ref="CA415" si="7138">S415/S436</f>
        <v>6.7140951534015114E-2</v>
      </c>
      <c r="CB415" s="129">
        <f t="shared" ref="CB415" si="7139">T415/T436</f>
        <v>4.8404840484048403E-2</v>
      </c>
      <c r="CC415" s="130">
        <f t="shared" ref="CC415" si="7140">U415/U436</f>
        <v>0.11905588337382852</v>
      </c>
      <c r="CD415" s="131">
        <f t="shared" ref="CD415" si="7141">V415/V436</f>
        <v>4.0843360194281933E-2</v>
      </c>
      <c r="CE415" s="132">
        <f t="shared" ref="CE415" si="7142">W415/W436</f>
        <v>7.7663021466180635E-2</v>
      </c>
      <c r="CF415" s="129">
        <f t="shared" ref="CF415" si="7143">X415/X436</f>
        <v>7.9008610658599029E-2</v>
      </c>
      <c r="CG415" s="130">
        <f t="shared" ref="CG415" si="7144">Y415/Y436</f>
        <v>9.4937917860553958E-2</v>
      </c>
      <c r="CH415" s="131">
        <f t="shared" ref="CH415" si="7145">Z415/Z436</f>
        <v>6.7992424242424243E-2</v>
      </c>
      <c r="CI415" s="129">
        <f t="shared" ref="CI415" si="7146">AA415/AA436</f>
        <v>5.3052015366790661E-2</v>
      </c>
      <c r="CJ415" s="135">
        <f t="shared" ref="CJ415" si="7147">AB415/AB436</f>
        <v>7.4313557244422651E-2</v>
      </c>
      <c r="CK415" s="136">
        <f t="shared" ref="CK415" si="7148">AC415/AC436</f>
        <v>6.4561694418215451E-2</v>
      </c>
    </row>
    <row r="416" spans="1:89" ht="13.5" thickTop="1" x14ac:dyDescent="0.2">
      <c r="A416" s="146" t="s">
        <v>20</v>
      </c>
      <c r="B416" s="196">
        <v>1282</v>
      </c>
      <c r="C416" s="197">
        <v>562</v>
      </c>
      <c r="D416" s="198">
        <v>559</v>
      </c>
      <c r="E416" s="199">
        <v>407</v>
      </c>
      <c r="F416" s="196">
        <v>1461</v>
      </c>
      <c r="G416" s="200">
        <v>697</v>
      </c>
      <c r="H416" s="198">
        <v>1450</v>
      </c>
      <c r="I416" s="199">
        <v>1117</v>
      </c>
      <c r="J416" s="196">
        <v>136</v>
      </c>
      <c r="K416" s="200">
        <v>478</v>
      </c>
      <c r="L416" s="198">
        <v>455</v>
      </c>
      <c r="M416" s="196">
        <v>1287</v>
      </c>
      <c r="N416" s="201">
        <v>1461</v>
      </c>
      <c r="O416" s="202">
        <v>1857</v>
      </c>
      <c r="P416" s="196">
        <v>955</v>
      </c>
      <c r="Q416" s="200">
        <v>915</v>
      </c>
      <c r="R416" s="198">
        <v>1092</v>
      </c>
      <c r="S416" s="199">
        <v>781</v>
      </c>
      <c r="T416" s="196">
        <v>148</v>
      </c>
      <c r="U416" s="200">
        <v>543</v>
      </c>
      <c r="V416" s="198">
        <v>429</v>
      </c>
      <c r="W416" s="199">
        <v>996</v>
      </c>
      <c r="X416" s="196">
        <v>778</v>
      </c>
      <c r="Y416" s="200">
        <v>730</v>
      </c>
      <c r="Z416" s="198">
        <v>1297</v>
      </c>
      <c r="AA416" s="196">
        <v>1131</v>
      </c>
      <c r="AB416" s="170">
        <f t="shared" si="7065"/>
        <v>11503</v>
      </c>
      <c r="AC416" s="171">
        <f t="shared" si="7066"/>
        <v>11501</v>
      </c>
      <c r="BI416" s="146" t="s">
        <v>20</v>
      </c>
      <c r="BJ416" s="129">
        <f>B416/B436</f>
        <v>0.13043035914131651</v>
      </c>
      <c r="BK416" s="130">
        <f t="shared" ref="BK416" si="7149">C416/C436</f>
        <v>5.3728489483747609E-2</v>
      </c>
      <c r="BL416" s="131">
        <f t="shared" ref="BL416" si="7150">D416/D436</f>
        <v>0.11419816138917263</v>
      </c>
      <c r="BM416" s="132">
        <f t="shared" ref="BM416" si="7151">E416/E436</f>
        <v>8.1874874270770462E-2</v>
      </c>
      <c r="BN416" s="129">
        <f t="shared" ref="BN416" si="7152">F416/F436</f>
        <v>0.11510281257385961</v>
      </c>
      <c r="BO416" s="130">
        <f t="shared" ref="BO416" si="7153">G416/G436</f>
        <v>6.0372455608488522E-2</v>
      </c>
      <c r="BP416" s="131">
        <f t="shared" ref="BP416" si="7154">H416/H436</f>
        <v>8.8739290085679309E-2</v>
      </c>
      <c r="BQ416" s="132">
        <f t="shared" ref="BQ416" si="7155">I416/I436</f>
        <v>6.4051837834738237E-2</v>
      </c>
      <c r="BR416" s="129">
        <f t="shared" ref="BR416" si="7156">J416/J436</f>
        <v>4.5077891945641366E-2</v>
      </c>
      <c r="BS416" s="130">
        <f t="shared" ref="BS416" si="7157">K416/K436</f>
        <v>0.16088858970043757</v>
      </c>
      <c r="BT416" s="131">
        <f t="shared" ref="BT416" si="7158">L416/L436</f>
        <v>4.9558871582616272E-2</v>
      </c>
      <c r="BU416" s="129">
        <f t="shared" ref="BU416" si="7159">M416/M436</f>
        <v>0.14110294923802214</v>
      </c>
      <c r="BV416" s="133">
        <f t="shared" ref="BV416" si="7160">N416/N436</f>
        <v>8.1130608618391831E-2</v>
      </c>
      <c r="BW416" s="134">
        <f t="shared" ref="BW416" si="7161">O416/O436</f>
        <v>0.10011861117101574</v>
      </c>
      <c r="BX416" s="129">
        <f t="shared" ref="BX416" si="7162">P416/P436</f>
        <v>0.10032566446055258</v>
      </c>
      <c r="BY416" s="130">
        <f t="shared" ref="BY416" si="7163">Q416/Q436</f>
        <v>9.5591307981613041E-2</v>
      </c>
      <c r="BZ416" s="131">
        <f t="shared" ref="BZ416" si="7164">R416/R436</f>
        <v>0.10086828006650655</v>
      </c>
      <c r="CA416" s="132">
        <f t="shared" ref="CA416" si="7165">S416/S436</f>
        <v>6.9453090262338812E-2</v>
      </c>
      <c r="CB416" s="129">
        <f t="shared" ref="CB416" si="7166">T416/T436</f>
        <v>5.4272093876054271E-2</v>
      </c>
      <c r="CC416" s="130">
        <f t="shared" ref="CC416" si="7167">U416/U436</f>
        <v>0.1884762235334953</v>
      </c>
      <c r="CD416" s="131">
        <f t="shared" ref="CD416" si="7168">V416/V436</f>
        <v>4.7356220333370128E-2</v>
      </c>
      <c r="CE416" s="132">
        <f t="shared" ref="CE416" si="7169">W416/W436</f>
        <v>0.10085054678007291</v>
      </c>
      <c r="CF416" s="129">
        <f t="shared" ref="CF416" si="7170">X416/X436</f>
        <v>9.0528275541075162E-2</v>
      </c>
      <c r="CG416" s="130">
        <f t="shared" ref="CG416" si="7171">Y416/Y436</f>
        <v>0.13944603629417382</v>
      </c>
      <c r="CH416" s="131">
        <f t="shared" ref="CH416" si="7172">Z416/Z436</f>
        <v>8.1881313131313138E-2</v>
      </c>
      <c r="CI416" s="129">
        <f t="shared" ref="CI416" si="7173">AA416/AA436</f>
        <v>6.8967619976827849E-2</v>
      </c>
      <c r="CJ416" s="135">
        <f t="shared" ref="CJ416" si="7174">AB416/AB436</f>
        <v>8.8126685462123072E-2</v>
      </c>
      <c r="CK416" s="136">
        <f t="shared" ref="CK416" si="7175">AC416/AC436</f>
        <v>8.8290612069428773E-2</v>
      </c>
    </row>
    <row r="417" spans="1:89" ht="13.5" thickBot="1" x14ac:dyDescent="0.25">
      <c r="A417" s="137" t="s">
        <v>21</v>
      </c>
      <c r="B417" s="189">
        <v>923</v>
      </c>
      <c r="C417" s="190">
        <v>430</v>
      </c>
      <c r="D417" s="191">
        <v>367</v>
      </c>
      <c r="E417" s="192">
        <v>307</v>
      </c>
      <c r="F417" s="189">
        <v>1246</v>
      </c>
      <c r="G417" s="193">
        <v>537</v>
      </c>
      <c r="H417" s="191">
        <v>1242</v>
      </c>
      <c r="I417" s="192">
        <v>832</v>
      </c>
      <c r="J417" s="189">
        <v>138</v>
      </c>
      <c r="K417" s="193">
        <v>411</v>
      </c>
      <c r="L417" s="191">
        <v>373</v>
      </c>
      <c r="M417" s="189">
        <v>1155</v>
      </c>
      <c r="N417" s="194">
        <v>1141</v>
      </c>
      <c r="O417" s="195">
        <v>1911</v>
      </c>
      <c r="P417" s="189">
        <v>720</v>
      </c>
      <c r="Q417" s="193">
        <v>789</v>
      </c>
      <c r="R417" s="191">
        <v>907</v>
      </c>
      <c r="S417" s="192">
        <v>691</v>
      </c>
      <c r="T417" s="189">
        <v>135</v>
      </c>
      <c r="U417" s="193">
        <v>358</v>
      </c>
      <c r="V417" s="191">
        <v>332</v>
      </c>
      <c r="W417" s="192">
        <v>857</v>
      </c>
      <c r="X417" s="189">
        <v>653</v>
      </c>
      <c r="Y417" s="193">
        <v>649</v>
      </c>
      <c r="Z417" s="191">
        <v>1134</v>
      </c>
      <c r="AA417" s="189">
        <v>1009</v>
      </c>
      <c r="AB417" s="170">
        <f t="shared" si="7065"/>
        <v>9311</v>
      </c>
      <c r="AC417" s="171">
        <f t="shared" si="7066"/>
        <v>9936</v>
      </c>
      <c r="AE417" s="270" t="s">
        <v>85</v>
      </c>
      <c r="BI417" s="137" t="s">
        <v>21</v>
      </c>
      <c r="BJ417" s="129">
        <f>B417/B436</f>
        <v>9.3905788991759082E-2</v>
      </c>
      <c r="BK417" s="130">
        <f t="shared" ref="BK417" si="7176">C417/C436</f>
        <v>4.1108986615678779E-2</v>
      </c>
      <c r="BL417" s="131">
        <f t="shared" ref="BL417" si="7177">D417/D436</f>
        <v>7.4974463738508676E-2</v>
      </c>
      <c r="BM417" s="132">
        <f t="shared" ref="BM417" si="7178">E417/E436</f>
        <v>6.1758197545765441E-2</v>
      </c>
      <c r="BN417" s="129">
        <f t="shared" ref="BN417" si="7179">F417/F436</f>
        <v>9.8164342551012362E-2</v>
      </c>
      <c r="BO417" s="130">
        <f t="shared" ref="BO417" si="7180">G417/G436</f>
        <v>4.6513642269380685E-2</v>
      </c>
      <c r="BP417" s="131">
        <f t="shared" ref="BP417" si="7181">H417/H436</f>
        <v>7.6009791921664627E-2</v>
      </c>
      <c r="BQ417" s="132">
        <f t="shared" ref="BQ417" si="7182">I417/I436</f>
        <v>4.7709157635185503E-2</v>
      </c>
      <c r="BR417" s="129">
        <f t="shared" ref="BR417" si="7183">J417/J436</f>
        <v>4.5740802121312561E-2</v>
      </c>
      <c r="BS417" s="130">
        <f t="shared" ref="BS417" si="7184">K417/K436</f>
        <v>0.13833726018175699</v>
      </c>
      <c r="BT417" s="131">
        <f t="shared" ref="BT417" si="7185">L417/L436</f>
        <v>4.0627382638056854E-2</v>
      </c>
      <c r="BU417" s="129">
        <f t="shared" ref="BU417" si="7186">M417/M436</f>
        <v>0.12663085188027629</v>
      </c>
      <c r="BV417" s="133">
        <f t="shared" ref="BV417" si="7187">N417/N436</f>
        <v>6.3360728565082181E-2</v>
      </c>
      <c r="BW417" s="134">
        <f t="shared" ref="BW417" si="7188">O417/O436</f>
        <v>0.10302997627776579</v>
      </c>
      <c r="BX417" s="129">
        <f t="shared" ref="BX417" si="7189">P417/P436</f>
        <v>7.5638197289631268E-2</v>
      </c>
      <c r="BY417" s="130">
        <f t="shared" ref="BY417" si="7190">Q417/Q436</f>
        <v>8.2427914751358133E-2</v>
      </c>
      <c r="BZ417" s="131">
        <f t="shared" ref="BZ417" si="7191">R417/R436</f>
        <v>8.3779789395898766E-2</v>
      </c>
      <c r="CA417" s="132">
        <f t="shared" ref="CA417" si="7192">S417/S436</f>
        <v>6.1449533125833705E-2</v>
      </c>
      <c r="CB417" s="129">
        <f t="shared" ref="CB417" si="7193">T417/T436</f>
        <v>4.9504950495049507E-2</v>
      </c>
      <c r="CC417" s="130">
        <f t="shared" ref="CC417" si="7194">U417/U436</f>
        <v>0.12426240888580355</v>
      </c>
      <c r="CD417" s="131">
        <f t="shared" ref="CD417" si="7195">V417/V436</f>
        <v>3.664863671486919E-2</v>
      </c>
      <c r="CE417" s="132">
        <f t="shared" ref="CE417" si="7196">W417/W436</f>
        <v>8.6776022681247469E-2</v>
      </c>
      <c r="CF417" s="129">
        <f t="shared" ref="CF417" si="7197">X417/X436</f>
        <v>7.5983244123807303E-2</v>
      </c>
      <c r="CG417" s="130">
        <f t="shared" ref="CG417" si="7198">Y417/Y436</f>
        <v>0.12397325692454632</v>
      </c>
      <c r="CH417" s="131">
        <f t="shared" ref="CH417" si="7199">Z417/Z436</f>
        <v>7.1590909090909094E-2</v>
      </c>
      <c r="CI417" s="129">
        <f t="shared" ref="CI417" si="7200">AA417/AA436</f>
        <v>6.1528141959875604E-2</v>
      </c>
      <c r="CJ417" s="135">
        <f t="shared" ref="CJ417" si="7201">AB417/AB436</f>
        <v>7.1333353763177246E-2</v>
      </c>
      <c r="CK417" s="136">
        <f t="shared" ref="CK417" si="7202">AC417/AC436</f>
        <v>7.6276456092674055E-2</v>
      </c>
    </row>
    <row r="418" spans="1:89" ht="14.25" thickTop="1" thickBot="1" x14ac:dyDescent="0.25">
      <c r="A418" s="146" t="s">
        <v>22</v>
      </c>
      <c r="B418" s="196">
        <v>771</v>
      </c>
      <c r="C418" s="197">
        <v>651</v>
      </c>
      <c r="D418" s="198">
        <v>340</v>
      </c>
      <c r="E418" s="199">
        <v>300</v>
      </c>
      <c r="F418" s="196">
        <v>1196</v>
      </c>
      <c r="G418" s="200">
        <v>460</v>
      </c>
      <c r="H418" s="198">
        <v>1346</v>
      </c>
      <c r="I418" s="199">
        <v>943</v>
      </c>
      <c r="J418" s="196">
        <v>133</v>
      </c>
      <c r="K418" s="200">
        <v>404</v>
      </c>
      <c r="L418" s="198">
        <v>384</v>
      </c>
      <c r="M418" s="196">
        <v>1025</v>
      </c>
      <c r="N418" s="201">
        <v>1062</v>
      </c>
      <c r="O418" s="202">
        <v>1737</v>
      </c>
      <c r="P418" s="196">
        <v>656</v>
      </c>
      <c r="Q418" s="200">
        <v>563</v>
      </c>
      <c r="R418" s="198">
        <v>834</v>
      </c>
      <c r="S418" s="199">
        <v>658</v>
      </c>
      <c r="T418" s="196">
        <v>97</v>
      </c>
      <c r="U418" s="200">
        <v>226</v>
      </c>
      <c r="V418" s="198">
        <v>356</v>
      </c>
      <c r="W418" s="199">
        <v>906</v>
      </c>
      <c r="X418" s="196">
        <v>548</v>
      </c>
      <c r="Y418" s="200">
        <v>469</v>
      </c>
      <c r="Z418" s="198">
        <v>1036</v>
      </c>
      <c r="AA418" s="196">
        <v>1008</v>
      </c>
      <c r="AB418" s="170">
        <f t="shared" si="7065"/>
        <v>8759</v>
      </c>
      <c r="AC418" s="171">
        <f t="shared" si="7066"/>
        <v>9350</v>
      </c>
      <c r="AE418" s="298" t="s">
        <v>0</v>
      </c>
      <c r="AF418" s="292" t="s">
        <v>1</v>
      </c>
      <c r="AG418" s="293"/>
      <c r="AH418" s="292" t="s">
        <v>2</v>
      </c>
      <c r="AI418" s="293"/>
      <c r="AJ418" s="292" t="s">
        <v>3</v>
      </c>
      <c r="AK418" s="293"/>
      <c r="AL418" s="292" t="s">
        <v>4</v>
      </c>
      <c r="AM418" s="293"/>
      <c r="AN418" s="292" t="s">
        <v>5</v>
      </c>
      <c r="AO418" s="293"/>
      <c r="AP418" s="292" t="s">
        <v>6</v>
      </c>
      <c r="AQ418" s="293"/>
      <c r="AR418" s="292" t="s">
        <v>7</v>
      </c>
      <c r="AS418" s="293"/>
      <c r="AT418" s="292" t="s">
        <v>8</v>
      </c>
      <c r="AU418" s="293"/>
      <c r="AV418" s="292" t="s">
        <v>9</v>
      </c>
      <c r="AW418" s="293"/>
      <c r="AX418" s="292" t="s">
        <v>10</v>
      </c>
      <c r="AY418" s="293"/>
      <c r="AZ418" s="292" t="s">
        <v>11</v>
      </c>
      <c r="BA418" s="293"/>
      <c r="BB418" s="292" t="s">
        <v>12</v>
      </c>
      <c r="BC418" s="293"/>
      <c r="BD418" s="294" t="s">
        <v>40</v>
      </c>
      <c r="BE418" s="295"/>
      <c r="BF418" s="296" t="s">
        <v>41</v>
      </c>
      <c r="BG418" s="297"/>
      <c r="BI418" s="146" t="s">
        <v>22</v>
      </c>
      <c r="BJ418" s="129">
        <f>B418/B436</f>
        <v>7.8441347034286291E-2</v>
      </c>
      <c r="BK418" s="130">
        <f t="shared" ref="BK418" si="7203">C418/C436</f>
        <v>6.2237093690248567E-2</v>
      </c>
      <c r="BL418" s="131">
        <f t="shared" ref="BL418" si="7204">D418/D436</f>
        <v>6.945863125638406E-2</v>
      </c>
      <c r="BM418" s="132">
        <f t="shared" ref="BM418" si="7205">E418/E436</f>
        <v>6.0350030175015085E-2</v>
      </c>
      <c r="BN418" s="129">
        <f t="shared" ref="BN418" si="7206">F418/F436</f>
        <v>9.4225163475931614E-2</v>
      </c>
      <c r="BO418" s="130">
        <f t="shared" ref="BO418" si="7207">G418/G436</f>
        <v>3.9844088349935039E-2</v>
      </c>
      <c r="BP418" s="131">
        <f t="shared" ref="BP418" si="7208">H418/H436</f>
        <v>8.2374541003671975E-2</v>
      </c>
      <c r="BQ418" s="132">
        <f t="shared" ref="BQ418" si="7209">I418/I436</f>
        <v>5.4074201502379723E-2</v>
      </c>
      <c r="BR418" s="129">
        <f t="shared" ref="BR418" si="7210">J418/J436</f>
        <v>4.4083526682134569E-2</v>
      </c>
      <c r="BS418" s="130">
        <f t="shared" ref="BS418" si="7211">K418/K436</f>
        <v>0.13598115112756648</v>
      </c>
      <c r="BT418" s="131">
        <f t="shared" ref="BT418" si="7212">L418/L436</f>
        <v>4.182550920379044E-2</v>
      </c>
      <c r="BU418" s="129">
        <f t="shared" ref="BU418" si="7213">M418/M436</f>
        <v>0.11237802872492052</v>
      </c>
      <c r="BV418" s="133">
        <f t="shared" ref="BV418" si="7214">N418/N436</f>
        <v>5.8973789426921365E-2</v>
      </c>
      <c r="BW418" s="134">
        <f t="shared" ref="BW418" si="7215">O418/O436</f>
        <v>9.3648910933793406E-2</v>
      </c>
      <c r="BX418" s="129">
        <f t="shared" ref="BX418" si="7216">P418/P436</f>
        <v>6.8914801974997372E-2</v>
      </c>
      <c r="BY418" s="130">
        <f t="shared" ref="BY418" si="7217">Q418/Q436</f>
        <v>5.8817384036773925E-2</v>
      </c>
      <c r="BZ418" s="131">
        <f t="shared" ref="BZ418" si="7218">R418/R436</f>
        <v>7.7036763347496762E-2</v>
      </c>
      <c r="CA418" s="132">
        <f t="shared" ref="CA418" si="7219">S418/S436</f>
        <v>5.8514895509115164E-2</v>
      </c>
      <c r="CB418" s="129">
        <f t="shared" ref="CB418" si="7220">T418/T436</f>
        <v>3.557022368903557E-2</v>
      </c>
      <c r="CC418" s="130">
        <f t="shared" ref="CC418" si="7221">U418/U436</f>
        <v>7.8444984380423466E-2</v>
      </c>
      <c r="CD418" s="131">
        <f t="shared" ref="CD418" si="7222">V418/V436</f>
        <v>3.9297935754498289E-2</v>
      </c>
      <c r="CE418" s="132">
        <f t="shared" ref="CE418" si="7223">W418/W436</f>
        <v>9.1737545565006073E-2</v>
      </c>
      <c r="CF418" s="129">
        <f t="shared" ref="CF418" si="7224">X418/X436</f>
        <v>6.3765417733302299E-2</v>
      </c>
      <c r="CG418" s="130">
        <f t="shared" ref="CG418" si="7225">Y418/Y436</f>
        <v>8.9589302769818524E-2</v>
      </c>
      <c r="CH418" s="131">
        <f t="shared" ref="CH418" si="7226">Z418/Z436</f>
        <v>6.5404040404040409E-2</v>
      </c>
      <c r="CI418" s="129">
        <f t="shared" ref="CI418" si="7227">AA418/AA436</f>
        <v>6.14671626318678E-2</v>
      </c>
      <c r="CJ418" s="135">
        <f t="shared" ref="CJ418" si="7228">AB418/AB436</f>
        <v>6.7104376072566807E-2</v>
      </c>
      <c r="CK418" s="136">
        <f t="shared" ref="CK418" si="7229">AC418/AC436</f>
        <v>7.1777864781250242E-2</v>
      </c>
    </row>
    <row r="419" spans="1:89" ht="15" thickTop="1" thickBot="1" x14ac:dyDescent="0.3">
      <c r="A419" s="137" t="s">
        <v>23</v>
      </c>
      <c r="B419" s="189">
        <v>519</v>
      </c>
      <c r="C419" s="190">
        <v>488</v>
      </c>
      <c r="D419" s="191">
        <v>245</v>
      </c>
      <c r="E419" s="192">
        <v>262</v>
      </c>
      <c r="F419" s="189">
        <v>845</v>
      </c>
      <c r="G419" s="193">
        <v>398</v>
      </c>
      <c r="H419" s="191">
        <v>1085</v>
      </c>
      <c r="I419" s="192">
        <v>838</v>
      </c>
      <c r="J419" s="189">
        <v>114</v>
      </c>
      <c r="K419" s="193">
        <v>260</v>
      </c>
      <c r="L419" s="191">
        <v>328</v>
      </c>
      <c r="M419" s="189">
        <v>677</v>
      </c>
      <c r="N419" s="194">
        <v>780</v>
      </c>
      <c r="O419" s="195">
        <v>1031</v>
      </c>
      <c r="P419" s="189">
        <v>405</v>
      </c>
      <c r="Q419" s="193">
        <v>388</v>
      </c>
      <c r="R419" s="191">
        <v>689</v>
      </c>
      <c r="S419" s="192">
        <v>537</v>
      </c>
      <c r="T419" s="189">
        <v>103</v>
      </c>
      <c r="U419" s="193">
        <v>143</v>
      </c>
      <c r="V419" s="191">
        <v>319</v>
      </c>
      <c r="W419" s="192">
        <v>719</v>
      </c>
      <c r="X419" s="189">
        <v>393</v>
      </c>
      <c r="Y419" s="193">
        <v>274</v>
      </c>
      <c r="Z419" s="191">
        <v>930</v>
      </c>
      <c r="AA419" s="189">
        <v>868</v>
      </c>
      <c r="AB419" s="170">
        <f t="shared" si="7065"/>
        <v>6755</v>
      </c>
      <c r="AC419" s="171">
        <f t="shared" si="7066"/>
        <v>6883</v>
      </c>
      <c r="AE419" s="299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5.2802930104791944E-2</v>
      </c>
      <c r="BK419" s="130">
        <f t="shared" ref="BK419" si="7230">C419/C436</f>
        <v>4.6653919694072656E-2</v>
      </c>
      <c r="BL419" s="131">
        <f t="shared" ref="BL419" si="7231">D419/D436</f>
        <v>5.0051072522982638E-2</v>
      </c>
      <c r="BM419" s="132">
        <f t="shared" ref="BM419" si="7232">E419/E436</f>
        <v>5.2705693019513174E-2</v>
      </c>
      <c r="BN419" s="129">
        <f t="shared" ref="BN419" si="7233">F419/F436</f>
        <v>6.6572126368864726E-2</v>
      </c>
      <c r="BO419" s="130">
        <f t="shared" ref="BO419" si="7234">G419/G436</f>
        <v>3.4473798181030746E-2</v>
      </c>
      <c r="BP419" s="131">
        <f t="shared" ref="BP419" si="7235">H419/H436</f>
        <v>6.6401468788249693E-2</v>
      </c>
      <c r="BQ419" s="132">
        <f t="shared" ref="BQ419" si="7236">I419/I436</f>
        <v>4.8053214060439248E-2</v>
      </c>
      <c r="BR419" s="129">
        <f t="shared" ref="BR419" si="7237">J419/J436</f>
        <v>3.7785880013258201E-2</v>
      </c>
      <c r="BS419" s="130">
        <f t="shared" ref="BS419" si="7238">K419/K436</f>
        <v>8.7512622012790309E-2</v>
      </c>
      <c r="BT419" s="131">
        <f t="shared" ref="BT419" si="7239">L419/L436</f>
        <v>3.5725955778237665E-2</v>
      </c>
      <c r="BU419" s="129">
        <f t="shared" ref="BU419" si="7240">M419/M436</f>
        <v>7.4224317509045054E-2</v>
      </c>
      <c r="BV419" s="133">
        <f t="shared" ref="BV419" si="7241">N419/N436</f>
        <v>4.3314082629942248E-2</v>
      </c>
      <c r="BW419" s="134">
        <f t="shared" ref="BW419" si="7242">O419/O436</f>
        <v>5.5585507871468619E-2</v>
      </c>
      <c r="BX419" s="129">
        <f t="shared" ref="BX419" si="7243">P419/P436</f>
        <v>4.2546485975417589E-2</v>
      </c>
      <c r="BY419" s="130">
        <f t="shared" ref="BY419" si="7244">Q419/Q436</f>
        <v>4.053489343919766E-2</v>
      </c>
      <c r="BZ419" s="131">
        <f t="shared" ref="BZ419" si="7245">R419/R436</f>
        <v>6.3643081470533894E-2</v>
      </c>
      <c r="CA419" s="132">
        <f t="shared" ref="CA419" si="7246">S419/S436</f>
        <v>4.7754557581147175E-2</v>
      </c>
      <c r="CB419" s="129">
        <f t="shared" ref="CB419" si="7247">T419/T436</f>
        <v>3.7770443711037771E-2</v>
      </c>
      <c r="CC419" s="130">
        <f t="shared" ref="CC419" si="7248">U419/U436</f>
        <v>4.9635543214161748E-2</v>
      </c>
      <c r="CD419" s="131">
        <f t="shared" ref="CD419" si="7249">V419/V436</f>
        <v>3.5213599735070093E-2</v>
      </c>
      <c r="CE419" s="132">
        <f t="shared" ref="CE419" si="7250">W419/W436</f>
        <v>7.2802754151478327E-2</v>
      </c>
      <c r="CF419" s="129">
        <f t="shared" ref="CF419" si="7251">X419/X436</f>
        <v>4.5729578775890158E-2</v>
      </c>
      <c r="CG419" s="130">
        <f t="shared" ref="CG419" si="7252">Y419/Y436</f>
        <v>5.2340019102196753E-2</v>
      </c>
      <c r="CH419" s="131">
        <f t="shared" ref="CH419" si="7253">Z419/Z436</f>
        <v>5.8712121212121215E-2</v>
      </c>
      <c r="CI419" s="129">
        <f t="shared" ref="CI419" si="7254">AA419/AA436</f>
        <v>5.2930056710775046E-2</v>
      </c>
      <c r="CJ419" s="135">
        <f t="shared" ref="CJ419" si="7255">AB419/AB436</f>
        <v>5.1751348369698455E-2</v>
      </c>
      <c r="CK419" s="136">
        <f t="shared" ref="CK419" si="7256">AC419/AC436</f>
        <v>5.2839255966774912E-2</v>
      </c>
    </row>
    <row r="420" spans="1:89" ht="13.5" thickTop="1" x14ac:dyDescent="0.2">
      <c r="A420" s="146" t="s">
        <v>24</v>
      </c>
      <c r="B420" s="203">
        <v>481</v>
      </c>
      <c r="C420" s="197">
        <v>543</v>
      </c>
      <c r="D420" s="198">
        <v>245</v>
      </c>
      <c r="E420" s="199">
        <v>231</v>
      </c>
      <c r="F420" s="196">
        <v>649</v>
      </c>
      <c r="G420" s="200">
        <v>354</v>
      </c>
      <c r="H420" s="198">
        <v>878</v>
      </c>
      <c r="I420" s="199">
        <v>753</v>
      </c>
      <c r="J420" s="196">
        <v>130</v>
      </c>
      <c r="K420" s="200">
        <v>179</v>
      </c>
      <c r="L420" s="198">
        <v>328</v>
      </c>
      <c r="M420" s="196">
        <v>609</v>
      </c>
      <c r="N420" s="201">
        <v>763</v>
      </c>
      <c r="O420" s="204">
        <v>958</v>
      </c>
      <c r="P420" s="196">
        <v>377</v>
      </c>
      <c r="Q420" s="200">
        <v>361</v>
      </c>
      <c r="R420" s="198">
        <v>604</v>
      </c>
      <c r="S420" s="199">
        <v>524</v>
      </c>
      <c r="T420" s="196">
        <v>109</v>
      </c>
      <c r="U420" s="200">
        <v>121</v>
      </c>
      <c r="V420" s="198">
        <v>342</v>
      </c>
      <c r="W420" s="205">
        <v>536</v>
      </c>
      <c r="X420" s="196">
        <v>329</v>
      </c>
      <c r="Y420" s="200">
        <v>221</v>
      </c>
      <c r="Z420" s="198">
        <v>850</v>
      </c>
      <c r="AA420" s="196">
        <v>945</v>
      </c>
      <c r="AB420" s="170">
        <f t="shared" si="7065"/>
        <v>6085</v>
      </c>
      <c r="AC420" s="171">
        <f t="shared" si="7066"/>
        <v>6335</v>
      </c>
      <c r="AE420" s="273" t="str">
        <f>$AE$17</f>
        <v>17:00 - 17:59</v>
      </c>
      <c r="AF420" s="126">
        <f t="shared" ref="AF420:AU421" si="7257">SUMIF($A$9:$A$32,$AE420,B$412:B$435)</f>
        <v>554</v>
      </c>
      <c r="AG420" s="186">
        <f t="shared" si="7257"/>
        <v>1194</v>
      </c>
      <c r="AH420" s="127">
        <f t="shared" si="7257"/>
        <v>401</v>
      </c>
      <c r="AI420" s="180">
        <f t="shared" si="7257"/>
        <v>430</v>
      </c>
      <c r="AJ420" s="126">
        <f t="shared" si="7257"/>
        <v>625</v>
      </c>
      <c r="AK420" s="128">
        <f t="shared" si="7257"/>
        <v>1332</v>
      </c>
      <c r="AL420" s="127">
        <f t="shared" si="7257"/>
        <v>1119</v>
      </c>
      <c r="AM420" s="180">
        <f t="shared" si="7257"/>
        <v>1880</v>
      </c>
      <c r="AN420" s="126">
        <f t="shared" si="7257"/>
        <v>479</v>
      </c>
      <c r="AO420" s="128">
        <f t="shared" si="7257"/>
        <v>97</v>
      </c>
      <c r="AP420" s="127">
        <f t="shared" si="7257"/>
        <v>1153</v>
      </c>
      <c r="AQ420" s="126">
        <f t="shared" si="7257"/>
        <v>325</v>
      </c>
      <c r="AR420" s="179">
        <f t="shared" si="7257"/>
        <v>1811</v>
      </c>
      <c r="AS420" s="181">
        <f t="shared" si="7257"/>
        <v>1160</v>
      </c>
      <c r="AT420" s="126">
        <f t="shared" si="7257"/>
        <v>983</v>
      </c>
      <c r="AU420" s="128">
        <f t="shared" si="7257"/>
        <v>798</v>
      </c>
      <c r="AV420" s="127">
        <f t="shared" ref="AP420:BE421" si="7258">SUMIF($A$9:$A$32,$AE420,R$412:R$435)</f>
        <v>718</v>
      </c>
      <c r="AW420" s="180">
        <f t="shared" si="7258"/>
        <v>1160</v>
      </c>
      <c r="AX420" s="126">
        <f t="shared" si="7258"/>
        <v>439</v>
      </c>
      <c r="AY420" s="128">
        <f t="shared" si="7258"/>
        <v>75</v>
      </c>
      <c r="AZ420" s="127">
        <f t="shared" si="7258"/>
        <v>1100</v>
      </c>
      <c r="BA420" s="180">
        <f t="shared" si="7258"/>
        <v>701</v>
      </c>
      <c r="BB420" s="126">
        <f t="shared" si="7258"/>
        <v>970</v>
      </c>
      <c r="BC420" s="128">
        <f t="shared" si="7258"/>
        <v>254</v>
      </c>
      <c r="BD420" s="184">
        <f t="shared" si="7258"/>
        <v>1361</v>
      </c>
      <c r="BE420" s="185">
        <f t="shared" si="7258"/>
        <v>1517</v>
      </c>
      <c r="BF420" s="170">
        <f>AF420+AH420+AJ420+AL420+AN420+AP420+AR420+AT420+AV420+AX420+AZ420+BB420+BD420</f>
        <v>11713</v>
      </c>
      <c r="BG420" s="171">
        <f>AG420+AI420+AK420+AM420+AO420+AQ420+AS420+AU420+AW420+AY420+BA420+BC420+BE420</f>
        <v>10923</v>
      </c>
      <c r="BI420" s="146" t="s">
        <v>24</v>
      </c>
      <c r="BJ420" s="129">
        <f>B420/B436</f>
        <v>4.8936819615423746E-2</v>
      </c>
      <c r="BK420" s="130">
        <f t="shared" ref="BK420" si="7259">C420/C436</f>
        <v>5.1912045889101338E-2</v>
      </c>
      <c r="BL420" s="131">
        <f t="shared" ref="BL420" si="7260">D420/D436</f>
        <v>5.0051072522982638E-2</v>
      </c>
      <c r="BM420" s="132">
        <f t="shared" ref="BM420" si="7261">E420/E436</f>
        <v>4.6469523234761619E-2</v>
      </c>
      <c r="BN420" s="129">
        <f t="shared" ref="BN420" si="7262">F420/F436</f>
        <v>5.1130544394548179E-2</v>
      </c>
      <c r="BO420" s="130">
        <f t="shared" ref="BO420" si="7263">G420/G436</f>
        <v>3.0662624512776092E-2</v>
      </c>
      <c r="BP420" s="131">
        <f t="shared" ref="BP420" si="7264">H420/H436</f>
        <v>5.3733170134638922E-2</v>
      </c>
      <c r="BQ420" s="132">
        <f t="shared" ref="BQ420" si="7265">I420/I436</f>
        <v>4.317908136934457E-2</v>
      </c>
      <c r="BR420" s="129">
        <f t="shared" ref="BR420" si="7266">J420/J436</f>
        <v>4.3089161418627779E-2</v>
      </c>
      <c r="BS420" s="130">
        <f t="shared" ref="BS420" si="7267">K420/K436</f>
        <v>6.0249074385728713E-2</v>
      </c>
      <c r="BT420" s="131">
        <f t="shared" ref="BT420" si="7268">L420/L436</f>
        <v>3.5725955778237665E-2</v>
      </c>
      <c r="BU420" s="129">
        <f t="shared" ref="BU420" si="7269">M420/M436</f>
        <v>6.6768994627782047E-2</v>
      </c>
      <c r="BV420" s="133">
        <f t="shared" ref="BV420" si="7270">N420/N436</f>
        <v>4.2370057752110175E-2</v>
      </c>
      <c r="BW420" s="134">
        <f t="shared" ref="BW420" si="7271">O420/O436</f>
        <v>5.1649773560491698E-2</v>
      </c>
      <c r="BX420" s="129">
        <f t="shared" ref="BX420" si="7272">P420/P436</f>
        <v>3.9605000525265256E-2</v>
      </c>
      <c r="BY420" s="130">
        <f t="shared" ref="BY420" si="7273">Q420/Q436</f>
        <v>3.7714166318428749E-2</v>
      </c>
      <c r="BZ420" s="131">
        <f t="shared" ref="BZ420" si="7274">R420/R436</f>
        <v>5.5791612784038429E-2</v>
      </c>
      <c r="CA420" s="132">
        <f t="shared" ref="CA420" si="7275">S420/S436</f>
        <v>4.6598488216985326E-2</v>
      </c>
      <c r="CB420" s="129">
        <f t="shared" ref="CB420" si="7276">T420/T436</f>
        <v>3.9970663733039972E-2</v>
      </c>
      <c r="CC420" s="130">
        <f t="shared" ref="CC420" si="7277">U420/U436</f>
        <v>4.1999305796598406E-2</v>
      </c>
      <c r="CD420" s="131">
        <f t="shared" ref="CD420" si="7278">V420/V436</f>
        <v>3.7752511314714646E-2</v>
      </c>
      <c r="CE420" s="132">
        <f t="shared" ref="CE420" si="7279">W420/W436</f>
        <v>5.4272985014175781E-2</v>
      </c>
      <c r="CF420" s="129">
        <f t="shared" ref="CF420" si="7280">X420/X436</f>
        <v>3.828252269024901E-2</v>
      </c>
      <c r="CG420" s="130">
        <f t="shared" ref="CG420" si="7281">Y420/Y436</f>
        <v>4.2215854823304678E-2</v>
      </c>
      <c r="CH420" s="131">
        <f t="shared" ref="CH420" si="7282">Z420/Z436</f>
        <v>5.366161616161616E-2</v>
      </c>
      <c r="CI420" s="129">
        <f t="shared" ref="CI420" si="7283">AA420/AA436</f>
        <v>5.7625464967376062E-2</v>
      </c>
      <c r="CJ420" s="135">
        <f t="shared" ref="CJ420" si="7284">AB420/AB436</f>
        <v>4.6618350085805345E-2</v>
      </c>
      <c r="CK420" s="136">
        <f t="shared" ref="CK420" si="7285">AC420/AC436</f>
        <v>4.8632382180665269E-2</v>
      </c>
    </row>
    <row r="421" spans="1:89" x14ac:dyDescent="0.2">
      <c r="A421" s="137" t="s">
        <v>25</v>
      </c>
      <c r="B421" s="206">
        <v>420</v>
      </c>
      <c r="C421" s="190">
        <v>399</v>
      </c>
      <c r="D421" s="191">
        <v>215</v>
      </c>
      <c r="E421" s="192">
        <v>232</v>
      </c>
      <c r="F421" s="189">
        <v>534</v>
      </c>
      <c r="G421" s="193">
        <v>323</v>
      </c>
      <c r="H421" s="191">
        <v>828</v>
      </c>
      <c r="I421" s="192">
        <v>695</v>
      </c>
      <c r="J421" s="189">
        <v>153</v>
      </c>
      <c r="K421" s="190">
        <v>141</v>
      </c>
      <c r="L421" s="191">
        <v>308</v>
      </c>
      <c r="M421" s="189">
        <v>436</v>
      </c>
      <c r="N421" s="194">
        <v>696</v>
      </c>
      <c r="O421" s="207">
        <v>783</v>
      </c>
      <c r="P421" s="189">
        <v>388</v>
      </c>
      <c r="Q421" s="190">
        <v>329</v>
      </c>
      <c r="R421" s="191">
        <v>510</v>
      </c>
      <c r="S421" s="192">
        <v>466</v>
      </c>
      <c r="T421" s="198">
        <v>102</v>
      </c>
      <c r="U421" s="189">
        <v>116</v>
      </c>
      <c r="V421" s="191">
        <v>323</v>
      </c>
      <c r="W421" s="208">
        <v>551</v>
      </c>
      <c r="X421" s="189">
        <v>319</v>
      </c>
      <c r="Y421" s="193">
        <v>212</v>
      </c>
      <c r="Z421" s="191">
        <v>891</v>
      </c>
      <c r="AA421" s="189">
        <v>955</v>
      </c>
      <c r="AB421" s="170">
        <f t="shared" si="7065"/>
        <v>5687</v>
      </c>
      <c r="AC421" s="171">
        <f t="shared" si="7066"/>
        <v>5638</v>
      </c>
      <c r="AE421" s="275" t="str">
        <f>$AE$18</f>
        <v>18:00 - 18:59</v>
      </c>
      <c r="AF421" s="126">
        <f t="shared" si="7257"/>
        <v>589</v>
      </c>
      <c r="AG421" s="190">
        <f t="shared" si="7257"/>
        <v>1206</v>
      </c>
      <c r="AH421" s="191">
        <f t="shared" si="7257"/>
        <v>294</v>
      </c>
      <c r="AI421" s="192">
        <f t="shared" si="7257"/>
        <v>444</v>
      </c>
      <c r="AJ421" s="276">
        <f t="shared" si="7257"/>
        <v>531</v>
      </c>
      <c r="AK421" s="193">
        <f t="shared" si="7257"/>
        <v>1379</v>
      </c>
      <c r="AL421" s="191">
        <f t="shared" si="7257"/>
        <v>998</v>
      </c>
      <c r="AM421" s="192">
        <f t="shared" si="7257"/>
        <v>1703</v>
      </c>
      <c r="AN421" s="276">
        <f t="shared" si="7257"/>
        <v>341</v>
      </c>
      <c r="AO421" s="193">
        <f t="shared" si="7257"/>
        <v>91</v>
      </c>
      <c r="AP421" s="191">
        <f t="shared" si="7258"/>
        <v>1019</v>
      </c>
      <c r="AQ421" s="276">
        <f t="shared" si="7258"/>
        <v>309</v>
      </c>
      <c r="AR421" s="194">
        <f t="shared" si="7258"/>
        <v>1460</v>
      </c>
      <c r="AS421" s="195">
        <f t="shared" si="7258"/>
        <v>1120</v>
      </c>
      <c r="AT421" s="276">
        <f t="shared" si="7258"/>
        <v>722</v>
      </c>
      <c r="AU421" s="193">
        <f t="shared" si="7258"/>
        <v>882</v>
      </c>
      <c r="AV421" s="191">
        <f t="shared" si="7258"/>
        <v>722</v>
      </c>
      <c r="AW421" s="192">
        <f t="shared" si="7258"/>
        <v>1062</v>
      </c>
      <c r="AX421" s="276">
        <f t="shared" si="7258"/>
        <v>309</v>
      </c>
      <c r="AY421" s="193">
        <f t="shared" si="7258"/>
        <v>65</v>
      </c>
      <c r="AZ421" s="191">
        <f t="shared" si="7258"/>
        <v>1199</v>
      </c>
      <c r="BA421" s="192">
        <f t="shared" si="7258"/>
        <v>494</v>
      </c>
      <c r="BB421" s="276">
        <f t="shared" si="7258"/>
        <v>709</v>
      </c>
      <c r="BC421" s="193">
        <f t="shared" si="7258"/>
        <v>220</v>
      </c>
      <c r="BD421" s="191">
        <f t="shared" si="7258"/>
        <v>1131</v>
      </c>
      <c r="BE421" s="276">
        <f t="shared" si="7258"/>
        <v>1504</v>
      </c>
      <c r="BF421" s="172">
        <f>SUM(AF421,AH421,AJ421,AL421,AN421,AP421,AR421,AT421,AV421,AX421,AZ421,BB421,BD421)</f>
        <v>10024</v>
      </c>
      <c r="BG421" s="173">
        <f>SUM(AG421,AI421,AK421,AM421,AO421,AQ421,AS421,AU421,AW421,AY421,BA421,BC421,BE421)</f>
        <v>10479</v>
      </c>
      <c r="BI421" s="137" t="s">
        <v>25</v>
      </c>
      <c r="BJ421" s="129">
        <f>B421/B436</f>
        <v>4.2730694882490587E-2</v>
      </c>
      <c r="BK421" s="130">
        <f t="shared" ref="BK421" si="7286">C421/C436</f>
        <v>3.8145315487571704E-2</v>
      </c>
      <c r="BL421" s="131">
        <f t="shared" ref="BL421" si="7287">D421/D436</f>
        <v>4.3922369765066395E-2</v>
      </c>
      <c r="BM421" s="132">
        <f t="shared" ref="BM421" si="7288">E421/E436</f>
        <v>4.6670690002011669E-2</v>
      </c>
      <c r="BN421" s="129">
        <f t="shared" ref="BN421" si="7289">F421/F436</f>
        <v>4.2070432521862447E-2</v>
      </c>
      <c r="BO421" s="130">
        <f t="shared" ref="BO421" si="7290">G421/G436</f>
        <v>2.7977479428323949E-2</v>
      </c>
      <c r="BP421" s="131">
        <f t="shared" ref="BP421" si="7291">H421/H436</f>
        <v>5.0673194614443084E-2</v>
      </c>
      <c r="BQ421" s="132">
        <f t="shared" ref="BQ421" si="7292">I421/I436</f>
        <v>3.9853202591891734E-2</v>
      </c>
      <c r="BR421" s="129">
        <f t="shared" ref="BR421" si="7293">J421/J436</f>
        <v>5.0712628438846538E-2</v>
      </c>
      <c r="BS421" s="130">
        <f t="shared" ref="BS421" si="7294">K421/K436</f>
        <v>4.7458768091551667E-2</v>
      </c>
      <c r="BT421" s="131">
        <f t="shared" ref="BT421" si="7295">L421/L436</f>
        <v>3.3547543840540248E-2</v>
      </c>
      <c r="BU421" s="129">
        <f t="shared" ref="BU421" si="7296">M421/M436</f>
        <v>4.7801776121039356E-2</v>
      </c>
      <c r="BV421" s="133">
        <f t="shared" ref="BV421" si="7297">N421/N436</f>
        <v>3.8649489115948468E-2</v>
      </c>
      <c r="BW421" s="134">
        <f t="shared" ref="BW421" si="7298">O421/O436</f>
        <v>4.221479404787578E-2</v>
      </c>
      <c r="BX421" s="129">
        <f t="shared" ref="BX421" si="7299">P421/P436</f>
        <v>4.076058409496796E-2</v>
      </c>
      <c r="BY421" s="130">
        <f t="shared" ref="BY421" si="7300">Q421/Q436</f>
        <v>3.4371082323443373E-2</v>
      </c>
      <c r="BZ421" s="131">
        <f t="shared" ref="BZ421" si="7301">R421/R436</f>
        <v>4.7108812118972845E-2</v>
      </c>
      <c r="CA421" s="132">
        <f t="shared" ref="CA421" si="7302">S421/S436</f>
        <v>4.1440640284570923E-2</v>
      </c>
      <c r="CB421" s="129">
        <f t="shared" ref="CB421" si="7303">T421/T436</f>
        <v>3.7403740374037403E-2</v>
      </c>
      <c r="CC421" s="130">
        <f t="shared" ref="CC421" si="7304">U421/U436</f>
        <v>4.0263797292606734E-2</v>
      </c>
      <c r="CD421" s="131">
        <f t="shared" ref="CD421" si="7305">V421/V436</f>
        <v>3.5655149575008281E-2</v>
      </c>
      <c r="CE421" s="132">
        <f t="shared" ref="CE421" si="7306">W421/W436</f>
        <v>5.5791818550020252E-2</v>
      </c>
      <c r="CF421" s="129">
        <f t="shared" ref="CF421" si="7307">X421/X436</f>
        <v>3.7118920176867583E-2</v>
      </c>
      <c r="CG421" s="130">
        <f t="shared" ref="CG421" si="7308">Y421/Y436</f>
        <v>4.0496657115568289E-2</v>
      </c>
      <c r="CH421" s="131">
        <f t="shared" ref="CH421" si="7309">Z421/Z436</f>
        <v>5.6250000000000001E-2</v>
      </c>
      <c r="CI421" s="129">
        <f t="shared" ref="CI421" si="7310">AA421/AA436</f>
        <v>5.8235258247454111E-2</v>
      </c>
      <c r="CJ421" s="135">
        <f t="shared" ref="CJ421" si="7311">AB421/AB436</f>
        <v>4.3569195881343468E-2</v>
      </c>
      <c r="CK421" s="136">
        <f t="shared" ref="CK421" si="7312">AC421/AC436</f>
        <v>4.3281668624244797E-2</v>
      </c>
    </row>
    <row r="422" spans="1:89" ht="13.5" thickBot="1" x14ac:dyDescent="0.25">
      <c r="A422" s="146" t="s">
        <v>26</v>
      </c>
      <c r="B422" s="203">
        <v>375</v>
      </c>
      <c r="C422" s="197">
        <v>450</v>
      </c>
      <c r="D422" s="198">
        <v>179</v>
      </c>
      <c r="E422" s="199">
        <v>226</v>
      </c>
      <c r="F422" s="196">
        <v>489</v>
      </c>
      <c r="G422" s="200">
        <v>366</v>
      </c>
      <c r="H422" s="198">
        <v>715</v>
      </c>
      <c r="I422" s="199">
        <v>751</v>
      </c>
      <c r="J422" s="196">
        <v>148</v>
      </c>
      <c r="K422" s="197">
        <v>117</v>
      </c>
      <c r="L422" s="198">
        <v>355</v>
      </c>
      <c r="M422" s="196">
        <v>409</v>
      </c>
      <c r="N422" s="201">
        <v>659</v>
      </c>
      <c r="O422" s="204">
        <v>730</v>
      </c>
      <c r="P422" s="196">
        <v>339</v>
      </c>
      <c r="Q422" s="197">
        <v>346</v>
      </c>
      <c r="R422" s="198">
        <v>467</v>
      </c>
      <c r="S422" s="199">
        <v>435</v>
      </c>
      <c r="T422" s="196">
        <v>96</v>
      </c>
      <c r="U422" s="200">
        <v>136</v>
      </c>
      <c r="V422" s="198">
        <v>368</v>
      </c>
      <c r="W422" s="205">
        <v>409</v>
      </c>
      <c r="X422" s="196">
        <v>318</v>
      </c>
      <c r="Y422" s="200">
        <v>203</v>
      </c>
      <c r="Z422" s="198">
        <v>776</v>
      </c>
      <c r="AA422" s="196">
        <v>868</v>
      </c>
      <c r="AB422" s="170">
        <f t="shared" si="7065"/>
        <v>5284</v>
      </c>
      <c r="AC422" s="171">
        <f t="shared" si="7066"/>
        <v>5446</v>
      </c>
      <c r="AE422" s="273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3.8152406145080885E-2</v>
      </c>
      <c r="BK422" s="130">
        <f t="shared" ref="BK422" si="7313">C422/C436</f>
        <v>4.3021032504780114E-2</v>
      </c>
      <c r="BL422" s="131">
        <f t="shared" ref="BL422" si="7314">D422/D436</f>
        <v>3.6567926455566904E-2</v>
      </c>
      <c r="BM422" s="132">
        <f t="shared" ref="BM422" si="7315">E422/E436</f>
        <v>4.5463689398511364E-2</v>
      </c>
      <c r="BN422" s="129">
        <f t="shared" ref="BN422" si="7316">F422/F436</f>
        <v>3.8525171354289768E-2</v>
      </c>
      <c r="BO422" s="130">
        <f t="shared" ref="BO422" si="7317">G422/G436</f>
        <v>3.170203551320918E-2</v>
      </c>
      <c r="BP422" s="131">
        <f t="shared" ref="BP422" si="7318">H422/H436</f>
        <v>4.3757649938800491E-2</v>
      </c>
      <c r="BQ422" s="132">
        <f t="shared" ref="BQ422" si="7319">I422/I436</f>
        <v>4.3064395894259991E-2</v>
      </c>
      <c r="BR422" s="129">
        <f t="shared" ref="BR422" si="7320">J422/J436</f>
        <v>4.9055352999668546E-2</v>
      </c>
      <c r="BS422" s="130">
        <f t="shared" ref="BS422" si="7321">K422/K436</f>
        <v>3.9380679905755639E-2</v>
      </c>
      <c r="BT422" s="131">
        <f t="shared" ref="BT422" si="7322">L422/L436</f>
        <v>3.8666811894129183E-2</v>
      </c>
      <c r="BU422" s="129">
        <f t="shared" ref="BU422" si="7323">M422/M436</f>
        <v>4.4841574388773162E-2</v>
      </c>
      <c r="BV422" s="133">
        <f t="shared" ref="BV422" si="7324">N422/N436</f>
        <v>3.6594846734784539E-2</v>
      </c>
      <c r="BW422" s="134">
        <f t="shared" ref="BW422" si="7325">O422/O436</f>
        <v>3.9357343109769245E-2</v>
      </c>
      <c r="BX422" s="129">
        <f t="shared" ref="BX422" si="7326">P422/P436</f>
        <v>3.561298455720139E-2</v>
      </c>
      <c r="BY422" s="130">
        <f t="shared" ref="BY422" si="7327">Q422/Q436</f>
        <v>3.6147095695779355E-2</v>
      </c>
      <c r="BZ422" s="131">
        <f t="shared" ref="BZ422" si="7328">R422/R436</f>
        <v>4.3136892665804547E-2</v>
      </c>
      <c r="CA422" s="132">
        <f t="shared" ref="CA422" si="7329">S422/S436</f>
        <v>3.8683859493108048E-2</v>
      </c>
      <c r="CB422" s="129">
        <f t="shared" ref="CB422" si="7330">T422/T436</f>
        <v>3.5203520352035202E-2</v>
      </c>
      <c r="CC422" s="130">
        <f t="shared" ref="CC422" si="7331">U422/U436</f>
        <v>4.7205831308573414E-2</v>
      </c>
      <c r="CD422" s="131">
        <f t="shared" ref="CD422" si="7332">V422/V436</f>
        <v>4.0622585274312839E-2</v>
      </c>
      <c r="CE422" s="132">
        <f t="shared" ref="CE422" si="7333">W422/W436</f>
        <v>4.1413527744025923E-2</v>
      </c>
      <c r="CF422" s="129">
        <f t="shared" ref="CF422" si="7334">X422/X436</f>
        <v>3.7002559925529442E-2</v>
      </c>
      <c r="CG422" s="130">
        <f t="shared" ref="CG422" si="7335">Y422/Y436</f>
        <v>3.87774594078319E-2</v>
      </c>
      <c r="CH422" s="131">
        <f t="shared" ref="CH422" si="7336">Z422/Z436</f>
        <v>4.8989898989898993E-2</v>
      </c>
      <c r="CI422" s="129">
        <f t="shared" ref="CI422" si="7337">AA422/AA436</f>
        <v>5.2930056710775046E-2</v>
      </c>
      <c r="CJ422" s="135">
        <f t="shared" ref="CJ422" si="7338">AB422/AB436</f>
        <v>4.04817357195391E-2</v>
      </c>
      <c r="CK422" s="136">
        <f t="shared" ref="CK422" si="7339">AC422/AC436</f>
        <v>4.180772744371003E-2</v>
      </c>
    </row>
    <row r="423" spans="1:89" ht="14.25" thickTop="1" thickBot="1" x14ac:dyDescent="0.25">
      <c r="A423" s="137" t="s">
        <v>27</v>
      </c>
      <c r="B423" s="206">
        <v>383</v>
      </c>
      <c r="C423" s="190">
        <v>487</v>
      </c>
      <c r="D423" s="191">
        <v>230</v>
      </c>
      <c r="E423" s="192">
        <v>232</v>
      </c>
      <c r="F423" s="189">
        <v>425</v>
      </c>
      <c r="G423" s="193">
        <v>476</v>
      </c>
      <c r="H423" s="191">
        <v>697</v>
      </c>
      <c r="I423" s="192">
        <v>817</v>
      </c>
      <c r="J423" s="189">
        <v>152</v>
      </c>
      <c r="K423" s="190">
        <v>105</v>
      </c>
      <c r="L423" s="191">
        <v>393</v>
      </c>
      <c r="M423" s="189">
        <v>374</v>
      </c>
      <c r="N423" s="194">
        <v>807</v>
      </c>
      <c r="O423" s="207">
        <v>663</v>
      </c>
      <c r="P423" s="189">
        <v>462</v>
      </c>
      <c r="Q423" s="190">
        <v>341</v>
      </c>
      <c r="R423" s="191">
        <v>550</v>
      </c>
      <c r="S423" s="192">
        <v>423</v>
      </c>
      <c r="T423" s="189">
        <v>113</v>
      </c>
      <c r="U423" s="193">
        <v>112</v>
      </c>
      <c r="V423" s="191">
        <v>397</v>
      </c>
      <c r="W423" s="208">
        <v>405</v>
      </c>
      <c r="X423" s="189">
        <v>369</v>
      </c>
      <c r="Y423" s="193">
        <v>148</v>
      </c>
      <c r="Z423" s="191">
        <v>807</v>
      </c>
      <c r="AA423" s="189">
        <v>805</v>
      </c>
      <c r="AB423" s="170">
        <f t="shared" si="7065"/>
        <v>5785</v>
      </c>
      <c r="AC423" s="171">
        <f t="shared" si="7066"/>
        <v>5388</v>
      </c>
      <c r="AE423" s="267" t="s">
        <v>13</v>
      </c>
      <c r="AF423" s="20">
        <f t="shared" ref="AF423:BG423" si="7340">SUM(AF420:AF422)</f>
        <v>1143</v>
      </c>
      <c r="AG423" s="21">
        <f t="shared" si="7340"/>
        <v>2400</v>
      </c>
      <c r="AH423" s="20">
        <f t="shared" si="7340"/>
        <v>695</v>
      </c>
      <c r="AI423" s="21">
        <f t="shared" si="7340"/>
        <v>874</v>
      </c>
      <c r="AJ423" s="20">
        <f t="shared" si="7340"/>
        <v>1156</v>
      </c>
      <c r="AK423" s="21">
        <f t="shared" si="7340"/>
        <v>2711</v>
      </c>
      <c r="AL423" s="20">
        <f t="shared" si="7340"/>
        <v>2117</v>
      </c>
      <c r="AM423" s="21">
        <f t="shared" si="7340"/>
        <v>3583</v>
      </c>
      <c r="AN423" s="20">
        <f t="shared" si="7340"/>
        <v>820</v>
      </c>
      <c r="AO423" s="21">
        <f t="shared" si="7340"/>
        <v>188</v>
      </c>
      <c r="AP423" s="20">
        <f t="shared" si="7340"/>
        <v>2172</v>
      </c>
      <c r="AQ423" s="21">
        <f t="shared" si="7340"/>
        <v>634</v>
      </c>
      <c r="AR423" s="20">
        <f t="shared" si="7340"/>
        <v>3271</v>
      </c>
      <c r="AS423" s="21">
        <f t="shared" si="7340"/>
        <v>2280</v>
      </c>
      <c r="AT423" s="20">
        <f t="shared" si="7340"/>
        <v>1705</v>
      </c>
      <c r="AU423" s="21">
        <f t="shared" si="7340"/>
        <v>1680</v>
      </c>
      <c r="AV423" s="20">
        <f t="shared" si="7340"/>
        <v>1440</v>
      </c>
      <c r="AW423" s="21">
        <f t="shared" si="7340"/>
        <v>2222</v>
      </c>
      <c r="AX423" s="20">
        <f t="shared" si="7340"/>
        <v>748</v>
      </c>
      <c r="AY423" s="21">
        <f t="shared" si="7340"/>
        <v>140</v>
      </c>
      <c r="AZ423" s="20">
        <f t="shared" si="7340"/>
        <v>2299</v>
      </c>
      <c r="BA423" s="21">
        <f t="shared" si="7340"/>
        <v>1195</v>
      </c>
      <c r="BB423" s="20">
        <f t="shared" si="7340"/>
        <v>1679</v>
      </c>
      <c r="BC423" s="21">
        <f t="shared" si="7340"/>
        <v>474</v>
      </c>
      <c r="BD423" s="20">
        <f t="shared" si="7340"/>
        <v>2492</v>
      </c>
      <c r="BE423" s="21">
        <f t="shared" si="7340"/>
        <v>3021</v>
      </c>
      <c r="BF423" s="174">
        <f t="shared" si="7340"/>
        <v>21737</v>
      </c>
      <c r="BG423" s="175">
        <f t="shared" si="7340"/>
        <v>21402</v>
      </c>
      <c r="BI423" s="137" t="s">
        <v>27</v>
      </c>
      <c r="BJ423" s="129">
        <f>B423/B436</f>
        <v>3.8966324142842609E-2</v>
      </c>
      <c r="BK423" s="130">
        <f t="shared" ref="BK423" si="7341">C423/C436</f>
        <v>4.6558317399617591E-2</v>
      </c>
      <c r="BL423" s="131">
        <f t="shared" ref="BL423" si="7342">D423/D436</f>
        <v>4.6986721144024517E-2</v>
      </c>
      <c r="BM423" s="132">
        <f t="shared" ref="BM423" si="7343">E423/E436</f>
        <v>4.6670690002011669E-2</v>
      </c>
      <c r="BN423" s="129">
        <f t="shared" ref="BN423" si="7344">F423/F436</f>
        <v>3.3483022138186401E-2</v>
      </c>
      <c r="BO423" s="130">
        <f t="shared" ref="BO423" si="7345">G423/G436</f>
        <v>4.1229969683845819E-2</v>
      </c>
      <c r="BP423" s="131">
        <f t="shared" ref="BP423" si="7346">H423/H436</f>
        <v>4.2656058751529988E-2</v>
      </c>
      <c r="BQ423" s="132">
        <f t="shared" ref="BQ423" si="7347">I423/I436</f>
        <v>4.684901657205115E-2</v>
      </c>
      <c r="BR423" s="129">
        <f t="shared" ref="BR423" si="7348">J423/J436</f>
        <v>5.0381173351010937E-2</v>
      </c>
      <c r="BS423" s="130">
        <f t="shared" ref="BS423" si="7349">K423/K436</f>
        <v>3.5341635812857625E-2</v>
      </c>
      <c r="BT423" s="131">
        <f t="shared" ref="BT423" si="7350">L423/L436</f>
        <v>4.2805794575754272E-2</v>
      </c>
      <c r="BU423" s="129">
        <f t="shared" ref="BU423" si="7351">M423/M436</f>
        <v>4.100427584694661E-2</v>
      </c>
      <c r="BV423" s="133">
        <f t="shared" ref="BV423" si="7352">N423/N436</f>
        <v>4.4813416259440249E-2</v>
      </c>
      <c r="BW423" s="134">
        <f t="shared" ref="BW423" si="7353">O423/O436</f>
        <v>3.5745093810653439E-2</v>
      </c>
      <c r="BX423" s="129">
        <f t="shared" ref="BX423" si="7354">P423/P436</f>
        <v>4.8534509927513396E-2</v>
      </c>
      <c r="BY423" s="130">
        <f t="shared" ref="BY423" si="7355">Q423/Q436</f>
        <v>3.562473882156289E-2</v>
      </c>
      <c r="BZ423" s="131">
        <f t="shared" ref="BZ423" si="7356">R423/R436</f>
        <v>5.0803620912617774E-2</v>
      </c>
      <c r="CA423" s="132">
        <f t="shared" ref="CA423" si="7357">S423/S436</f>
        <v>3.7616718541574036E-2</v>
      </c>
      <c r="CB423" s="129">
        <f t="shared" ref="CB423" si="7358">T423/T436</f>
        <v>4.1437477081041438E-2</v>
      </c>
      <c r="CC423" s="130">
        <f t="shared" ref="CC423" si="7359">U423/U436</f>
        <v>3.8875390489413401E-2</v>
      </c>
      <c r="CD423" s="131">
        <f t="shared" ref="CD423" si="7360">V423/V436</f>
        <v>4.3823821613864666E-2</v>
      </c>
      <c r="CE423" s="132">
        <f t="shared" ref="CE423" si="7361">W423/W436</f>
        <v>4.1008505467800729E-2</v>
      </c>
      <c r="CF423" s="129">
        <f t="shared" ref="CF423" si="7362">X423/X436</f>
        <v>4.2936932743774726E-2</v>
      </c>
      <c r="CG423" s="130">
        <f t="shared" ref="CG423" si="7363">Y423/Y436</f>
        <v>2.8271251193887296E-2</v>
      </c>
      <c r="CH423" s="131">
        <f t="shared" ref="CH423" si="7364">Z423/Z436</f>
        <v>5.0946969696969699E-2</v>
      </c>
      <c r="CI423" s="129">
        <f t="shared" ref="CI423" si="7365">AA423/AA436</f>
        <v>4.9088359046283309E-2</v>
      </c>
      <c r="CJ423" s="135">
        <f t="shared" ref="CJ423" si="7366">AB423/AB436</f>
        <v>4.4319992645256191E-2</v>
      </c>
      <c r="CK423" s="136">
        <f t="shared" ref="CK423" si="7367">AC423/AC436</f>
        <v>4.1362474378756821E-2</v>
      </c>
    </row>
    <row r="424" spans="1:89" ht="13.5" thickTop="1" x14ac:dyDescent="0.2">
      <c r="A424" s="146" t="s">
        <v>28</v>
      </c>
      <c r="B424" s="203">
        <v>350</v>
      </c>
      <c r="C424" s="197">
        <v>708</v>
      </c>
      <c r="D424" s="198">
        <v>242</v>
      </c>
      <c r="E424" s="199">
        <v>282</v>
      </c>
      <c r="F424" s="196">
        <v>356</v>
      </c>
      <c r="G424" s="200">
        <v>702</v>
      </c>
      <c r="H424" s="198">
        <v>756</v>
      </c>
      <c r="I424" s="199">
        <v>991</v>
      </c>
      <c r="J424" s="196">
        <v>205</v>
      </c>
      <c r="K424" s="197">
        <v>89</v>
      </c>
      <c r="L424" s="198">
        <v>577</v>
      </c>
      <c r="M424" s="196">
        <v>268</v>
      </c>
      <c r="N424" s="201">
        <v>1038</v>
      </c>
      <c r="O424" s="204">
        <v>723</v>
      </c>
      <c r="P424" s="196">
        <v>476</v>
      </c>
      <c r="Q424" s="197">
        <v>369</v>
      </c>
      <c r="R424" s="198">
        <v>505</v>
      </c>
      <c r="S424" s="199">
        <v>569</v>
      </c>
      <c r="T424" s="196">
        <v>164</v>
      </c>
      <c r="U424" s="200">
        <v>68</v>
      </c>
      <c r="V424" s="198">
        <v>564</v>
      </c>
      <c r="W424" s="205">
        <v>455</v>
      </c>
      <c r="X424" s="196">
        <v>461</v>
      </c>
      <c r="Y424" s="200">
        <v>168</v>
      </c>
      <c r="Z424" s="198">
        <v>852</v>
      </c>
      <c r="AA424" s="196">
        <v>1187</v>
      </c>
      <c r="AB424" s="170">
        <f t="shared" si="7065"/>
        <v>6546</v>
      </c>
      <c r="AC424" s="171">
        <f t="shared" si="7066"/>
        <v>6579</v>
      </c>
      <c r="BI424" s="146" t="s">
        <v>28</v>
      </c>
      <c r="BJ424" s="129">
        <f>B424/B436</f>
        <v>3.560891240207549E-2</v>
      </c>
      <c r="BK424" s="130">
        <f t="shared" ref="BK424" si="7368">C424/C436</f>
        <v>6.7686424474187379E-2</v>
      </c>
      <c r="BL424" s="131">
        <f t="shared" ref="BL424" si="7369">D424/D436</f>
        <v>4.9438202247191011E-2</v>
      </c>
      <c r="BM424" s="132">
        <f t="shared" ref="BM424" si="7370">E424/E436</f>
        <v>5.6729028364514184E-2</v>
      </c>
      <c r="BN424" s="129">
        <f t="shared" ref="BN424" si="7371">F424/F436</f>
        <v>2.8046955014574961E-2</v>
      </c>
      <c r="BO424" s="130">
        <f t="shared" ref="BO424" si="7372">G424/G436</f>
        <v>6.0805543525335647E-2</v>
      </c>
      <c r="BP424" s="131">
        <f t="shared" ref="BP424" si="7373">H424/H436</f>
        <v>4.6266829865361077E-2</v>
      </c>
      <c r="BQ424" s="132">
        <f t="shared" ref="BQ424" si="7374">I424/I436</f>
        <v>5.6826652904409657E-2</v>
      </c>
      <c r="BR424" s="129">
        <f t="shared" ref="BR424" si="7375">J424/J436</f>
        <v>6.794829300629765E-2</v>
      </c>
      <c r="BS424" s="130">
        <f t="shared" ref="BS424" si="7376">K424/K436</f>
        <v>2.9956243688993606E-2</v>
      </c>
      <c r="BT424" s="131">
        <f t="shared" ref="BT424" si="7377">L424/L436</f>
        <v>6.2847184402570533E-2</v>
      </c>
      <c r="BU424" s="129">
        <f t="shared" ref="BU424" si="7378">M424/M436</f>
        <v>2.9382743120271899E-2</v>
      </c>
      <c r="BV424" s="133">
        <f t="shared" ref="BV424" si="7379">N424/N436</f>
        <v>5.7641048422923148E-2</v>
      </c>
      <c r="BW424" s="134">
        <f t="shared" ref="BW424" si="7380">O424/O436</f>
        <v>3.8979943929264613E-2</v>
      </c>
      <c r="BX424" s="129">
        <f t="shared" ref="BX424" si="7381">P424/P436</f>
        <v>5.0005252652589559E-2</v>
      </c>
      <c r="BY424" s="130">
        <f t="shared" ref="BY424" si="7382">Q424/Q436</f>
        <v>3.8549937317175091E-2</v>
      </c>
      <c r="BZ424" s="131">
        <f t="shared" ref="BZ424" si="7383">R424/R436</f>
        <v>4.664696101976723E-2</v>
      </c>
      <c r="CA424" s="132">
        <f t="shared" ref="CA424" si="7384">S424/S436</f>
        <v>5.0600266785237887E-2</v>
      </c>
      <c r="CB424" s="129">
        <f t="shared" ref="CB424" si="7385">T424/T436</f>
        <v>6.0139347268060139E-2</v>
      </c>
      <c r="CC424" s="130">
        <f t="shared" ref="CC424" si="7386">U424/U436</f>
        <v>2.3602915654286707E-2</v>
      </c>
      <c r="CD424" s="131">
        <f t="shared" ref="CD424" si="7387">V424/V436</f>
        <v>6.2258527431283808E-2</v>
      </c>
      <c r="CE424" s="132">
        <f t="shared" ref="CE424" si="7388">W424/W436</f>
        <v>4.6071283920615637E-2</v>
      </c>
      <c r="CF424" s="129">
        <f t="shared" ref="CF424" si="7389">X424/X436</f>
        <v>5.3642075866883875E-2</v>
      </c>
      <c r="CG424" s="130">
        <f t="shared" ref="CG424" si="7390">Y424/Y436</f>
        <v>3.2091690544412604E-2</v>
      </c>
      <c r="CH424" s="131">
        <f t="shared" ref="CH424" si="7391">Z424/Z436</f>
        <v>5.3787878787878787E-2</v>
      </c>
      <c r="CI424" s="129">
        <f t="shared" ref="CI424" si="7392">AA424/AA436</f>
        <v>7.238246234526495E-2</v>
      </c>
      <c r="CJ424" s="135">
        <f t="shared" ref="CJ424" si="7393">AB424/AB436</f>
        <v>5.0150159352782546E-2</v>
      </c>
      <c r="CK424" s="136">
        <f t="shared" ref="CK424" si="7394">AC424/AC436</f>
        <v>5.050551576426153E-2</v>
      </c>
    </row>
    <row r="425" spans="1:89" x14ac:dyDescent="0.2">
      <c r="A425" s="137" t="s">
        <v>29</v>
      </c>
      <c r="B425" s="206">
        <v>425</v>
      </c>
      <c r="C425" s="190">
        <v>972</v>
      </c>
      <c r="D425" s="191">
        <v>417</v>
      </c>
      <c r="E425" s="192">
        <v>340</v>
      </c>
      <c r="F425" s="189">
        <v>568</v>
      </c>
      <c r="G425" s="193">
        <v>1131</v>
      </c>
      <c r="H425" s="191">
        <v>868</v>
      </c>
      <c r="I425" s="192">
        <v>1456</v>
      </c>
      <c r="J425" s="189">
        <v>337</v>
      </c>
      <c r="K425" s="190">
        <v>85</v>
      </c>
      <c r="L425" s="191">
        <v>923</v>
      </c>
      <c r="M425" s="189">
        <v>293</v>
      </c>
      <c r="N425" s="194">
        <v>1322</v>
      </c>
      <c r="O425" s="207">
        <v>888</v>
      </c>
      <c r="P425" s="189">
        <v>752</v>
      </c>
      <c r="Q425" s="190">
        <v>517</v>
      </c>
      <c r="R425" s="191">
        <v>709</v>
      </c>
      <c r="S425" s="192">
        <v>830</v>
      </c>
      <c r="T425" s="189">
        <v>396</v>
      </c>
      <c r="U425" s="193">
        <v>62</v>
      </c>
      <c r="V425" s="191">
        <v>883</v>
      </c>
      <c r="W425" s="208">
        <v>539</v>
      </c>
      <c r="X425" s="189">
        <v>706</v>
      </c>
      <c r="Y425" s="193">
        <v>192</v>
      </c>
      <c r="Z425" s="191">
        <v>1118</v>
      </c>
      <c r="AA425" s="189">
        <v>1079</v>
      </c>
      <c r="AB425" s="170">
        <f t="shared" si="7065"/>
        <v>9424</v>
      </c>
      <c r="AC425" s="171">
        <f t="shared" si="7066"/>
        <v>8384</v>
      </c>
      <c r="BI425" s="137" t="s">
        <v>29</v>
      </c>
      <c r="BJ425" s="129">
        <f>B425/B436</f>
        <v>4.3239393631091666E-2</v>
      </c>
      <c r="BK425" s="130">
        <f t="shared" ref="BK425" si="7395">C425/C436</f>
        <v>9.2925430210325052E-2</v>
      </c>
      <c r="BL425" s="131">
        <f t="shared" ref="BL425" si="7396">D425/D436</f>
        <v>8.5188968335035753E-2</v>
      </c>
      <c r="BM425" s="132">
        <f t="shared" ref="BM425" si="7397">E425/E436</f>
        <v>6.8396700865017104E-2</v>
      </c>
      <c r="BN425" s="129">
        <f t="shared" ref="BN425" si="7398">F425/F436</f>
        <v>4.4749074292917357E-2</v>
      </c>
      <c r="BO425" s="130">
        <f t="shared" ref="BO425" si="7399">G425/G436</f>
        <v>9.7964486790818539E-2</v>
      </c>
      <c r="BP425" s="131">
        <f t="shared" ref="BP425" si="7400">H425/H436</f>
        <v>5.3121175030599758E-2</v>
      </c>
      <c r="BQ425" s="132">
        <f t="shared" ref="BQ425" si="7401">I425/I436</f>
        <v>8.3491025861574628E-2</v>
      </c>
      <c r="BR425" s="129">
        <f t="shared" ref="BR425" si="7402">J425/J436</f>
        <v>0.11170036460059662</v>
      </c>
      <c r="BS425" s="130">
        <f t="shared" ref="BS425" si="7403">K425/K436</f>
        <v>2.8609895658027601E-2</v>
      </c>
      <c r="BT425" s="131">
        <f t="shared" ref="BT425" si="7404">L425/L436</f>
        <v>0.10053371092473587</v>
      </c>
      <c r="BU425" s="129">
        <f t="shared" ref="BU425" si="7405">M425/M436</f>
        <v>3.2123670650148012E-2</v>
      </c>
      <c r="BV425" s="133">
        <f t="shared" ref="BV425" si="7406">N425/N436</f>
        <v>7.3411816970235452E-2</v>
      </c>
      <c r="BW425" s="134">
        <f t="shared" ref="BW425" si="7407">O425/O436</f>
        <v>4.787578175544533E-2</v>
      </c>
      <c r="BX425" s="129">
        <f t="shared" ref="BX425" si="7408">P425/P436</f>
        <v>7.8999894946948215E-2</v>
      </c>
      <c r="BY425" s="130">
        <f t="shared" ref="BY425" si="7409">Q425/Q436</f>
        <v>5.4011700793982452E-2</v>
      </c>
      <c r="BZ425" s="131">
        <f t="shared" ref="BZ425" si="7410">R425/R436</f>
        <v>6.5490485867356368E-2</v>
      </c>
      <c r="CA425" s="132">
        <f t="shared" ref="CA425" si="7411">S425/S436</f>
        <v>7.3810582481102713E-2</v>
      </c>
      <c r="CB425" s="129">
        <f t="shared" ref="CB425" si="7412">T425/T436</f>
        <v>0.14521452145214522</v>
      </c>
      <c r="CC425" s="130">
        <f t="shared" ref="CC425" si="7413">U425/U436</f>
        <v>2.1520305449496704E-2</v>
      </c>
      <c r="CD425" s="131">
        <f t="shared" ref="CD425" si="7414">V425/V436</f>
        <v>9.7472127166353909E-2</v>
      </c>
      <c r="CE425" s="132">
        <f t="shared" ref="CE425" si="7415">W425/W436</f>
        <v>5.4576751721344671E-2</v>
      </c>
      <c r="CF425" s="129">
        <f t="shared" ref="CF425" si="7416">X425/X436</f>
        <v>8.2150337444728883E-2</v>
      </c>
      <c r="CG425" s="130">
        <f t="shared" ref="CG425" si="7417">Y425/Y436</f>
        <v>3.6676217765042977E-2</v>
      </c>
      <c r="CH425" s="131">
        <f t="shared" ref="CH425" si="7418">Z425/Z436</f>
        <v>7.0580808080808077E-2</v>
      </c>
      <c r="CI425" s="129">
        <f t="shared" ref="CI425" si="7419">AA425/AA436</f>
        <v>6.5796694920421978E-2</v>
      </c>
      <c r="CJ425" s="135">
        <f t="shared" ref="CJ425" si="7420">AB425/AB436</f>
        <v>7.2199068399117425E-2</v>
      </c>
      <c r="CK425" s="136">
        <f t="shared" ref="CK425" si="7421">AC425/AC436</f>
        <v>6.4362098216684704E-2</v>
      </c>
    </row>
    <row r="426" spans="1:89" x14ac:dyDescent="0.2">
      <c r="A426" s="146" t="s">
        <v>30</v>
      </c>
      <c r="B426" s="203">
        <v>554</v>
      </c>
      <c r="C426" s="197">
        <v>1194</v>
      </c>
      <c r="D426" s="198">
        <v>401</v>
      </c>
      <c r="E426" s="199">
        <v>430</v>
      </c>
      <c r="F426" s="196">
        <v>625</v>
      </c>
      <c r="G426" s="200">
        <v>1332</v>
      </c>
      <c r="H426" s="198">
        <v>1119</v>
      </c>
      <c r="I426" s="199">
        <v>1880</v>
      </c>
      <c r="J426" s="196">
        <v>479</v>
      </c>
      <c r="K426" s="197">
        <v>97</v>
      </c>
      <c r="L426" s="198">
        <v>1153</v>
      </c>
      <c r="M426" s="196">
        <v>325</v>
      </c>
      <c r="N426" s="201">
        <v>1811</v>
      </c>
      <c r="O426" s="204">
        <v>1160</v>
      </c>
      <c r="P426" s="196">
        <v>983</v>
      </c>
      <c r="Q426" s="197">
        <v>798</v>
      </c>
      <c r="R426" s="198">
        <v>718</v>
      </c>
      <c r="S426" s="199">
        <v>1160</v>
      </c>
      <c r="T426" s="196">
        <v>439</v>
      </c>
      <c r="U426" s="200">
        <v>75</v>
      </c>
      <c r="V426" s="198">
        <v>1100</v>
      </c>
      <c r="W426" s="205">
        <v>701</v>
      </c>
      <c r="X426" s="196">
        <v>970</v>
      </c>
      <c r="Y426" s="200">
        <v>254</v>
      </c>
      <c r="Z426" s="198">
        <v>1361</v>
      </c>
      <c r="AA426" s="196">
        <v>1517</v>
      </c>
      <c r="AB426" s="170">
        <f t="shared" si="7065"/>
        <v>11713</v>
      </c>
      <c r="AC426" s="171">
        <f t="shared" si="7066"/>
        <v>10923</v>
      </c>
      <c r="BI426" s="146" t="s">
        <v>30</v>
      </c>
      <c r="BJ426" s="129">
        <f>B426/B436</f>
        <v>5.6363821344999489E-2</v>
      </c>
      <c r="BK426" s="130">
        <f t="shared" ref="BK426" si="7422">C426/C436</f>
        <v>0.1141491395793499</v>
      </c>
      <c r="BL426" s="131">
        <f t="shared" ref="BL426" si="7423">D426/D436</f>
        <v>8.1920326864147089E-2</v>
      </c>
      <c r="BM426" s="132">
        <f t="shared" ref="BM426" si="7424">E426/E436</f>
        <v>8.6501709917521624E-2</v>
      </c>
      <c r="BN426" s="129">
        <f t="shared" ref="BN426" si="7425">F426/F436</f>
        <v>4.9239738438509414E-2</v>
      </c>
      <c r="BO426" s="130">
        <f t="shared" ref="BO426" si="7426">G426/G436</f>
        <v>0.11537462104807276</v>
      </c>
      <c r="BP426" s="131">
        <f t="shared" ref="BP426" si="7427">H426/H436</f>
        <v>6.8482252141982863E-2</v>
      </c>
      <c r="BQ426" s="132">
        <f t="shared" ref="BQ426" si="7428">I426/I436</f>
        <v>0.1078043465795057</v>
      </c>
      <c r="BR426" s="129">
        <f t="shared" ref="BR426" si="7429">J426/J436</f>
        <v>0.15876698707325157</v>
      </c>
      <c r="BS426" s="130">
        <f t="shared" ref="BS426" si="7430">K426/K436</f>
        <v>3.2648939750925615E-2</v>
      </c>
      <c r="BT426" s="131">
        <f t="shared" ref="BT426" si="7431">L426/L436</f>
        <v>0.12558544820825618</v>
      </c>
      <c r="BU426" s="129">
        <f t="shared" ref="BU426" si="7432">M426/M436</f>
        <v>3.5632057888389433E-2</v>
      </c>
      <c r="BV426" s="133">
        <f t="shared" ref="BV426" si="7433">N426/N436</f>
        <v>0.10056641492669924</v>
      </c>
      <c r="BW426" s="134">
        <f t="shared" ref="BW426" si="7434">O426/O436</f>
        <v>6.2540435626482635E-2</v>
      </c>
      <c r="BX426" s="129">
        <f t="shared" ref="BX426" si="7435">P426/P436</f>
        <v>0.1032671499107049</v>
      </c>
      <c r="BY426" s="130">
        <f t="shared" ref="BY426" si="7436">Q426/Q436</f>
        <v>8.3368157124947759E-2</v>
      </c>
      <c r="BZ426" s="131">
        <f t="shared" ref="BZ426" si="7437">R426/R436</f>
        <v>6.6321817845926473E-2</v>
      </c>
      <c r="CA426" s="132">
        <f t="shared" ref="CA426" si="7438">S426/S436</f>
        <v>0.10315695864828812</v>
      </c>
      <c r="CB426" s="129">
        <f t="shared" ref="CB426" si="7439">T426/T436</f>
        <v>0.16098276494316099</v>
      </c>
      <c r="CC426" s="130">
        <f t="shared" ref="CC426" si="7440">U426/U436</f>
        <v>2.6032627559875045E-2</v>
      </c>
      <c r="CD426" s="131">
        <f t="shared" ref="CD426" si="7441">V426/V436</f>
        <v>0.12142620598300033</v>
      </c>
      <c r="CE426" s="132">
        <f t="shared" ref="CE426" si="7442">W426/W436</f>
        <v>7.098015390846496E-2</v>
      </c>
      <c r="CF426" s="129">
        <f t="shared" ref="CF426" si="7443">X426/X436</f>
        <v>0.1128694437979986</v>
      </c>
      <c r="CG426" s="130">
        <f t="shared" ref="CG426" si="7444">Y426/Y436</f>
        <v>4.8519579751671441E-2</v>
      </c>
      <c r="CH426" s="131">
        <f t="shared" ref="CH426" si="7445">Z426/Z436</f>
        <v>8.5921717171717177E-2</v>
      </c>
      <c r="CI426" s="129">
        <f t="shared" ref="CI426" si="7446">AA426/AA436</f>
        <v>9.2505640587840721E-2</v>
      </c>
      <c r="CJ426" s="135">
        <f t="shared" ref="CJ426" si="7447">AB426/AB436</f>
        <v>8.9735535670507474E-2</v>
      </c>
      <c r="CK426" s="136">
        <f t="shared" ref="CK426" si="7448">AC426/AC436</f>
        <v>8.385343497386058E-2</v>
      </c>
    </row>
    <row r="427" spans="1:89" x14ac:dyDescent="0.2">
      <c r="A427" s="137" t="s">
        <v>31</v>
      </c>
      <c r="B427" s="206">
        <v>589</v>
      </c>
      <c r="C427" s="190">
        <v>1206</v>
      </c>
      <c r="D427" s="191">
        <v>294</v>
      </c>
      <c r="E427" s="192">
        <v>444</v>
      </c>
      <c r="F427" s="189">
        <v>531</v>
      </c>
      <c r="G427" s="193">
        <v>1379</v>
      </c>
      <c r="H427" s="191">
        <v>998</v>
      </c>
      <c r="I427" s="192">
        <v>1703</v>
      </c>
      <c r="J427" s="189">
        <v>341</v>
      </c>
      <c r="K427" s="190">
        <v>91</v>
      </c>
      <c r="L427" s="191">
        <v>1019</v>
      </c>
      <c r="M427" s="189">
        <v>309</v>
      </c>
      <c r="N427" s="194">
        <v>1460</v>
      </c>
      <c r="O427" s="207">
        <v>1120</v>
      </c>
      <c r="P427" s="189">
        <v>722</v>
      </c>
      <c r="Q427" s="190">
        <v>882</v>
      </c>
      <c r="R427" s="191">
        <v>722</v>
      </c>
      <c r="S427" s="192">
        <v>1062</v>
      </c>
      <c r="T427" s="189">
        <v>309</v>
      </c>
      <c r="U427" s="193">
        <v>65</v>
      </c>
      <c r="V427" s="191">
        <v>1199</v>
      </c>
      <c r="W427" s="208">
        <v>494</v>
      </c>
      <c r="X427" s="189">
        <v>709</v>
      </c>
      <c r="Y427" s="193">
        <v>220</v>
      </c>
      <c r="Z427" s="191">
        <v>1131</v>
      </c>
      <c r="AA427" s="189">
        <v>1504</v>
      </c>
      <c r="AB427" s="170">
        <f t="shared" si="7065"/>
        <v>10024</v>
      </c>
      <c r="AC427" s="171">
        <f t="shared" si="7066"/>
        <v>10479</v>
      </c>
      <c r="BI427" s="137" t="s">
        <v>31</v>
      </c>
      <c r="BJ427" s="129">
        <f>B427/B436</f>
        <v>5.9924712585207041E-2</v>
      </c>
      <c r="BK427" s="130">
        <f t="shared" ref="BK427" si="7449">C427/C436</f>
        <v>0.1152963671128107</v>
      </c>
      <c r="BL427" s="131">
        <f t="shared" ref="BL427" si="7450">D427/D436</f>
        <v>6.0061287027579159E-2</v>
      </c>
      <c r="BM427" s="132">
        <f t="shared" ref="BM427" si="7451">E427/E436</f>
        <v>8.9318044659022336E-2</v>
      </c>
      <c r="BN427" s="129">
        <f t="shared" ref="BN427" si="7452">F427/F436</f>
        <v>4.1834081777357597E-2</v>
      </c>
      <c r="BO427" s="130">
        <f t="shared" ref="BO427" si="7453">G427/G436</f>
        <v>0.11944564746643568</v>
      </c>
      <c r="BP427" s="131">
        <f t="shared" ref="BP427" si="7454">H427/H436</f>
        <v>6.1077111383108937E-2</v>
      </c>
      <c r="BQ427" s="132">
        <f t="shared" ref="BQ427" si="7455">I427/I436</f>
        <v>9.7654682034520324E-2</v>
      </c>
      <c r="BR427" s="129">
        <f t="shared" ref="BR427" si="7456">J427/J436</f>
        <v>0.11302618495193902</v>
      </c>
      <c r="BS427" s="130">
        <f t="shared" ref="BS427" si="7457">K427/K436</f>
        <v>3.0629417704476608E-2</v>
      </c>
      <c r="BT427" s="131">
        <f t="shared" ref="BT427" si="7458">L427/L436</f>
        <v>0.11099008822568347</v>
      </c>
      <c r="BU427" s="129">
        <f t="shared" ref="BU427" si="7459">M427/M436</f>
        <v>3.3877864269268719E-2</v>
      </c>
      <c r="BV427" s="133">
        <f t="shared" ref="BV427" si="7460">N427/N436</f>
        <v>8.1075077743225227E-2</v>
      </c>
      <c r="BW427" s="134">
        <f t="shared" ref="BW427" si="7461">O427/O436</f>
        <v>6.0383868880741862E-2</v>
      </c>
      <c r="BX427" s="129">
        <f t="shared" ref="BX427" si="7462">P427/P436</f>
        <v>7.5848303393213579E-2</v>
      </c>
      <c r="BY427" s="130">
        <f t="shared" ref="BY427" si="7463">Q427/Q436</f>
        <v>9.2143752611784369E-2</v>
      </c>
      <c r="BZ427" s="131">
        <f t="shared" ref="BZ427" si="7464">R427/R436</f>
        <v>6.6691298725290962E-2</v>
      </c>
      <c r="CA427" s="132">
        <f t="shared" ref="CA427" si="7465">S427/S436</f>
        <v>9.4441974210760338E-2</v>
      </c>
      <c r="CB427" s="129">
        <f t="shared" ref="CB427" si="7466">T427/T436</f>
        <v>0.11331133113311331</v>
      </c>
      <c r="CC427" s="130">
        <f t="shared" ref="CC427" si="7467">U427/U436</f>
        <v>2.2561610551891705E-2</v>
      </c>
      <c r="CD427" s="131">
        <f t="shared" ref="CD427" si="7468">V427/V436</f>
        <v>0.13235456452147037</v>
      </c>
      <c r="CE427" s="132">
        <f t="shared" ref="CE427" si="7469">W427/W436</f>
        <v>5.0020251113811261E-2</v>
      </c>
      <c r="CF427" s="129">
        <f t="shared" ref="CF427" si="7470">X427/X436</f>
        <v>8.2499418198743305E-2</v>
      </c>
      <c r="CG427" s="130">
        <f t="shared" ref="CG427" si="7471">Y427/Y436</f>
        <v>4.2024832855778411E-2</v>
      </c>
      <c r="CH427" s="131">
        <f t="shared" ref="CH427" si="7472">Z427/Z436</f>
        <v>7.1401515151515146E-2</v>
      </c>
      <c r="CI427" s="129">
        <f t="shared" ref="CI427" si="7473">AA427/AA436</f>
        <v>9.1712909323739253E-2</v>
      </c>
      <c r="CJ427" s="135">
        <f t="shared" ref="CJ427" si="7474">AB427/AB436</f>
        <v>7.6795783280215746E-2</v>
      </c>
      <c r="CK427" s="136">
        <f t="shared" ref="CK427" si="7475">AC427/AC436</f>
        <v>8.0444945993873931E-2</v>
      </c>
    </row>
    <row r="428" spans="1:89" x14ac:dyDescent="0.2">
      <c r="A428" s="146" t="s">
        <v>32</v>
      </c>
      <c r="B428" s="203">
        <v>647</v>
      </c>
      <c r="C428" s="197">
        <v>1017</v>
      </c>
      <c r="D428" s="198">
        <v>180</v>
      </c>
      <c r="E428" s="199">
        <v>424</v>
      </c>
      <c r="F428" s="196">
        <v>528</v>
      </c>
      <c r="G428" s="200">
        <v>1272</v>
      </c>
      <c r="H428" s="198">
        <v>894</v>
      </c>
      <c r="I428" s="199">
        <v>1758</v>
      </c>
      <c r="J428" s="196">
        <v>289</v>
      </c>
      <c r="K428" s="197">
        <v>96</v>
      </c>
      <c r="L428" s="198">
        <v>1037</v>
      </c>
      <c r="M428" s="196">
        <v>356</v>
      </c>
      <c r="N428" s="201">
        <v>1400</v>
      </c>
      <c r="O428" s="204">
        <v>1080</v>
      </c>
      <c r="P428" s="196">
        <v>553</v>
      </c>
      <c r="Q428" s="197">
        <v>754</v>
      </c>
      <c r="R428" s="198">
        <v>556</v>
      </c>
      <c r="S428" s="199">
        <v>953</v>
      </c>
      <c r="T428" s="196">
        <v>184</v>
      </c>
      <c r="U428" s="200">
        <v>114</v>
      </c>
      <c r="V428" s="198">
        <v>866</v>
      </c>
      <c r="W428" s="205">
        <v>487</v>
      </c>
      <c r="X428" s="196">
        <v>629</v>
      </c>
      <c r="Y428" s="200">
        <v>228</v>
      </c>
      <c r="Z428" s="198">
        <v>939</v>
      </c>
      <c r="AA428" s="196">
        <v>1076</v>
      </c>
      <c r="AB428" s="170">
        <f t="shared" si="7065"/>
        <v>8702</v>
      </c>
      <c r="AC428" s="171">
        <f t="shared" si="7066"/>
        <v>9615</v>
      </c>
      <c r="BI428" s="146" t="s">
        <v>32</v>
      </c>
      <c r="BJ428" s="129">
        <f>B428/B436</f>
        <v>6.5825618068979547E-2</v>
      </c>
      <c r="BK428" s="130">
        <f t="shared" ref="BK428" si="7476">C428/C436</f>
        <v>9.7227533460803053E-2</v>
      </c>
      <c r="BL428" s="131">
        <f t="shared" ref="BL428" si="7477">D428/D436</f>
        <v>3.6772216547497447E-2</v>
      </c>
      <c r="BM428" s="132">
        <f t="shared" ref="BM428" si="7478">E428/E436</f>
        <v>8.5294709314021319E-2</v>
      </c>
      <c r="BN428" s="129">
        <f t="shared" ref="BN428" si="7479">F428/F436</f>
        <v>4.1597731032852754E-2</v>
      </c>
      <c r="BO428" s="130">
        <f t="shared" ref="BO428" si="7480">G428/G436</f>
        <v>0.11017756604590732</v>
      </c>
      <c r="BP428" s="131">
        <f t="shared" ref="BP428" si="7481">H428/H436</f>
        <v>5.4712362301101589E-2</v>
      </c>
      <c r="BQ428" s="132">
        <f t="shared" ref="BQ428" si="7482">I428/I436</f>
        <v>0.10080853259934629</v>
      </c>
      <c r="BR428" s="129">
        <f t="shared" ref="BR428" si="7483">J428/J436</f>
        <v>9.5790520384487904E-2</v>
      </c>
      <c r="BS428" s="130">
        <f t="shared" ref="BS428" si="7484">K428/K436</f>
        <v>3.2312352743184114E-2</v>
      </c>
      <c r="BT428" s="131">
        <f t="shared" ref="BT428" si="7485">L428/L436</f>
        <v>0.11295065896961115</v>
      </c>
      <c r="BU428" s="129">
        <f t="shared" ref="BU428" si="7486">M428/M436</f>
        <v>3.9030808025435806E-2</v>
      </c>
      <c r="BV428" s="133">
        <f t="shared" ref="BV428" si="7487">N428/N436</f>
        <v>7.7743225233229671E-2</v>
      </c>
      <c r="BW428" s="134">
        <f t="shared" ref="BW428" si="7488">O428/O436</f>
        <v>5.8227302135001081E-2</v>
      </c>
      <c r="BX428" s="129">
        <f t="shared" ref="BX428" si="7489">P428/P436</f>
        <v>5.8094337640508455E-2</v>
      </c>
      <c r="BY428" s="130">
        <f t="shared" ref="BY428" si="7490">Q428/Q436</f>
        <v>7.877141663184288E-2</v>
      </c>
      <c r="BZ428" s="131">
        <f t="shared" ref="BZ428" si="7491">R428/R436</f>
        <v>5.1357842231664515E-2</v>
      </c>
      <c r="CA428" s="132">
        <f t="shared" ref="CA428" si="7492">S428/S436</f>
        <v>8.4748777234326361E-2</v>
      </c>
      <c r="CB428" s="129">
        <f t="shared" ref="CB428" si="7493">T428/T436</f>
        <v>6.7473414008067473E-2</v>
      </c>
      <c r="CC428" s="130">
        <f t="shared" ref="CC428" si="7494">U428/U436</f>
        <v>3.9569593891010064E-2</v>
      </c>
      <c r="CD428" s="131">
        <f t="shared" ref="CD428" si="7495">V428/V436</f>
        <v>9.5595540346616631E-2</v>
      </c>
      <c r="CE428" s="132">
        <f t="shared" ref="CE428" si="7496">W428/W436</f>
        <v>4.931146213041717E-2</v>
      </c>
      <c r="CF428" s="129">
        <f t="shared" ref="CF428" si="7497">X428/X436</f>
        <v>7.3190598091691872E-2</v>
      </c>
      <c r="CG428" s="130">
        <f t="shared" ref="CG428" si="7498">Y428/Y436</f>
        <v>4.355300859598854E-2</v>
      </c>
      <c r="CH428" s="131">
        <f t="shared" ref="CH428" si="7499">Z428/Z436</f>
        <v>5.928030303030303E-2</v>
      </c>
      <c r="CI428" s="129">
        <f t="shared" ref="CI428" si="7500">AA428/AA436</f>
        <v>6.5613756936398565E-2</v>
      </c>
      <c r="CJ428" s="135">
        <f t="shared" ref="CJ428" si="7501">AB428/AB436</f>
        <v>6.6667688158862468E-2</v>
      </c>
      <c r="CK428" s="136">
        <f t="shared" ref="CK428" si="7502">AC428/AC436</f>
        <v>7.3812210681467497E-2</v>
      </c>
    </row>
    <row r="429" spans="1:89" x14ac:dyDescent="0.2">
      <c r="A429" s="137" t="s">
        <v>33</v>
      </c>
      <c r="B429" s="206">
        <v>402</v>
      </c>
      <c r="C429" s="190">
        <v>587</v>
      </c>
      <c r="D429" s="191">
        <v>107</v>
      </c>
      <c r="E429" s="192">
        <v>287</v>
      </c>
      <c r="F429" s="189">
        <v>443</v>
      </c>
      <c r="G429" s="193">
        <v>818</v>
      </c>
      <c r="H429" s="191">
        <v>704</v>
      </c>
      <c r="I429" s="192">
        <v>1077</v>
      </c>
      <c r="J429" s="189">
        <v>82</v>
      </c>
      <c r="K429" s="190">
        <v>49</v>
      </c>
      <c r="L429" s="191">
        <v>523</v>
      </c>
      <c r="M429" s="189">
        <v>309</v>
      </c>
      <c r="N429" s="194">
        <v>1015</v>
      </c>
      <c r="O429" s="207">
        <v>958</v>
      </c>
      <c r="P429" s="189">
        <v>323</v>
      </c>
      <c r="Q429" s="190">
        <v>549</v>
      </c>
      <c r="R429" s="191">
        <v>412</v>
      </c>
      <c r="S429" s="192">
        <v>597</v>
      </c>
      <c r="T429" s="189">
        <v>74</v>
      </c>
      <c r="U429" s="193">
        <v>124</v>
      </c>
      <c r="V429" s="191">
        <v>707</v>
      </c>
      <c r="W429" s="208">
        <v>396</v>
      </c>
      <c r="X429" s="189">
        <v>261</v>
      </c>
      <c r="Y429" s="193">
        <v>294</v>
      </c>
      <c r="Z429" s="191">
        <v>606</v>
      </c>
      <c r="AA429" s="189">
        <v>784</v>
      </c>
      <c r="AB429" s="170">
        <f t="shared" si="7065"/>
        <v>5659</v>
      </c>
      <c r="AC429" s="171">
        <f t="shared" si="7066"/>
        <v>6829</v>
      </c>
      <c r="BI429" s="137" t="s">
        <v>33</v>
      </c>
      <c r="BJ429" s="129">
        <f>B429/B436</f>
        <v>4.0899379387526705E-2</v>
      </c>
      <c r="BK429" s="130">
        <f t="shared" ref="BK429" si="7503">C429/C436</f>
        <v>5.6118546845124281E-2</v>
      </c>
      <c r="BL429" s="131">
        <f t="shared" ref="BL429" si="7504">D429/D436</f>
        <v>2.1859039836567926E-2</v>
      </c>
      <c r="BM429" s="132">
        <f t="shared" ref="BM429" si="7505">E429/E436</f>
        <v>5.7734862200764431E-2</v>
      </c>
      <c r="BN429" s="129">
        <f t="shared" ref="BN429" si="7506">F429/F436</f>
        <v>3.4901126605215473E-2</v>
      </c>
      <c r="BO429" s="130">
        <f t="shared" ref="BO429" si="7507">G429/G436</f>
        <v>7.0853183196188829E-2</v>
      </c>
      <c r="BP429" s="131">
        <f t="shared" ref="BP429" si="7508">H429/H436</f>
        <v>4.3084455324357403E-2</v>
      </c>
      <c r="BQ429" s="132">
        <f t="shared" ref="BQ429" si="7509">I429/I436</f>
        <v>6.175812833304662E-2</v>
      </c>
      <c r="BR429" s="129">
        <f t="shared" ref="BR429" si="7510">J429/J436</f>
        <v>2.7179317202519059E-2</v>
      </c>
      <c r="BS429" s="130">
        <f t="shared" ref="BS429" si="7511">K429/K436</f>
        <v>1.6492763379333558E-2</v>
      </c>
      <c r="BT429" s="131">
        <f t="shared" ref="BT429" si="7512">L429/L436</f>
        <v>5.6965472170787498E-2</v>
      </c>
      <c r="BU429" s="129">
        <f t="shared" ref="BU429" si="7513">M429/M436</f>
        <v>3.3877864269268719E-2</v>
      </c>
      <c r="BV429" s="133">
        <f t="shared" ref="BV429" si="7514">N429/N436</f>
        <v>5.6363838294091514E-2</v>
      </c>
      <c r="BW429" s="134">
        <f t="shared" ref="BW429" si="7515">O429/O436</f>
        <v>5.1649773560491698E-2</v>
      </c>
      <c r="BX429" s="129">
        <f t="shared" ref="BX429" si="7516">P429/P436</f>
        <v>3.3932135728542916E-2</v>
      </c>
      <c r="BY429" s="130">
        <f t="shared" ref="BY429" si="7517">Q429/Q436</f>
        <v>5.7354784788967821E-2</v>
      </c>
      <c r="BZ429" s="131">
        <f t="shared" ref="BZ429" si="7518">R429/R436</f>
        <v>3.8056530574542766E-2</v>
      </c>
      <c r="CA429" s="132">
        <f t="shared" ref="CA429" si="7519">S429/S436</f>
        <v>5.3090262338817251E-2</v>
      </c>
      <c r="CB429" s="129">
        <f t="shared" ref="CB429" si="7520">T429/T436</f>
        <v>2.7136046938027136E-2</v>
      </c>
      <c r="CC429" s="130">
        <f t="shared" ref="CC429" si="7521">U429/U436</f>
        <v>4.3040610898993407E-2</v>
      </c>
      <c r="CD429" s="131">
        <f t="shared" ref="CD429" si="7522">V429/V436</f>
        <v>7.8043934209073851E-2</v>
      </c>
      <c r="CE429" s="132">
        <f t="shared" ref="CE429" si="7523">W429/W436</f>
        <v>4.0097205346294046E-2</v>
      </c>
      <c r="CF429" s="129">
        <f t="shared" ref="CF429" si="7524">X429/X436</f>
        <v>3.0370025599255293E-2</v>
      </c>
      <c r="CG429" s="130">
        <f t="shared" ref="CG429" si="7525">Y429/Y436</f>
        <v>5.6160458452722065E-2</v>
      </c>
      <c r="CH429" s="131">
        <f t="shared" ref="CH429" si="7526">Z429/Z436</f>
        <v>3.8257575757575754E-2</v>
      </c>
      <c r="CI429" s="129">
        <f t="shared" ref="CI429" si="7527">AA429/AA436</f>
        <v>4.7807793158119401E-2</v>
      </c>
      <c r="CJ429" s="135">
        <f t="shared" ref="CJ429" si="7528">AB429/AB436</f>
        <v>4.3354682520225549E-2</v>
      </c>
      <c r="CK429" s="136">
        <f t="shared" ref="CK429" si="7529">AC429/AC436</f>
        <v>5.2424710009749506E-2</v>
      </c>
    </row>
    <row r="430" spans="1:89" x14ac:dyDescent="0.2">
      <c r="A430" s="146" t="s">
        <v>34</v>
      </c>
      <c r="B430" s="203">
        <v>116</v>
      </c>
      <c r="C430" s="197">
        <v>257</v>
      </c>
      <c r="D430" s="198">
        <v>64</v>
      </c>
      <c r="E430" s="199">
        <v>140</v>
      </c>
      <c r="F430" s="196">
        <v>165</v>
      </c>
      <c r="G430" s="200">
        <v>453</v>
      </c>
      <c r="H430" s="198">
        <v>273</v>
      </c>
      <c r="I430" s="199">
        <v>657</v>
      </c>
      <c r="J430" s="196">
        <v>38</v>
      </c>
      <c r="K430" s="197">
        <v>26</v>
      </c>
      <c r="L430" s="198">
        <v>446</v>
      </c>
      <c r="M430" s="196">
        <v>153</v>
      </c>
      <c r="N430" s="201">
        <v>520</v>
      </c>
      <c r="O430" s="204">
        <v>606</v>
      </c>
      <c r="P430" s="196">
        <v>218</v>
      </c>
      <c r="Q430" s="197">
        <v>307</v>
      </c>
      <c r="R430" s="198">
        <v>318</v>
      </c>
      <c r="S430" s="199">
        <v>353</v>
      </c>
      <c r="T430" s="196">
        <v>54</v>
      </c>
      <c r="U430" s="200">
        <v>72</v>
      </c>
      <c r="V430" s="198">
        <v>310</v>
      </c>
      <c r="W430" s="205">
        <v>241</v>
      </c>
      <c r="X430" s="196">
        <v>124</v>
      </c>
      <c r="Y430" s="200">
        <v>230</v>
      </c>
      <c r="Z430" s="198">
        <v>398</v>
      </c>
      <c r="AA430" s="196">
        <v>357</v>
      </c>
      <c r="AB430" s="170">
        <f t="shared" si="7065"/>
        <v>3044</v>
      </c>
      <c r="AC430" s="171">
        <f t="shared" si="7066"/>
        <v>3852</v>
      </c>
      <c r="BI430" s="146" t="s">
        <v>34</v>
      </c>
      <c r="BJ430" s="129">
        <f>B430/B436</f>
        <v>1.1801810967545019E-2</v>
      </c>
      <c r="BK430" s="130">
        <f t="shared" ref="BK430" si="7530">C430/C436</f>
        <v>2.45697896749522E-2</v>
      </c>
      <c r="BL430" s="131">
        <f t="shared" ref="BL430" si="7531">D430/D436</f>
        <v>1.3074565883554648E-2</v>
      </c>
      <c r="BM430" s="132">
        <f t="shared" ref="BM430" si="7532">E430/E436</f>
        <v>2.8163347415007041E-2</v>
      </c>
      <c r="BN430" s="129">
        <f t="shared" ref="BN430" si="7533">F430/F436</f>
        <v>1.2999290947766485E-2</v>
      </c>
      <c r="BO430" s="130">
        <f t="shared" ref="BO430" si="7534">G430/G436</f>
        <v>3.9237765266349069E-2</v>
      </c>
      <c r="BP430" s="131">
        <f t="shared" ref="BP430" si="7535">H430/H436</f>
        <v>1.6707466340269279E-2</v>
      </c>
      <c r="BQ430" s="132">
        <f t="shared" ref="BQ430" si="7536">I430/I436</f>
        <v>3.7674178565284704E-2</v>
      </c>
      <c r="BR430" s="129">
        <f t="shared" ref="BR430" si="7537">J430/J436</f>
        <v>1.2595293337752734E-2</v>
      </c>
      <c r="BS430" s="130">
        <f t="shared" ref="BS430" si="7538">K430/K436</f>
        <v>8.7512622012790309E-3</v>
      </c>
      <c r="BT430" s="131">
        <f t="shared" ref="BT430" si="7539">L430/L436</f>
        <v>4.8578586210652433E-2</v>
      </c>
      <c r="BU430" s="129">
        <f t="shared" ref="BU430" si="7540">M430/M436</f>
        <v>1.6774476482841794E-2</v>
      </c>
      <c r="BV430" s="133">
        <f t="shared" ref="BV430" si="7541">N430/N436</f>
        <v>2.8876055086628164E-2</v>
      </c>
      <c r="BW430" s="134">
        <f t="shared" ref="BW430" si="7542">O430/O436</f>
        <v>3.2671986197972826E-2</v>
      </c>
      <c r="BX430" s="129">
        <f t="shared" ref="BX430" si="7543">P430/P436</f>
        <v>2.2901565290471687E-2</v>
      </c>
      <c r="BY430" s="130">
        <f t="shared" ref="BY430" si="7544">Q430/Q436</f>
        <v>3.2072712076890934E-2</v>
      </c>
      <c r="BZ430" s="131">
        <f t="shared" ref="BZ430" si="7545">R430/R436</f>
        <v>2.9373729909477186E-2</v>
      </c>
      <c r="CA430" s="132">
        <f t="shared" ref="CA430" si="7546">S430/S436</f>
        <v>3.1391729657625614E-2</v>
      </c>
      <c r="CB430" s="129">
        <f t="shared" ref="CB430" si="7547">T430/T436</f>
        <v>1.9801980198019802E-2</v>
      </c>
      <c r="CC430" s="130">
        <f t="shared" ref="CC430" si="7548">U430/U436</f>
        <v>2.4991322457480043E-2</v>
      </c>
      <c r="CD430" s="131">
        <f t="shared" ref="CD430" si="7549">V430/V436</f>
        <v>3.4220112595209184E-2</v>
      </c>
      <c r="CE430" s="132">
        <f t="shared" ref="CE430" si="7550">W430/W436</f>
        <v>2.440259214256784E-2</v>
      </c>
      <c r="CF430" s="129">
        <f t="shared" ref="CF430" si="7551">X430/X436</f>
        <v>1.4428671165929718E-2</v>
      </c>
      <c r="CG430" s="130">
        <f t="shared" ref="CG430" si="7552">Y430/Y436</f>
        <v>4.3935052531041068E-2</v>
      </c>
      <c r="CH430" s="131">
        <f t="shared" ref="CH430" si="7553">Z430/Z436</f>
        <v>2.5126262626262625E-2</v>
      </c>
      <c r="CI430" s="129">
        <f t="shared" ref="CI430" si="7554">AA430/AA436</f>
        <v>2.176962009878651E-2</v>
      </c>
      <c r="CJ430" s="135">
        <f t="shared" ref="CJ430" si="7555">AB430/AB436</f>
        <v>2.3320666830105419E-2</v>
      </c>
      <c r="CK430" s="136">
        <f t="shared" ref="CK430" si="7556">AC430/AC436</f>
        <v>2.9570944934478708E-2</v>
      </c>
    </row>
    <row r="431" spans="1:89" x14ac:dyDescent="0.2">
      <c r="A431" s="137" t="s">
        <v>35</v>
      </c>
      <c r="B431" s="206">
        <v>0</v>
      </c>
      <c r="C431" s="190">
        <v>97</v>
      </c>
      <c r="D431" s="191">
        <v>2</v>
      </c>
      <c r="E431" s="192">
        <v>68</v>
      </c>
      <c r="F431" s="189">
        <v>0</v>
      </c>
      <c r="G431" s="193">
        <v>141</v>
      </c>
      <c r="H431" s="191">
        <v>34</v>
      </c>
      <c r="I431" s="192">
        <v>158</v>
      </c>
      <c r="J431" s="189">
        <v>7</v>
      </c>
      <c r="K431" s="190">
        <v>9</v>
      </c>
      <c r="L431" s="191">
        <v>71</v>
      </c>
      <c r="M431" s="189">
        <v>31</v>
      </c>
      <c r="N431" s="194">
        <v>66</v>
      </c>
      <c r="O431" s="207">
        <v>56</v>
      </c>
      <c r="P431" s="189">
        <v>31</v>
      </c>
      <c r="Q431" s="190">
        <v>39</v>
      </c>
      <c r="R431" s="191">
        <v>32</v>
      </c>
      <c r="S431" s="192">
        <v>27</v>
      </c>
      <c r="T431" s="189">
        <v>3</v>
      </c>
      <c r="U431" s="193">
        <v>9</v>
      </c>
      <c r="V431" s="191">
        <v>33</v>
      </c>
      <c r="W431" s="208">
        <v>10</v>
      </c>
      <c r="X431" s="189">
        <v>29</v>
      </c>
      <c r="Y431" s="193">
        <v>18</v>
      </c>
      <c r="Z431" s="191">
        <v>21</v>
      </c>
      <c r="AA431" s="189">
        <v>45</v>
      </c>
      <c r="AB431" s="170">
        <f t="shared" si="7065"/>
        <v>329</v>
      </c>
      <c r="AC431" s="171">
        <f t="shared" si="7066"/>
        <v>708</v>
      </c>
      <c r="BI431" s="137" t="s">
        <v>35</v>
      </c>
      <c r="BJ431" s="129">
        <f>B431/B436</f>
        <v>0</v>
      </c>
      <c r="BK431" s="130">
        <f t="shared" ref="BK431" si="7557">C431/C436</f>
        <v>9.2734225621414913E-3</v>
      </c>
      <c r="BL431" s="131">
        <f t="shared" ref="BL431" si="7558">D431/D436</f>
        <v>4.0858018386108274E-4</v>
      </c>
      <c r="BM431" s="132">
        <f t="shared" ref="BM431" si="7559">E431/E436</f>
        <v>1.3679340173003421E-2</v>
      </c>
      <c r="BN431" s="129">
        <f t="shared" ref="BN431" si="7560">F431/F436</f>
        <v>0</v>
      </c>
      <c r="BO431" s="130">
        <f t="shared" ref="BO431" si="7561">G431/G436</f>
        <v>1.2213079255088783E-2</v>
      </c>
      <c r="BP431" s="131">
        <f t="shared" ref="BP431" si="7562">H431/H436</f>
        <v>2.08078335373317E-3</v>
      </c>
      <c r="BQ431" s="132">
        <f t="shared" ref="BQ431" si="7563">I431/I436</f>
        <v>9.0601525316818619E-3</v>
      </c>
      <c r="BR431" s="129">
        <f t="shared" ref="BR431" si="7564">J431/J436</f>
        <v>2.3201856148491878E-3</v>
      </c>
      <c r="BS431" s="130">
        <f t="shared" ref="BS431" si="7565">K431/K436</f>
        <v>3.0292830696735107E-3</v>
      </c>
      <c r="BT431" s="131">
        <f t="shared" ref="BT431" si="7566">L431/L436</f>
        <v>7.7333623788258359E-3</v>
      </c>
      <c r="BU431" s="129">
        <f t="shared" ref="BU431" si="7567">M431/M436</f>
        <v>3.3987501370463763E-3</v>
      </c>
      <c r="BV431" s="133">
        <f t="shared" ref="BV431" si="7568">N431/N436</f>
        <v>3.6650377609951132E-3</v>
      </c>
      <c r="BW431" s="134">
        <f t="shared" ref="BW431" si="7569">O431/O436</f>
        <v>3.019193444037093E-3</v>
      </c>
      <c r="BX431" s="129">
        <f t="shared" ref="BX431" si="7570">P431/P436</f>
        <v>3.2566446055257905E-3</v>
      </c>
      <c r="BY431" s="130">
        <f t="shared" ref="BY431" si="7571">Q431/Q436</f>
        <v>4.0743836188884249E-3</v>
      </c>
      <c r="BZ431" s="131">
        <f t="shared" ref="BZ431" si="7572">R431/R436</f>
        <v>2.9558470349159431E-3</v>
      </c>
      <c r="CA431" s="132">
        <f t="shared" ref="CA431" si="7573">S431/S436</f>
        <v>2.4010671409515341E-3</v>
      </c>
      <c r="CB431" s="129">
        <f t="shared" ref="CB431" si="7574">T431/T436</f>
        <v>1.1001100110011001E-3</v>
      </c>
      <c r="CC431" s="130">
        <f t="shared" ref="CC431" si="7575">U431/U436</f>
        <v>3.1239153071850054E-3</v>
      </c>
      <c r="CD431" s="131">
        <f t="shared" ref="CD431" si="7576">V431/V436</f>
        <v>3.6427861794900099E-3</v>
      </c>
      <c r="CE431" s="132">
        <f t="shared" ref="CE431" si="7577">W431/W436</f>
        <v>1.012555690562981E-3</v>
      </c>
      <c r="CF431" s="129">
        <f t="shared" ref="CF431" si="7578">X431/X436</f>
        <v>3.374447288806144E-3</v>
      </c>
      <c r="CG431" s="130">
        <f t="shared" ref="CG431" si="7579">Y431/Y436</f>
        <v>3.4383954154727794E-3</v>
      </c>
      <c r="CH431" s="131">
        <f t="shared" ref="CH431" si="7580">Z431/Z436</f>
        <v>1.3257575757575758E-3</v>
      </c>
      <c r="CI431" s="129">
        <f t="shared" ref="CI431" si="7581">AA431/AA436</f>
        <v>2.7440697603512408E-3</v>
      </c>
      <c r="CJ431" s="135">
        <f t="shared" ref="CJ431" si="7582">AB431/AB436</f>
        <v>2.5205319931355724E-3</v>
      </c>
      <c r="CK431" s="136">
        <f t="shared" ref="CK431" si="7583">AC431/AC436</f>
        <v>5.435158103221943E-3</v>
      </c>
    </row>
    <row r="432" spans="1:89" x14ac:dyDescent="0.2">
      <c r="A432" s="146" t="s">
        <v>36</v>
      </c>
      <c r="B432" s="203">
        <v>0</v>
      </c>
      <c r="C432" s="197">
        <v>0</v>
      </c>
      <c r="D432" s="198">
        <v>0</v>
      </c>
      <c r="E432" s="199">
        <v>0</v>
      </c>
      <c r="F432" s="196">
        <v>0</v>
      </c>
      <c r="G432" s="200">
        <v>0</v>
      </c>
      <c r="H432" s="198">
        <v>0</v>
      </c>
      <c r="I432" s="199">
        <v>0</v>
      </c>
      <c r="J432" s="196">
        <v>0</v>
      </c>
      <c r="K432" s="200">
        <v>0</v>
      </c>
      <c r="L432" s="198">
        <v>0</v>
      </c>
      <c r="M432" s="196">
        <v>0</v>
      </c>
      <c r="N432" s="201">
        <v>0</v>
      </c>
      <c r="O432" s="204">
        <v>0</v>
      </c>
      <c r="P432" s="196">
        <v>0</v>
      </c>
      <c r="Q432" s="200">
        <v>0</v>
      </c>
      <c r="R432" s="198">
        <v>0</v>
      </c>
      <c r="S432" s="199">
        <v>0</v>
      </c>
      <c r="T432" s="196">
        <v>0</v>
      </c>
      <c r="U432" s="200">
        <v>0</v>
      </c>
      <c r="V432" s="198">
        <v>0</v>
      </c>
      <c r="W432" s="199">
        <v>0</v>
      </c>
      <c r="X432" s="196">
        <v>0</v>
      </c>
      <c r="Y432" s="200">
        <v>0</v>
      </c>
      <c r="Z432" s="198">
        <v>0</v>
      </c>
      <c r="AA432" s="196">
        <v>0</v>
      </c>
      <c r="AB432" s="170">
        <f t="shared" si="7065"/>
        <v>0</v>
      </c>
      <c r="AC432" s="171">
        <f t="shared" si="7066"/>
        <v>0</v>
      </c>
      <c r="BI432" s="146" t="s">
        <v>36</v>
      </c>
      <c r="BJ432" s="129">
        <f>B432/B436</f>
        <v>0</v>
      </c>
      <c r="BK432" s="130">
        <f t="shared" ref="BK432" si="7584">C432/C436</f>
        <v>0</v>
      </c>
      <c r="BL432" s="131">
        <f t="shared" ref="BL432" si="7585">D432/D436</f>
        <v>0</v>
      </c>
      <c r="BM432" s="132">
        <f t="shared" ref="BM432" si="7586">E432/E436</f>
        <v>0</v>
      </c>
      <c r="BN432" s="129">
        <f t="shared" ref="BN432" si="7587">F432/F436</f>
        <v>0</v>
      </c>
      <c r="BO432" s="130">
        <f t="shared" ref="BO432" si="7588">G432/G436</f>
        <v>0</v>
      </c>
      <c r="BP432" s="131">
        <f t="shared" ref="BP432" si="7589">H432/H436</f>
        <v>0</v>
      </c>
      <c r="BQ432" s="132">
        <f t="shared" ref="BQ432" si="7590">I432/I436</f>
        <v>0</v>
      </c>
      <c r="BR432" s="129">
        <f t="shared" ref="BR432" si="7591">J432/J436</f>
        <v>0</v>
      </c>
      <c r="BS432" s="130">
        <f t="shared" ref="BS432" si="7592">K432/K436</f>
        <v>0</v>
      </c>
      <c r="BT432" s="131">
        <f t="shared" ref="BT432" si="7593">L432/L436</f>
        <v>0</v>
      </c>
      <c r="BU432" s="129">
        <f t="shared" ref="BU432" si="7594">M432/M436</f>
        <v>0</v>
      </c>
      <c r="BV432" s="133">
        <f t="shared" ref="BV432" si="7595">N432/N436</f>
        <v>0</v>
      </c>
      <c r="BW432" s="134">
        <f t="shared" ref="BW432" si="7596">O432/O436</f>
        <v>0</v>
      </c>
      <c r="BX432" s="129">
        <f t="shared" ref="BX432" si="7597">P432/P436</f>
        <v>0</v>
      </c>
      <c r="BY432" s="130">
        <f t="shared" ref="BY432" si="7598">Q432/Q436</f>
        <v>0</v>
      </c>
      <c r="BZ432" s="131">
        <f t="shared" ref="BZ432" si="7599">R432/R436</f>
        <v>0</v>
      </c>
      <c r="CA432" s="132">
        <f t="shared" ref="CA432" si="7600">S432/S436</f>
        <v>0</v>
      </c>
      <c r="CB432" s="129">
        <f t="shared" ref="CB432" si="7601">T432/T436</f>
        <v>0</v>
      </c>
      <c r="CC432" s="130">
        <f t="shared" ref="CC432" si="7602">U432/U436</f>
        <v>0</v>
      </c>
      <c r="CD432" s="131">
        <f t="shared" ref="CD432" si="7603">V432/V436</f>
        <v>0</v>
      </c>
      <c r="CE432" s="132">
        <f t="shared" ref="CE432" si="7604">W432/W436</f>
        <v>0</v>
      </c>
      <c r="CF432" s="129">
        <f t="shared" ref="CF432" si="7605">X432/X436</f>
        <v>0</v>
      </c>
      <c r="CG432" s="130">
        <f t="shared" ref="CG432" si="7606">Y432/Y436</f>
        <v>0</v>
      </c>
      <c r="CH432" s="131">
        <f t="shared" ref="CH432" si="7607">Z432/Z436</f>
        <v>0</v>
      </c>
      <c r="CI432" s="129">
        <f t="shared" ref="CI432" si="7608">AA432/AA436</f>
        <v>0</v>
      </c>
      <c r="CJ432" s="135">
        <f t="shared" ref="CJ432" si="7609">AB432/AB436</f>
        <v>0</v>
      </c>
      <c r="CK432" s="136">
        <f t="shared" ref="CK432" si="7610">AC432/AC436</f>
        <v>0</v>
      </c>
    </row>
    <row r="433" spans="1:89" x14ac:dyDescent="0.2">
      <c r="A433" s="137" t="s">
        <v>37</v>
      </c>
      <c r="B433" s="59"/>
      <c r="C433" s="60"/>
      <c r="D433" s="139"/>
      <c r="E433" s="140"/>
      <c r="F433" s="138"/>
      <c r="G433" s="141"/>
      <c r="H433" s="139"/>
      <c r="I433" s="140"/>
      <c r="J433" s="138"/>
      <c r="K433" s="141"/>
      <c r="L433" s="139"/>
      <c r="M433" s="138"/>
      <c r="N433" s="142"/>
      <c r="O433" s="143"/>
      <c r="P433" s="138"/>
      <c r="Q433" s="141"/>
      <c r="R433" s="139"/>
      <c r="S433" s="140"/>
      <c r="T433" s="138"/>
      <c r="U433" s="141"/>
      <c r="V433" s="139"/>
      <c r="W433" s="140"/>
      <c r="X433" s="138"/>
      <c r="Y433" s="141"/>
      <c r="Z433" s="144"/>
      <c r="AA433" s="145"/>
      <c r="AB433" s="172">
        <f t="shared" ref="AB433:AB435" si="7611">SUM(B433,D433,F433,H433,J433,L433,N433,P433,R433,T433,V433,X433,Z433)</f>
        <v>0</v>
      </c>
      <c r="AC433" s="173">
        <f t="shared" ref="AC433:AC435" si="7612">SUM(C433,E433,G433,I433,K433,M433,O433,Q433,S433,U433,W433,Y433,AA433)</f>
        <v>0</v>
      </c>
      <c r="BI433" s="137" t="s">
        <v>37</v>
      </c>
      <c r="BJ433" s="129">
        <f>B433/B436</f>
        <v>0</v>
      </c>
      <c r="BK433" s="130">
        <f t="shared" ref="BK433" si="7613">C433/C436</f>
        <v>0</v>
      </c>
      <c r="BL433" s="131">
        <f t="shared" ref="BL433" si="7614">D433/D436</f>
        <v>0</v>
      </c>
      <c r="BM433" s="132">
        <f t="shared" ref="BM433" si="7615">E433/E436</f>
        <v>0</v>
      </c>
      <c r="BN433" s="129">
        <f t="shared" ref="BN433" si="7616">F433/F436</f>
        <v>0</v>
      </c>
      <c r="BO433" s="130">
        <f t="shared" ref="BO433" si="7617">G433/G436</f>
        <v>0</v>
      </c>
      <c r="BP433" s="131">
        <f t="shared" ref="BP433" si="7618">H433/H436</f>
        <v>0</v>
      </c>
      <c r="BQ433" s="132">
        <f t="shared" ref="BQ433" si="7619">I433/I436</f>
        <v>0</v>
      </c>
      <c r="BR433" s="129">
        <f t="shared" ref="BR433" si="7620">J433/J436</f>
        <v>0</v>
      </c>
      <c r="BS433" s="130">
        <f t="shared" ref="BS433" si="7621">K433/K436</f>
        <v>0</v>
      </c>
      <c r="BT433" s="131">
        <f t="shared" ref="BT433" si="7622">L433/L436</f>
        <v>0</v>
      </c>
      <c r="BU433" s="129">
        <f t="shared" ref="BU433" si="7623">M433/M436</f>
        <v>0</v>
      </c>
      <c r="BV433" s="133">
        <f t="shared" ref="BV433" si="7624">N433/N436</f>
        <v>0</v>
      </c>
      <c r="BW433" s="134">
        <f t="shared" ref="BW433" si="7625">O433/O436</f>
        <v>0</v>
      </c>
      <c r="BX433" s="129">
        <f t="shared" ref="BX433" si="7626">P433/P436</f>
        <v>0</v>
      </c>
      <c r="BY433" s="130">
        <f t="shared" ref="BY433" si="7627">Q433/Q436</f>
        <v>0</v>
      </c>
      <c r="BZ433" s="131">
        <f t="shared" ref="BZ433" si="7628">R433/R436</f>
        <v>0</v>
      </c>
      <c r="CA433" s="132">
        <f t="shared" ref="CA433" si="7629">S433/S436</f>
        <v>0</v>
      </c>
      <c r="CB433" s="129">
        <f t="shared" ref="CB433" si="7630">T433/T436</f>
        <v>0</v>
      </c>
      <c r="CC433" s="130">
        <f t="shared" ref="CC433" si="7631">U433/U436</f>
        <v>0</v>
      </c>
      <c r="CD433" s="131">
        <f t="shared" ref="CD433" si="7632">V433/V436</f>
        <v>0</v>
      </c>
      <c r="CE433" s="132">
        <f t="shared" ref="CE433" si="7633">W433/W436</f>
        <v>0</v>
      </c>
      <c r="CF433" s="129">
        <f t="shared" ref="CF433" si="7634">X433/X436</f>
        <v>0</v>
      </c>
      <c r="CG433" s="130">
        <f t="shared" ref="CG433" si="7635">Y433/Y436</f>
        <v>0</v>
      </c>
      <c r="CH433" s="131">
        <f t="shared" ref="CH433" si="7636">Z433/Z436</f>
        <v>0</v>
      </c>
      <c r="CI433" s="129">
        <f t="shared" ref="CI433" si="7637">AA433/AA436</f>
        <v>0</v>
      </c>
      <c r="CJ433" s="135">
        <f t="shared" ref="CJ433" si="7638">AB433/AB436</f>
        <v>0</v>
      </c>
      <c r="CK433" s="136">
        <f t="shared" ref="CK433" si="7639">AC433/AC436</f>
        <v>0</v>
      </c>
    </row>
    <row r="434" spans="1:89" x14ac:dyDescent="0.2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2">
        <f t="shared" si="7611"/>
        <v>0</v>
      </c>
      <c r="AC434" s="173">
        <f t="shared" si="7612"/>
        <v>0</v>
      </c>
      <c r="BI434" s="146" t="s">
        <v>38</v>
      </c>
      <c r="BJ434" s="129">
        <f>B434/B436</f>
        <v>0</v>
      </c>
      <c r="BK434" s="130">
        <f t="shared" ref="BK434" si="7640">C434/C436</f>
        <v>0</v>
      </c>
      <c r="BL434" s="131">
        <f t="shared" ref="BL434" si="7641">D434/D436</f>
        <v>0</v>
      </c>
      <c r="BM434" s="132">
        <f t="shared" ref="BM434" si="7642">E434/E436</f>
        <v>0</v>
      </c>
      <c r="BN434" s="129">
        <f t="shared" ref="BN434" si="7643">F434/F436</f>
        <v>0</v>
      </c>
      <c r="BO434" s="130">
        <f t="shared" ref="BO434" si="7644">G434/G436</f>
        <v>0</v>
      </c>
      <c r="BP434" s="131">
        <f t="shared" ref="BP434" si="7645">H434/H436</f>
        <v>0</v>
      </c>
      <c r="BQ434" s="132">
        <f t="shared" ref="BQ434" si="7646">I434/I436</f>
        <v>0</v>
      </c>
      <c r="BR434" s="129">
        <f t="shared" ref="BR434" si="7647">J434/J436</f>
        <v>0</v>
      </c>
      <c r="BS434" s="130">
        <f t="shared" ref="BS434" si="7648">K434/K436</f>
        <v>0</v>
      </c>
      <c r="BT434" s="131">
        <f t="shared" ref="BT434" si="7649">L434/L436</f>
        <v>0</v>
      </c>
      <c r="BU434" s="129">
        <f t="shared" ref="BU434" si="7650">M434/M436</f>
        <v>0</v>
      </c>
      <c r="BV434" s="133">
        <f t="shared" ref="BV434" si="7651">N434/N436</f>
        <v>0</v>
      </c>
      <c r="BW434" s="134">
        <f t="shared" ref="BW434" si="7652">O434/O436</f>
        <v>0</v>
      </c>
      <c r="BX434" s="129">
        <f t="shared" ref="BX434" si="7653">P434/P436</f>
        <v>0</v>
      </c>
      <c r="BY434" s="130">
        <f t="shared" ref="BY434" si="7654">Q434/Q436</f>
        <v>0</v>
      </c>
      <c r="BZ434" s="131">
        <f t="shared" ref="BZ434" si="7655">R434/R436</f>
        <v>0</v>
      </c>
      <c r="CA434" s="132">
        <f t="shared" ref="CA434" si="7656">S434/S436</f>
        <v>0</v>
      </c>
      <c r="CB434" s="129">
        <f t="shared" ref="CB434" si="7657">T434/T436</f>
        <v>0</v>
      </c>
      <c r="CC434" s="130">
        <f t="shared" ref="CC434" si="7658">U434/U436</f>
        <v>0</v>
      </c>
      <c r="CD434" s="131">
        <f t="shared" ref="CD434" si="7659">V434/V436</f>
        <v>0</v>
      </c>
      <c r="CE434" s="132">
        <f t="shared" ref="CE434" si="7660">W434/W436</f>
        <v>0</v>
      </c>
      <c r="CF434" s="129">
        <f t="shared" ref="CF434" si="7661">X434/X436</f>
        <v>0</v>
      </c>
      <c r="CG434" s="130">
        <f t="shared" ref="CG434" si="7662">Y434/Y436</f>
        <v>0</v>
      </c>
      <c r="CH434" s="131">
        <f t="shared" ref="CH434" si="7663">Z434/Z436</f>
        <v>0</v>
      </c>
      <c r="CI434" s="129">
        <f t="shared" ref="CI434" si="7664">AA434/AA436</f>
        <v>0</v>
      </c>
      <c r="CJ434" s="135">
        <f t="shared" ref="CJ434" si="7665">AB434/AB436</f>
        <v>0</v>
      </c>
      <c r="CK434" s="136">
        <f t="shared" ref="CK434" si="7666">AC434/AC436</f>
        <v>0</v>
      </c>
    </row>
    <row r="435" spans="1:89" ht="13.5" thickBot="1" x14ac:dyDescent="0.25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2">
        <f t="shared" si="7611"/>
        <v>0</v>
      </c>
      <c r="AC435" s="173">
        <f t="shared" si="7612"/>
        <v>0</v>
      </c>
      <c r="BI435" s="137" t="s">
        <v>39</v>
      </c>
      <c r="BJ435" s="129">
        <f>B435/B436</f>
        <v>0</v>
      </c>
      <c r="BK435" s="130">
        <f t="shared" ref="BK435" si="7667">C435/C436</f>
        <v>0</v>
      </c>
      <c r="BL435" s="131">
        <f t="shared" ref="BL435" si="7668">D435/D436</f>
        <v>0</v>
      </c>
      <c r="BM435" s="132">
        <f t="shared" ref="BM435" si="7669">E435/E436</f>
        <v>0</v>
      </c>
      <c r="BN435" s="129">
        <f t="shared" ref="BN435" si="7670">F435/F436</f>
        <v>0</v>
      </c>
      <c r="BO435" s="130">
        <f t="shared" ref="BO435" si="7671">G435/G436</f>
        <v>0</v>
      </c>
      <c r="BP435" s="131">
        <f t="shared" ref="BP435" si="7672">H435/H436</f>
        <v>0</v>
      </c>
      <c r="BQ435" s="132">
        <f t="shared" ref="BQ435" si="7673">I435/I436</f>
        <v>0</v>
      </c>
      <c r="BR435" s="129">
        <f t="shared" ref="BR435" si="7674">J435/J436</f>
        <v>0</v>
      </c>
      <c r="BS435" s="130">
        <f t="shared" ref="BS435" si="7675">K435/K436</f>
        <v>0</v>
      </c>
      <c r="BT435" s="131">
        <f t="shared" ref="BT435" si="7676">L435/L436</f>
        <v>0</v>
      </c>
      <c r="BU435" s="129">
        <f t="shared" ref="BU435" si="7677">M435/M436</f>
        <v>0</v>
      </c>
      <c r="BV435" s="133">
        <f t="shared" ref="BV435" si="7678">N435/N436</f>
        <v>0</v>
      </c>
      <c r="BW435" s="134">
        <f t="shared" ref="BW435" si="7679">O435/O436</f>
        <v>0</v>
      </c>
      <c r="BX435" s="129">
        <f t="shared" ref="BX435" si="7680">P435/P436</f>
        <v>0</v>
      </c>
      <c r="BY435" s="130">
        <f t="shared" ref="BY435" si="7681">Q435/Q436</f>
        <v>0</v>
      </c>
      <c r="BZ435" s="131">
        <f t="shared" ref="BZ435" si="7682">R435/R436</f>
        <v>0</v>
      </c>
      <c r="CA435" s="132">
        <f t="shared" ref="CA435" si="7683">S435/S436</f>
        <v>0</v>
      </c>
      <c r="CB435" s="129">
        <f t="shared" ref="CB435" si="7684">T435/T436</f>
        <v>0</v>
      </c>
      <c r="CC435" s="130">
        <f t="shared" ref="CC435" si="7685">U435/U436</f>
        <v>0</v>
      </c>
      <c r="CD435" s="131">
        <f t="shared" ref="CD435" si="7686">V435/V436</f>
        <v>0</v>
      </c>
      <c r="CE435" s="132">
        <f t="shared" ref="CE435" si="7687">W435/W436</f>
        <v>0</v>
      </c>
      <c r="CF435" s="129">
        <f t="shared" ref="CF435" si="7688">X435/X436</f>
        <v>0</v>
      </c>
      <c r="CG435" s="130">
        <f t="shared" ref="CG435" si="7689">Y435/Y436</f>
        <v>0</v>
      </c>
      <c r="CH435" s="131">
        <f t="shared" ref="CH435" si="7690">Z435/Z436</f>
        <v>0</v>
      </c>
      <c r="CI435" s="129">
        <f t="shared" ref="CI435" si="7691">AA435/AA436</f>
        <v>0</v>
      </c>
      <c r="CJ435" s="135">
        <f t="shared" ref="CJ435" si="7692">AB435/AB436</f>
        <v>0</v>
      </c>
      <c r="CK435" s="136">
        <f t="shared" ref="CK435" si="7693">AC435/AC436</f>
        <v>0</v>
      </c>
    </row>
    <row r="436" spans="1:89" ht="14.25" thickTop="1" thickBot="1" x14ac:dyDescent="0.25">
      <c r="A436" s="267" t="s">
        <v>13</v>
      </c>
      <c r="B436" s="20">
        <f t="shared" ref="B436" si="7694">SUM(B413:B435)</f>
        <v>9829</v>
      </c>
      <c r="C436" s="21">
        <f t="shared" ref="C436" si="7695">SUM(C413:C435)</f>
        <v>10460</v>
      </c>
      <c r="D436" s="20">
        <f t="shared" ref="D436" si="7696">SUM(D413:D435)</f>
        <v>4895</v>
      </c>
      <c r="E436" s="21">
        <f t="shared" ref="E436" si="7697">SUM(E413:E435)</f>
        <v>4971</v>
      </c>
      <c r="F436" s="20">
        <f t="shared" ref="F436" si="7698">SUM(F413:F435)</f>
        <v>12693</v>
      </c>
      <c r="G436" s="21">
        <f t="shared" ref="G436" si="7699">SUM(G413:G435)</f>
        <v>11545</v>
      </c>
      <c r="H436" s="20">
        <f t="shared" ref="H436" si="7700">SUM(H413:H435)</f>
        <v>16340</v>
      </c>
      <c r="I436" s="21">
        <f t="shared" ref="I436" si="7701">SUM(I413:I435)</f>
        <v>17439</v>
      </c>
      <c r="J436" s="20">
        <f t="shared" ref="J436" si="7702">SUM(J413:J435)</f>
        <v>3017</v>
      </c>
      <c r="K436" s="21">
        <f t="shared" ref="K436" si="7703">SUM(K413:K435)</f>
        <v>2971</v>
      </c>
      <c r="L436" s="20">
        <f t="shared" ref="L436" si="7704">SUM(L413:L435)</f>
        <v>9181</v>
      </c>
      <c r="M436" s="21">
        <f t="shared" ref="M436" si="7705">SUM(M413:M435)</f>
        <v>9121</v>
      </c>
      <c r="N436" s="20">
        <f t="shared" ref="N436" si="7706">SUM(N413:N435)</f>
        <v>18008</v>
      </c>
      <c r="O436" s="21">
        <f t="shared" ref="O436" si="7707">SUM(O413:O435)</f>
        <v>18548</v>
      </c>
      <c r="P436" s="20">
        <f t="shared" ref="P436" si="7708">SUM(P413:P435)</f>
        <v>9519</v>
      </c>
      <c r="Q436" s="21">
        <f t="shared" ref="Q436" si="7709">SUM(Q413:Q435)</f>
        <v>9572</v>
      </c>
      <c r="R436" s="20">
        <f t="shared" ref="R436" si="7710">SUM(R413:R435)</f>
        <v>10826</v>
      </c>
      <c r="S436" s="21">
        <f t="shared" ref="S436" si="7711">SUM(S413:S435)</f>
        <v>11245</v>
      </c>
      <c r="T436" s="20">
        <f t="shared" ref="T436" si="7712">SUM(T413:T435)</f>
        <v>2727</v>
      </c>
      <c r="U436" s="21">
        <f t="shared" ref="U436" si="7713">SUM(U413:U435)</f>
        <v>2881</v>
      </c>
      <c r="V436" s="20">
        <f t="shared" ref="V436" si="7714">SUM(V413:V435)</f>
        <v>9059</v>
      </c>
      <c r="W436" s="21">
        <f t="shared" ref="W436" si="7715">SUM(W413:W435)</f>
        <v>9876</v>
      </c>
      <c r="X436" s="20">
        <f t="shared" ref="X436" si="7716">SUM(X413:X435)</f>
        <v>8594</v>
      </c>
      <c r="Y436" s="21">
        <f t="shared" ref="Y436" si="7717">SUM(Y413:Y435)</f>
        <v>5235</v>
      </c>
      <c r="Z436" s="20">
        <f t="shared" ref="Z436" si="7718">SUM(Z413:Z435)</f>
        <v>15840</v>
      </c>
      <c r="AA436" s="21">
        <f t="shared" ref="AA436" si="7719">SUM(AA413:AA435)</f>
        <v>16399</v>
      </c>
      <c r="AB436" s="174">
        <f t="shared" ref="AB436:AC436" si="7720">SUM(AB412:AB435)</f>
        <v>130528</v>
      </c>
      <c r="AC436" s="175">
        <f t="shared" si="7720"/>
        <v>130263</v>
      </c>
      <c r="BI436" s="267" t="s">
        <v>13</v>
      </c>
      <c r="BJ436" s="155">
        <f>SUM(BJ412:BJ435)</f>
        <v>1</v>
      </c>
      <c r="BK436" s="156">
        <f t="shared" ref="BK436:CK436" si="7721">SUM(BK412:BK435)</f>
        <v>0.99999999999999989</v>
      </c>
      <c r="BL436" s="155">
        <f t="shared" si="7721"/>
        <v>0.99999999999999978</v>
      </c>
      <c r="BM436" s="156">
        <f t="shared" si="7721"/>
        <v>1</v>
      </c>
      <c r="BN436" s="155">
        <f t="shared" si="7721"/>
        <v>1.0000000000000002</v>
      </c>
      <c r="BO436" s="156">
        <f t="shared" si="7721"/>
        <v>0.99999999999999989</v>
      </c>
      <c r="BP436" s="155">
        <f t="shared" si="7721"/>
        <v>1</v>
      </c>
      <c r="BQ436" s="156">
        <f t="shared" si="7721"/>
        <v>1</v>
      </c>
      <c r="BR436" s="155">
        <f t="shared" si="7721"/>
        <v>1</v>
      </c>
      <c r="BS436" s="156">
        <f t="shared" si="7721"/>
        <v>1</v>
      </c>
      <c r="BT436" s="155">
        <f t="shared" si="7721"/>
        <v>1</v>
      </c>
      <c r="BU436" s="156">
        <f t="shared" si="7721"/>
        <v>0.99999999999999989</v>
      </c>
      <c r="BV436" s="155">
        <f t="shared" si="7721"/>
        <v>1</v>
      </c>
      <c r="BW436" s="156">
        <f t="shared" si="7721"/>
        <v>1</v>
      </c>
      <c r="BX436" s="155">
        <f t="shared" si="7721"/>
        <v>1.0000000000000002</v>
      </c>
      <c r="BY436" s="156">
        <f t="shared" si="7721"/>
        <v>0.99999999999999989</v>
      </c>
      <c r="BZ436" s="155">
        <f t="shared" si="7721"/>
        <v>1.0000000000000002</v>
      </c>
      <c r="CA436" s="156">
        <f t="shared" si="7721"/>
        <v>1</v>
      </c>
      <c r="CB436" s="155">
        <f t="shared" si="7721"/>
        <v>1.0000000000000002</v>
      </c>
      <c r="CC436" s="156">
        <f t="shared" si="7721"/>
        <v>0.99999999999999989</v>
      </c>
      <c r="CD436" s="155">
        <f t="shared" si="7721"/>
        <v>1.0000000000000002</v>
      </c>
      <c r="CE436" s="156">
        <f t="shared" si="7721"/>
        <v>1</v>
      </c>
      <c r="CF436" s="155">
        <f t="shared" si="7721"/>
        <v>0.99999999999999989</v>
      </c>
      <c r="CG436" s="156">
        <f t="shared" si="7721"/>
        <v>0.99999999999999989</v>
      </c>
      <c r="CH436" s="155">
        <f t="shared" si="7721"/>
        <v>1</v>
      </c>
      <c r="CI436" s="156">
        <f t="shared" si="7721"/>
        <v>1</v>
      </c>
      <c r="CJ436" s="155">
        <f t="shared" si="7721"/>
        <v>1</v>
      </c>
      <c r="CK436" s="156">
        <f t="shared" si="7721"/>
        <v>1.0000000000000002</v>
      </c>
    </row>
    <row r="437" spans="1:89" ht="13.5" thickTop="1" x14ac:dyDescent="0.2">
      <c r="A437" s="187"/>
    </row>
    <row r="439" spans="1:89" x14ac:dyDescent="0.2">
      <c r="A439" s="301">
        <f>+A408+1</f>
        <v>44484</v>
      </c>
      <c r="B439" s="301"/>
      <c r="C439" s="301"/>
      <c r="D439" s="301"/>
      <c r="BI439" s="300">
        <f>+BI408+1</f>
        <v>44484</v>
      </c>
      <c r="BJ439" s="300"/>
      <c r="BK439" s="300"/>
      <c r="BL439" s="300"/>
    </row>
    <row r="440" spans="1:89" ht="13.5" customHeight="1" thickBot="1" x14ac:dyDescent="0.25">
      <c r="AE440" s="270" t="s">
        <v>84</v>
      </c>
    </row>
    <row r="441" spans="1:89" ht="14.25" thickTop="1" thickBot="1" x14ac:dyDescent="0.25">
      <c r="A441" s="298" t="s">
        <v>0</v>
      </c>
      <c r="B441" s="292" t="s">
        <v>1</v>
      </c>
      <c r="C441" s="293"/>
      <c r="D441" s="292" t="s">
        <v>2</v>
      </c>
      <c r="E441" s="293"/>
      <c r="F441" s="292" t="s">
        <v>3</v>
      </c>
      <c r="G441" s="293"/>
      <c r="H441" s="292" t="s">
        <v>4</v>
      </c>
      <c r="I441" s="293"/>
      <c r="J441" s="292" t="s">
        <v>5</v>
      </c>
      <c r="K441" s="293"/>
      <c r="L441" s="292" t="s">
        <v>6</v>
      </c>
      <c r="M441" s="293"/>
      <c r="N441" s="292" t="s">
        <v>7</v>
      </c>
      <c r="O441" s="293"/>
      <c r="P441" s="292" t="s">
        <v>8</v>
      </c>
      <c r="Q441" s="293"/>
      <c r="R441" s="292" t="s">
        <v>9</v>
      </c>
      <c r="S441" s="293"/>
      <c r="T441" s="292" t="s">
        <v>10</v>
      </c>
      <c r="U441" s="293"/>
      <c r="V441" s="292" t="s">
        <v>11</v>
      </c>
      <c r="W441" s="293"/>
      <c r="X441" s="292" t="s">
        <v>12</v>
      </c>
      <c r="Y441" s="293"/>
      <c r="Z441" s="294" t="s">
        <v>40</v>
      </c>
      <c r="AA441" s="295"/>
      <c r="AB441" s="296" t="s">
        <v>41</v>
      </c>
      <c r="AC441" s="297"/>
      <c r="AE441" s="298" t="s">
        <v>0</v>
      </c>
      <c r="AF441" s="292" t="s">
        <v>1</v>
      </c>
      <c r="AG441" s="293"/>
      <c r="AH441" s="292" t="s">
        <v>2</v>
      </c>
      <c r="AI441" s="293"/>
      <c r="AJ441" s="292" t="s">
        <v>3</v>
      </c>
      <c r="AK441" s="293"/>
      <c r="AL441" s="292" t="s">
        <v>4</v>
      </c>
      <c r="AM441" s="293"/>
      <c r="AN441" s="292" t="s">
        <v>5</v>
      </c>
      <c r="AO441" s="293"/>
      <c r="AP441" s="292" t="s">
        <v>6</v>
      </c>
      <c r="AQ441" s="293"/>
      <c r="AR441" s="292" t="s">
        <v>7</v>
      </c>
      <c r="AS441" s="293"/>
      <c r="AT441" s="292" t="s">
        <v>8</v>
      </c>
      <c r="AU441" s="293"/>
      <c r="AV441" s="292" t="s">
        <v>9</v>
      </c>
      <c r="AW441" s="293"/>
      <c r="AX441" s="292" t="s">
        <v>10</v>
      </c>
      <c r="AY441" s="293"/>
      <c r="AZ441" s="292" t="s">
        <v>11</v>
      </c>
      <c r="BA441" s="293"/>
      <c r="BB441" s="292" t="s">
        <v>12</v>
      </c>
      <c r="BC441" s="293"/>
      <c r="BD441" s="294" t="s">
        <v>40</v>
      </c>
      <c r="BE441" s="295"/>
      <c r="BF441" s="296" t="s">
        <v>41</v>
      </c>
      <c r="BG441" s="297"/>
      <c r="BI441" s="298" t="s">
        <v>0</v>
      </c>
      <c r="BJ441" s="292" t="s">
        <v>1</v>
      </c>
      <c r="BK441" s="293"/>
      <c r="BL441" s="292" t="s">
        <v>2</v>
      </c>
      <c r="BM441" s="293"/>
      <c r="BN441" s="292" t="s">
        <v>3</v>
      </c>
      <c r="BO441" s="293"/>
      <c r="BP441" s="292" t="s">
        <v>4</v>
      </c>
      <c r="BQ441" s="293"/>
      <c r="BR441" s="292" t="s">
        <v>5</v>
      </c>
      <c r="BS441" s="293"/>
      <c r="BT441" s="292" t="s">
        <v>6</v>
      </c>
      <c r="BU441" s="293"/>
      <c r="BV441" s="292" t="s">
        <v>7</v>
      </c>
      <c r="BW441" s="293"/>
      <c r="BX441" s="292" t="s">
        <v>8</v>
      </c>
      <c r="BY441" s="293"/>
      <c r="BZ441" s="292" t="s">
        <v>9</v>
      </c>
      <c r="CA441" s="293"/>
      <c r="CB441" s="292" t="s">
        <v>10</v>
      </c>
      <c r="CC441" s="293"/>
      <c r="CD441" s="292" t="s">
        <v>11</v>
      </c>
      <c r="CE441" s="293"/>
      <c r="CF441" s="292" t="s">
        <v>12</v>
      </c>
      <c r="CG441" s="293"/>
      <c r="CH441" s="294" t="s">
        <v>40</v>
      </c>
      <c r="CI441" s="295"/>
      <c r="CJ441" s="292" t="s">
        <v>41</v>
      </c>
      <c r="CK441" s="293"/>
    </row>
    <row r="442" spans="1:89" ht="15" thickTop="1" thickBot="1" x14ac:dyDescent="0.3">
      <c r="A442" s="299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9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9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3.5" thickTop="1" x14ac:dyDescent="0.2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3" t="str">
        <f>$AE$9</f>
        <v>07:00 - 07:59</v>
      </c>
      <c r="AF443" s="126">
        <f>SUMIF($A$9:$A$32,$AE443,B$443:B$466)</f>
        <v>1140</v>
      </c>
      <c r="AG443" s="186">
        <f t="shared" ref="AG443:AV444" si="7722">SUMIF($A$9:$A$32,$AE443,C$443:C$466)</f>
        <v>531</v>
      </c>
      <c r="AH443" s="127">
        <f t="shared" si="7722"/>
        <v>549</v>
      </c>
      <c r="AI443" s="180">
        <f t="shared" si="7722"/>
        <v>365</v>
      </c>
      <c r="AJ443" s="126">
        <f t="shared" si="7722"/>
        <v>1495</v>
      </c>
      <c r="AK443" s="128">
        <f t="shared" si="7722"/>
        <v>703</v>
      </c>
      <c r="AL443" s="127">
        <f t="shared" si="7722"/>
        <v>1545</v>
      </c>
      <c r="AM443" s="180">
        <f t="shared" si="7722"/>
        <v>1014</v>
      </c>
      <c r="AN443" s="126">
        <f t="shared" si="7722"/>
        <v>152</v>
      </c>
      <c r="AO443" s="128">
        <f t="shared" si="7722"/>
        <v>450</v>
      </c>
      <c r="AP443" s="127">
        <f t="shared" si="7722"/>
        <v>453</v>
      </c>
      <c r="AQ443" s="126">
        <f t="shared" si="7722"/>
        <v>1145</v>
      </c>
      <c r="AR443" s="179">
        <f t="shared" si="7722"/>
        <v>1426</v>
      </c>
      <c r="AS443" s="181">
        <f t="shared" si="7722"/>
        <v>1820</v>
      </c>
      <c r="AT443" s="126">
        <f t="shared" si="7722"/>
        <v>943</v>
      </c>
      <c r="AU443" s="128">
        <f t="shared" si="7722"/>
        <v>822</v>
      </c>
      <c r="AV443" s="127">
        <f t="shared" si="7722"/>
        <v>1140</v>
      </c>
      <c r="AW443" s="180">
        <f t="shared" ref="AW443:BE444" si="7723">SUMIF($A$9:$A$32,$AE443,S$443:S$466)</f>
        <v>756</v>
      </c>
      <c r="AX443" s="126">
        <f t="shared" si="7723"/>
        <v>138</v>
      </c>
      <c r="AY443" s="128">
        <f t="shared" si="7723"/>
        <v>475</v>
      </c>
      <c r="AZ443" s="127">
        <f t="shared" si="7723"/>
        <v>414</v>
      </c>
      <c r="BA443" s="180">
        <f t="shared" si="7723"/>
        <v>886</v>
      </c>
      <c r="BB443" s="126">
        <f t="shared" si="7723"/>
        <v>790</v>
      </c>
      <c r="BC443" s="128">
        <f t="shared" si="7723"/>
        <v>658</v>
      </c>
      <c r="BD443" s="184">
        <f t="shared" si="7723"/>
        <v>1385</v>
      </c>
      <c r="BE443" s="185">
        <f t="shared" si="7723"/>
        <v>1012</v>
      </c>
      <c r="BF443" s="170">
        <f>AF443+AH443+AJ443+AL443+AN443+AP443+AR443+AT443+AV443+AX443+AZ443+BB443+BD443</f>
        <v>11570</v>
      </c>
      <c r="BG443" s="171">
        <f>AG443+AI443+AK443+AM443+AO443+AQ443+AS443+AU443+AW443+AY443+BA443+BC443+BE443</f>
        <v>10637</v>
      </c>
      <c r="BI443" s="125" t="s">
        <v>16</v>
      </c>
      <c r="BJ443" s="129">
        <f>B443/B467</f>
        <v>0</v>
      </c>
      <c r="BK443" s="130">
        <f t="shared" ref="BK443" si="7724">C443/C467</f>
        <v>0</v>
      </c>
      <c r="BL443" s="131">
        <f t="shared" ref="BL443" si="7725">D443/D467</f>
        <v>0</v>
      </c>
      <c r="BM443" s="132">
        <f t="shared" ref="BM443" si="7726">E443/E467</f>
        <v>0</v>
      </c>
      <c r="BN443" s="129">
        <f t="shared" ref="BN443" si="7727">F443/F467</f>
        <v>0</v>
      </c>
      <c r="BO443" s="130">
        <f t="shared" ref="BO443" si="7728">G443/G467</f>
        <v>0</v>
      </c>
      <c r="BP443" s="131">
        <f t="shared" ref="BP443" si="7729">H443/H467</f>
        <v>0</v>
      </c>
      <c r="BQ443" s="132">
        <f t="shared" ref="BQ443" si="7730">I443/I467</f>
        <v>0</v>
      </c>
      <c r="BR443" s="129">
        <f t="shared" ref="BR443" si="7731">J443/J467</f>
        <v>0</v>
      </c>
      <c r="BS443" s="130">
        <f t="shared" ref="BS443" si="7732">K443/K467</f>
        <v>0</v>
      </c>
      <c r="BT443" s="131">
        <f t="shared" ref="BT443" si="7733">L443/L467</f>
        <v>0</v>
      </c>
      <c r="BU443" s="129">
        <f t="shared" ref="BU443" si="7734">M443/M467</f>
        <v>0</v>
      </c>
      <c r="BV443" s="133">
        <f t="shared" ref="BV443" si="7735">N443/N467</f>
        <v>0</v>
      </c>
      <c r="BW443" s="134">
        <f t="shared" ref="BW443" si="7736">O443/O467</f>
        <v>0</v>
      </c>
      <c r="BX443" s="129">
        <f t="shared" ref="BX443" si="7737">P443/P467</f>
        <v>0</v>
      </c>
      <c r="BY443" s="130">
        <f t="shared" ref="BY443" si="7738">Q443/Q467</f>
        <v>0</v>
      </c>
      <c r="BZ443" s="131">
        <f t="shared" ref="BZ443" si="7739">R443/R467</f>
        <v>0</v>
      </c>
      <c r="CA443" s="132">
        <f t="shared" ref="CA443" si="7740">S443/S467</f>
        <v>0</v>
      </c>
      <c r="CB443" s="129">
        <f t="shared" ref="CB443" si="7741">T443/T467</f>
        <v>0</v>
      </c>
      <c r="CC443" s="130">
        <f t="shared" ref="CC443" si="7742">U443/U467</f>
        <v>0</v>
      </c>
      <c r="CD443" s="131">
        <f t="shared" ref="CD443" si="7743">V443/V467</f>
        <v>0</v>
      </c>
      <c r="CE443" s="132">
        <f t="shared" ref="CE443" si="7744">W443/W467</f>
        <v>0</v>
      </c>
      <c r="CF443" s="129">
        <f t="shared" ref="CF443" si="7745">X443/X467</f>
        <v>0</v>
      </c>
      <c r="CG443" s="130">
        <f t="shared" ref="CG443" si="7746">Y443/Y467</f>
        <v>0</v>
      </c>
      <c r="CH443" s="131">
        <f t="shared" ref="CH443" si="7747">Z443/Z467</f>
        <v>0</v>
      </c>
      <c r="CI443" s="129">
        <f t="shared" ref="CI443" si="7748">AA443/AA467</f>
        <v>0</v>
      </c>
      <c r="CJ443" s="135">
        <f t="shared" ref="CJ443" si="7749">AB443/AB467</f>
        <v>0</v>
      </c>
      <c r="CK443" s="136">
        <f t="shared" ref="CK443" si="7750">AC443/AC467</f>
        <v>0</v>
      </c>
    </row>
    <row r="444" spans="1:89" x14ac:dyDescent="0.2">
      <c r="A444" s="137" t="s">
        <v>17</v>
      </c>
      <c r="B444" s="189">
        <v>73</v>
      </c>
      <c r="C444" s="190">
        <v>0</v>
      </c>
      <c r="D444" s="191">
        <v>63</v>
      </c>
      <c r="E444" s="192">
        <v>1</v>
      </c>
      <c r="F444" s="189">
        <v>202</v>
      </c>
      <c r="G444" s="193">
        <v>4</v>
      </c>
      <c r="H444" s="191">
        <v>188</v>
      </c>
      <c r="I444" s="192">
        <v>22</v>
      </c>
      <c r="J444" s="189">
        <v>7</v>
      </c>
      <c r="K444" s="193">
        <v>8</v>
      </c>
      <c r="L444" s="191">
        <v>12</v>
      </c>
      <c r="M444" s="189">
        <v>21</v>
      </c>
      <c r="N444" s="194">
        <v>74</v>
      </c>
      <c r="O444" s="195">
        <v>63</v>
      </c>
      <c r="P444" s="189">
        <v>25</v>
      </c>
      <c r="Q444" s="193">
        <v>34</v>
      </c>
      <c r="R444" s="191">
        <v>11</v>
      </c>
      <c r="S444" s="192">
        <v>25</v>
      </c>
      <c r="T444" s="189">
        <v>1</v>
      </c>
      <c r="U444" s="193">
        <v>15</v>
      </c>
      <c r="V444" s="191">
        <v>3</v>
      </c>
      <c r="W444" s="192">
        <v>0</v>
      </c>
      <c r="X444" s="189">
        <v>0</v>
      </c>
      <c r="Y444" s="193">
        <v>0</v>
      </c>
      <c r="Z444" s="191">
        <v>0</v>
      </c>
      <c r="AA444" s="189">
        <v>0</v>
      </c>
      <c r="AB444" s="170">
        <f t="shared" ref="AB444:AB463" si="7751">B444+D444+F444+H444+J444+L444+N444+P444+R444+T444+V444+X444+Z444</f>
        <v>659</v>
      </c>
      <c r="AC444" s="171">
        <f t="shared" ref="AC444:AC463" si="7752">C444+E444+G444+I444+K444+M444+O444+Q444+S444+U444+W444+Y444+AA444</f>
        <v>193</v>
      </c>
      <c r="AE444" s="275" t="str">
        <f>$AE$10</f>
        <v>08:00 - 08:59</v>
      </c>
      <c r="AF444" s="126">
        <f>SUMIF($A$9:$A$32,$AE444,B$443:B$466)</f>
        <v>1014</v>
      </c>
      <c r="AG444" s="190">
        <f t="shared" si="7722"/>
        <v>524</v>
      </c>
      <c r="AH444" s="191">
        <f t="shared" si="7722"/>
        <v>358</v>
      </c>
      <c r="AI444" s="192">
        <f t="shared" si="7722"/>
        <v>356</v>
      </c>
      <c r="AJ444" s="276">
        <f t="shared" si="7722"/>
        <v>1234</v>
      </c>
      <c r="AK444" s="193">
        <f t="shared" si="7722"/>
        <v>505</v>
      </c>
      <c r="AL444" s="191">
        <f t="shared" si="7722"/>
        <v>1353</v>
      </c>
      <c r="AM444" s="192">
        <f t="shared" si="7722"/>
        <v>919</v>
      </c>
      <c r="AN444" s="276">
        <f t="shared" si="7722"/>
        <v>123</v>
      </c>
      <c r="AO444" s="193">
        <f t="shared" si="7722"/>
        <v>397</v>
      </c>
      <c r="AP444" s="191">
        <f t="shared" si="7722"/>
        <v>410</v>
      </c>
      <c r="AQ444" s="276">
        <f t="shared" si="7722"/>
        <v>1305</v>
      </c>
      <c r="AR444" s="194">
        <f t="shared" si="7722"/>
        <v>1126</v>
      </c>
      <c r="AS444" s="195">
        <f t="shared" si="7722"/>
        <v>1995</v>
      </c>
      <c r="AT444" s="276">
        <f t="shared" si="7722"/>
        <v>785</v>
      </c>
      <c r="AU444" s="193">
        <f t="shared" si="7722"/>
        <v>772</v>
      </c>
      <c r="AV444" s="191">
        <f t="shared" si="7722"/>
        <v>977</v>
      </c>
      <c r="AW444" s="192">
        <f t="shared" si="7723"/>
        <v>854</v>
      </c>
      <c r="AX444" s="276">
        <f t="shared" si="7723"/>
        <v>147</v>
      </c>
      <c r="AY444" s="193">
        <f t="shared" si="7723"/>
        <v>432</v>
      </c>
      <c r="AZ444" s="191">
        <f t="shared" si="7723"/>
        <v>354</v>
      </c>
      <c r="BA444" s="192">
        <f t="shared" si="7723"/>
        <v>967</v>
      </c>
      <c r="BB444" s="276">
        <f t="shared" si="7723"/>
        <v>618</v>
      </c>
      <c r="BC444" s="193">
        <f t="shared" si="7723"/>
        <v>602</v>
      </c>
      <c r="BD444" s="191">
        <f t="shared" si="7723"/>
        <v>1306</v>
      </c>
      <c r="BE444" s="276">
        <f t="shared" si="7723"/>
        <v>1099</v>
      </c>
      <c r="BF444" s="172">
        <f>SUM(AF444,AH444,AJ444,AL444,AN444,AP444,AR444,AT444,AV444,AX444,AZ444,BB444,BD444)</f>
        <v>9805</v>
      </c>
      <c r="BG444" s="173">
        <f>SUM(AG444,AI444,AK444,AM444,AO444,AQ444,AS444,AU444,AW444,AY444,BA444,BC444,BE444)</f>
        <v>10727</v>
      </c>
      <c r="BI444" s="137" t="s">
        <v>17</v>
      </c>
      <c r="BJ444" s="129">
        <f>B444/B467</f>
        <v>6.6684936512286467E-3</v>
      </c>
      <c r="BK444" s="130">
        <f t="shared" ref="BK444" si="7753">C444/C467</f>
        <v>0</v>
      </c>
      <c r="BL444" s="131">
        <f t="shared" ref="BL444" si="7754">D444/D467</f>
        <v>1.1993146773272416E-2</v>
      </c>
      <c r="BM444" s="132">
        <f t="shared" ref="BM444" si="7755">E444/E467</f>
        <v>1.8040772145047808E-4</v>
      </c>
      <c r="BN444" s="129">
        <f t="shared" ref="BN444" si="7756">F444/F467</f>
        <v>1.5175418826534445E-2</v>
      </c>
      <c r="BO444" s="130">
        <f t="shared" ref="BO444" si="7757">G444/G467</f>
        <v>3.0404378230465187E-4</v>
      </c>
      <c r="BP444" s="131">
        <f t="shared" ref="BP444" si="7758">H444/H467</f>
        <v>1.0579628587507035E-2</v>
      </c>
      <c r="BQ444" s="132">
        <f t="shared" ref="BQ444" si="7759">I444/I467</f>
        <v>1.1187388761759471E-3</v>
      </c>
      <c r="BR444" s="129">
        <f t="shared" ref="BR444" si="7760">J444/J467</f>
        <v>2.1964229683087543E-3</v>
      </c>
      <c r="BS444" s="130">
        <f t="shared" ref="BS444" si="7761">K444/K467</f>
        <v>2.6341784655910436E-3</v>
      </c>
      <c r="BT444" s="131">
        <f t="shared" ref="BT444" si="7762">L444/L467</f>
        <v>1.1802891708468574E-3</v>
      </c>
      <c r="BU444" s="129">
        <f t="shared" ref="BU444" si="7763">M444/M467</f>
        <v>2.1194993944287444E-3</v>
      </c>
      <c r="BV444" s="133">
        <f t="shared" ref="BV444" si="7764">N444/N467</f>
        <v>3.7812979049565662E-3</v>
      </c>
      <c r="BW444" s="134">
        <f t="shared" ref="BW444" si="7765">O444/O467</f>
        <v>3.1892274982282067E-3</v>
      </c>
      <c r="BX444" s="129">
        <f t="shared" ref="BX444" si="7766">P444/P467</f>
        <v>2.4124288333494163E-3</v>
      </c>
      <c r="BY444" s="130">
        <f t="shared" ref="BY444" si="7767">Q444/Q467</f>
        <v>3.4587995930824007E-3</v>
      </c>
      <c r="BZ444" s="131">
        <f t="shared" ref="BZ444" si="7768">R444/R467</f>
        <v>9.1552226383687053E-4</v>
      </c>
      <c r="CA444" s="132">
        <f t="shared" ref="CA444" si="7769">S444/S467</f>
        <v>2.0466639377814161E-3</v>
      </c>
      <c r="CB444" s="129">
        <f t="shared" ref="CB444" si="7770">T444/T467</f>
        <v>3.1407035175879397E-4</v>
      </c>
      <c r="CC444" s="130">
        <f t="shared" ref="CC444" si="7771">U444/U467</f>
        <v>4.815409309791332E-3</v>
      </c>
      <c r="CD444" s="131">
        <f t="shared" ref="CD444" si="7772">V444/V467</f>
        <v>2.7677830058123442E-4</v>
      </c>
      <c r="CE444" s="132">
        <f t="shared" ref="CE444" si="7773">W444/W467</f>
        <v>0</v>
      </c>
      <c r="CF444" s="129">
        <f t="shared" ref="CF444" si="7774">X444/X467</f>
        <v>0</v>
      </c>
      <c r="CG444" s="130">
        <f t="shared" ref="CG444" si="7775">Y444/Y467</f>
        <v>0</v>
      </c>
      <c r="CH444" s="131">
        <f t="shared" ref="CH444" si="7776">Z444/Z467</f>
        <v>0</v>
      </c>
      <c r="CI444" s="129">
        <f t="shared" ref="CI444" si="7777">AA444/AA467</f>
        <v>0</v>
      </c>
      <c r="CJ444" s="135">
        <f t="shared" ref="CJ444" si="7778">AB444/AB467</f>
        <v>4.5826263525353952E-3</v>
      </c>
      <c r="CK444" s="136">
        <f t="shared" ref="CK444" si="7779">AC444/AC467</f>
        <v>1.3449289905367173E-3</v>
      </c>
    </row>
    <row r="445" spans="1:89" ht="13.5" thickBot="1" x14ac:dyDescent="0.25">
      <c r="A445" s="146" t="s">
        <v>18</v>
      </c>
      <c r="B445" s="196">
        <v>467</v>
      </c>
      <c r="C445" s="197">
        <v>0</v>
      </c>
      <c r="D445" s="198">
        <v>268</v>
      </c>
      <c r="E445" s="199">
        <v>52</v>
      </c>
      <c r="F445" s="196">
        <v>1018</v>
      </c>
      <c r="G445" s="200">
        <v>160</v>
      </c>
      <c r="H445" s="198">
        <v>831</v>
      </c>
      <c r="I445" s="199">
        <v>265</v>
      </c>
      <c r="J445" s="196">
        <v>40</v>
      </c>
      <c r="K445" s="200">
        <v>76</v>
      </c>
      <c r="L445" s="198">
        <v>164</v>
      </c>
      <c r="M445" s="196">
        <v>320</v>
      </c>
      <c r="N445" s="201">
        <v>720</v>
      </c>
      <c r="O445" s="202">
        <v>670</v>
      </c>
      <c r="P445" s="196">
        <v>366</v>
      </c>
      <c r="Q445" s="200">
        <v>394</v>
      </c>
      <c r="R445" s="198">
        <v>341</v>
      </c>
      <c r="S445" s="199">
        <v>295</v>
      </c>
      <c r="T445" s="196">
        <v>76</v>
      </c>
      <c r="U445" s="200">
        <v>149</v>
      </c>
      <c r="V445" s="198">
        <v>198</v>
      </c>
      <c r="W445" s="199">
        <v>355</v>
      </c>
      <c r="X445" s="196">
        <v>295</v>
      </c>
      <c r="Y445" s="200">
        <v>197</v>
      </c>
      <c r="Z445" s="198">
        <v>616</v>
      </c>
      <c r="AA445" s="196">
        <v>391</v>
      </c>
      <c r="AB445" s="170">
        <f t="shared" si="7751"/>
        <v>5400</v>
      </c>
      <c r="AC445" s="171">
        <f t="shared" si="7752"/>
        <v>3324</v>
      </c>
      <c r="AE445" s="273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4.2660089522243538E-2</v>
      </c>
      <c r="BK445" s="130">
        <f t="shared" ref="BK445" si="7780">C445/C467</f>
        <v>0</v>
      </c>
      <c r="BL445" s="131">
        <f t="shared" ref="BL445" si="7781">D445/D467</f>
        <v>5.1018465638682654E-2</v>
      </c>
      <c r="BM445" s="132">
        <f t="shared" ref="BM445" si="7782">E445/E467</f>
        <v>9.3812015154248595E-3</v>
      </c>
      <c r="BN445" s="129">
        <f t="shared" ref="BN445" si="7783">F445/F467</f>
        <v>7.6478100818871617E-2</v>
      </c>
      <c r="BO445" s="130">
        <f t="shared" ref="BO445" si="7784">G445/G467</f>
        <v>1.2161751292186074E-2</v>
      </c>
      <c r="BP445" s="131">
        <f t="shared" ref="BP445" si="7785">H445/H467</f>
        <v>4.6764209341586947E-2</v>
      </c>
      <c r="BQ445" s="132">
        <f t="shared" ref="BQ445" si="7786">I445/I467</f>
        <v>1.3475718281210271E-2</v>
      </c>
      <c r="BR445" s="129">
        <f t="shared" ref="BR445" si="7787">J445/J467</f>
        <v>1.2550988390335738E-2</v>
      </c>
      <c r="BS445" s="130">
        <f t="shared" ref="BS445" si="7788">K445/K467</f>
        <v>2.5024695423114918E-2</v>
      </c>
      <c r="BT445" s="131">
        <f t="shared" ref="BT445" si="7789">L445/L467</f>
        <v>1.6130618668240386E-2</v>
      </c>
      <c r="BU445" s="129">
        <f t="shared" ref="BU445" si="7790">M445/M467</f>
        <v>3.2297133629390393E-2</v>
      </c>
      <c r="BV445" s="133">
        <f t="shared" ref="BV445" si="7791">N445/N467</f>
        <v>3.6791006642820645E-2</v>
      </c>
      <c r="BW445" s="134">
        <f t="shared" ref="BW445" si="7792">O445/O467</f>
        <v>3.391718133036347E-2</v>
      </c>
      <c r="BX445" s="129">
        <f t="shared" ref="BX445" si="7793">P445/P467</f>
        <v>3.531795812023545E-2</v>
      </c>
      <c r="BY445" s="130">
        <f t="shared" ref="BY445" si="7794">Q445/Q467</f>
        <v>4.0081383519837234E-2</v>
      </c>
      <c r="BZ445" s="131">
        <f t="shared" ref="BZ445" si="7795">R445/R467</f>
        <v>2.8381190178942989E-2</v>
      </c>
      <c r="CA445" s="132">
        <f t="shared" ref="CA445" si="7796">S445/S467</f>
        <v>2.4150634465820713E-2</v>
      </c>
      <c r="CB445" s="129">
        <f t="shared" ref="CB445" si="7797">T445/T467</f>
        <v>2.3869346733668341E-2</v>
      </c>
      <c r="CC445" s="130">
        <f t="shared" ref="CC445" si="7798">U445/U467</f>
        <v>4.7833065810593899E-2</v>
      </c>
      <c r="CD445" s="131">
        <f t="shared" ref="CD445" si="7799">V445/V467</f>
        <v>1.8267367838361474E-2</v>
      </c>
      <c r="CE445" s="132">
        <f t="shared" ref="CE445" si="7800">W445/W467</f>
        <v>3.2849079300453408E-2</v>
      </c>
      <c r="CF445" s="129">
        <f t="shared" ref="CF445" si="7801">X445/X467</f>
        <v>3.1180636296374589E-2</v>
      </c>
      <c r="CG445" s="130">
        <f t="shared" ref="CG445" si="7802">Y445/Y467</f>
        <v>3.625322046374678E-2</v>
      </c>
      <c r="CH445" s="131">
        <f t="shared" ref="CH445" si="7803">Z445/Z467</f>
        <v>3.4729661160286404E-2</v>
      </c>
      <c r="CI445" s="129">
        <f t="shared" ref="CI445" si="7804">AA445/AA467</f>
        <v>2.1271965616669386E-2</v>
      </c>
      <c r="CJ445" s="135">
        <f t="shared" ref="CJ445" si="7805">AB445/AB467</f>
        <v>3.7551111234736166E-2</v>
      </c>
      <c r="CK445" s="136">
        <f t="shared" ref="CK445" si="7806">AC445/AC467</f>
        <v>2.3163440230798176E-2</v>
      </c>
    </row>
    <row r="446" spans="1:89" ht="14.25" thickTop="1" thickBot="1" x14ac:dyDescent="0.25">
      <c r="A446" s="137" t="s">
        <v>19</v>
      </c>
      <c r="B446" s="189">
        <v>990</v>
      </c>
      <c r="C446" s="190">
        <v>446</v>
      </c>
      <c r="D446" s="191">
        <v>472</v>
      </c>
      <c r="E446" s="192">
        <v>350</v>
      </c>
      <c r="F446" s="189">
        <v>1293</v>
      </c>
      <c r="G446" s="193">
        <v>597</v>
      </c>
      <c r="H446" s="191">
        <v>1361</v>
      </c>
      <c r="I446" s="192">
        <v>865</v>
      </c>
      <c r="J446" s="189">
        <v>83</v>
      </c>
      <c r="K446" s="193">
        <v>278</v>
      </c>
      <c r="L446" s="191">
        <v>357</v>
      </c>
      <c r="M446" s="189">
        <v>779</v>
      </c>
      <c r="N446" s="194">
        <v>1194</v>
      </c>
      <c r="O446" s="195">
        <v>1514</v>
      </c>
      <c r="P446" s="189">
        <v>794</v>
      </c>
      <c r="Q446" s="193">
        <v>909</v>
      </c>
      <c r="R446" s="191">
        <v>854</v>
      </c>
      <c r="S446" s="192">
        <v>826</v>
      </c>
      <c r="T446" s="189">
        <v>126</v>
      </c>
      <c r="U446" s="193">
        <v>369</v>
      </c>
      <c r="V446" s="191">
        <v>372</v>
      </c>
      <c r="W446" s="192">
        <v>891</v>
      </c>
      <c r="X446" s="189">
        <v>642</v>
      </c>
      <c r="Y446" s="193">
        <v>532</v>
      </c>
      <c r="Z446" s="191">
        <v>1157</v>
      </c>
      <c r="AA446" s="189">
        <v>941</v>
      </c>
      <c r="AB446" s="170">
        <f t="shared" si="7751"/>
        <v>9695</v>
      </c>
      <c r="AC446" s="171">
        <f t="shared" si="7752"/>
        <v>9297</v>
      </c>
      <c r="AE446" s="267" t="s">
        <v>13</v>
      </c>
      <c r="AF446" s="20">
        <f t="shared" ref="AF446:BG446" si="7807">SUM(AF443:AF445)</f>
        <v>2154</v>
      </c>
      <c r="AG446" s="21">
        <f t="shared" si="7807"/>
        <v>1055</v>
      </c>
      <c r="AH446" s="20">
        <f t="shared" si="7807"/>
        <v>907</v>
      </c>
      <c r="AI446" s="21">
        <f t="shared" si="7807"/>
        <v>721</v>
      </c>
      <c r="AJ446" s="20">
        <f t="shared" si="7807"/>
        <v>2729</v>
      </c>
      <c r="AK446" s="21">
        <f t="shared" si="7807"/>
        <v>1208</v>
      </c>
      <c r="AL446" s="20">
        <f t="shared" si="7807"/>
        <v>2898</v>
      </c>
      <c r="AM446" s="21">
        <f t="shared" si="7807"/>
        <v>1933</v>
      </c>
      <c r="AN446" s="20">
        <f t="shared" si="7807"/>
        <v>275</v>
      </c>
      <c r="AO446" s="21">
        <f t="shared" si="7807"/>
        <v>847</v>
      </c>
      <c r="AP446" s="20">
        <f t="shared" si="7807"/>
        <v>863</v>
      </c>
      <c r="AQ446" s="21">
        <f t="shared" si="7807"/>
        <v>2450</v>
      </c>
      <c r="AR446" s="20">
        <f t="shared" si="7807"/>
        <v>2552</v>
      </c>
      <c r="AS446" s="21">
        <f t="shared" si="7807"/>
        <v>3815</v>
      </c>
      <c r="AT446" s="20">
        <f t="shared" si="7807"/>
        <v>1728</v>
      </c>
      <c r="AU446" s="21">
        <f t="shared" si="7807"/>
        <v>1594</v>
      </c>
      <c r="AV446" s="20">
        <f t="shared" si="7807"/>
        <v>2117</v>
      </c>
      <c r="AW446" s="21">
        <f t="shared" si="7807"/>
        <v>1610</v>
      </c>
      <c r="AX446" s="20">
        <f t="shared" si="7807"/>
        <v>285</v>
      </c>
      <c r="AY446" s="21">
        <f t="shared" si="7807"/>
        <v>907</v>
      </c>
      <c r="AZ446" s="20">
        <f t="shared" si="7807"/>
        <v>768</v>
      </c>
      <c r="BA446" s="21">
        <f t="shared" si="7807"/>
        <v>1853</v>
      </c>
      <c r="BB446" s="20">
        <f t="shared" si="7807"/>
        <v>1408</v>
      </c>
      <c r="BC446" s="21">
        <f t="shared" si="7807"/>
        <v>1260</v>
      </c>
      <c r="BD446" s="20">
        <f t="shared" si="7807"/>
        <v>2691</v>
      </c>
      <c r="BE446" s="21">
        <f t="shared" si="7807"/>
        <v>2111</v>
      </c>
      <c r="BF446" s="174">
        <f t="shared" si="7807"/>
        <v>21375</v>
      </c>
      <c r="BG446" s="175">
        <f t="shared" si="7807"/>
        <v>21364</v>
      </c>
      <c r="BI446" s="137" t="s">
        <v>19</v>
      </c>
      <c r="BJ446" s="129">
        <f>B446/B467</f>
        <v>9.043573581803234E-2</v>
      </c>
      <c r="BK446" s="130">
        <f t="shared" ref="BK446" si="7808">C446/C467</f>
        <v>3.5237418029548863E-2</v>
      </c>
      <c r="BL446" s="131">
        <f t="shared" ref="BL446" si="7809">D446/D467</f>
        <v>8.9853417094993338E-2</v>
      </c>
      <c r="BM446" s="132">
        <f t="shared" ref="BM446" si="7810">E446/E467</f>
        <v>6.3142702507667334E-2</v>
      </c>
      <c r="BN446" s="129">
        <f t="shared" ref="BN446" si="7811">F446/F467</f>
        <v>9.7137705656975437E-2</v>
      </c>
      <c r="BO446" s="130">
        <f t="shared" ref="BO446" si="7812">G446/G467</f>
        <v>4.5378534508969288E-2</v>
      </c>
      <c r="BP446" s="131">
        <f t="shared" ref="BP446" si="7813">H446/H467</f>
        <v>7.6589758019133369E-2</v>
      </c>
      <c r="BQ446" s="132">
        <f t="shared" ref="BQ446" si="7814">I446/I467</f>
        <v>4.3986778540554286E-2</v>
      </c>
      <c r="BR446" s="129">
        <f t="shared" ref="BR446" si="7815">J446/J467</f>
        <v>2.6043300909946658E-2</v>
      </c>
      <c r="BS446" s="130">
        <f t="shared" ref="BS446" si="7816">K446/K467</f>
        <v>9.1537701679288777E-2</v>
      </c>
      <c r="BT446" s="131">
        <f t="shared" ref="BT446" si="7817">L446/L467</f>
        <v>3.5113602832694012E-2</v>
      </c>
      <c r="BU446" s="129">
        <f t="shared" ref="BU446" si="7818">M446/M467</f>
        <v>7.8623334679047238E-2</v>
      </c>
      <c r="BV446" s="133">
        <f t="shared" ref="BV446" si="7819">N446/N467</f>
        <v>6.101175268267757E-2</v>
      </c>
      <c r="BW446" s="134">
        <f t="shared" ref="BW446" si="7820">O446/O467</f>
        <v>7.664270527488104E-2</v>
      </c>
      <c r="BX446" s="129">
        <f t="shared" ref="BX446" si="7821">P446/P467</f>
        <v>7.6618739747177464E-2</v>
      </c>
      <c r="BY446" s="130">
        <f t="shared" ref="BY446" si="7822">Q446/Q467</f>
        <v>9.2472024415055948E-2</v>
      </c>
      <c r="BZ446" s="131">
        <f t="shared" ref="BZ446" si="7823">R446/R467</f>
        <v>7.1077819392426134E-2</v>
      </c>
      <c r="CA446" s="132">
        <f t="shared" ref="CA446" si="7824">S446/S467</f>
        <v>6.7621776504298001E-2</v>
      </c>
      <c r="CB446" s="129">
        <f t="shared" ref="CB446" si="7825">T446/T467</f>
        <v>3.9572864321608038E-2</v>
      </c>
      <c r="CC446" s="130">
        <f t="shared" ref="CC446" si="7826">U446/U467</f>
        <v>0.11845906902086677</v>
      </c>
      <c r="CD446" s="131">
        <f t="shared" ref="CD446" si="7827">V446/V467</f>
        <v>3.4320509272073071E-2</v>
      </c>
      <c r="CE446" s="132">
        <f t="shared" ref="CE446" si="7828">W446/W467</f>
        <v>8.2446562413250671E-2</v>
      </c>
      <c r="CF446" s="129">
        <f t="shared" ref="CF446" si="7829">X446/X467</f>
        <v>6.7857520346686392E-2</v>
      </c>
      <c r="CG446" s="130">
        <f t="shared" ref="CG446" si="7830">Y446/Y467</f>
        <v>9.7902097902097904E-2</v>
      </c>
      <c r="CH446" s="131">
        <f t="shared" ref="CH446" si="7831">Z446/Z467</f>
        <v>6.5230873315667806E-2</v>
      </c>
      <c r="CI446" s="129">
        <f t="shared" ref="CI446" si="7832">AA446/AA467</f>
        <v>5.1194167890756759E-2</v>
      </c>
      <c r="CJ446" s="135">
        <f t="shared" ref="CJ446" si="7833">AB446/AB467</f>
        <v>6.7418152485327246E-2</v>
      </c>
      <c r="CK446" s="136">
        <f t="shared" ref="CK446" si="7834">AC446/AC467</f>
        <v>6.4786553497512236E-2</v>
      </c>
    </row>
    <row r="447" spans="1:89" ht="13.5" thickTop="1" x14ac:dyDescent="0.2">
      <c r="A447" s="146" t="s">
        <v>20</v>
      </c>
      <c r="B447" s="196">
        <v>1140</v>
      </c>
      <c r="C447" s="197">
        <v>531</v>
      </c>
      <c r="D447" s="198">
        <v>549</v>
      </c>
      <c r="E447" s="199">
        <v>365</v>
      </c>
      <c r="F447" s="196">
        <v>1495</v>
      </c>
      <c r="G447" s="200">
        <v>703</v>
      </c>
      <c r="H447" s="198">
        <v>1545</v>
      </c>
      <c r="I447" s="199">
        <v>1014</v>
      </c>
      <c r="J447" s="196">
        <v>152</v>
      </c>
      <c r="K447" s="200">
        <v>450</v>
      </c>
      <c r="L447" s="198">
        <v>453</v>
      </c>
      <c r="M447" s="196">
        <v>1145</v>
      </c>
      <c r="N447" s="201">
        <v>1426</v>
      </c>
      <c r="O447" s="202">
        <v>1820</v>
      </c>
      <c r="P447" s="196">
        <v>943</v>
      </c>
      <c r="Q447" s="200">
        <v>822</v>
      </c>
      <c r="R447" s="198">
        <v>1140</v>
      </c>
      <c r="S447" s="199">
        <v>756</v>
      </c>
      <c r="T447" s="196">
        <v>138</v>
      </c>
      <c r="U447" s="200">
        <v>475</v>
      </c>
      <c r="V447" s="198">
        <v>414</v>
      </c>
      <c r="W447" s="199">
        <v>886</v>
      </c>
      <c r="X447" s="196">
        <v>790</v>
      </c>
      <c r="Y447" s="200">
        <v>658</v>
      </c>
      <c r="Z447" s="198">
        <v>1385</v>
      </c>
      <c r="AA447" s="196">
        <v>1012</v>
      </c>
      <c r="AB447" s="170">
        <f t="shared" si="7751"/>
        <v>11570</v>
      </c>
      <c r="AC447" s="171">
        <f t="shared" si="7752"/>
        <v>10637</v>
      </c>
      <c r="BI447" s="146" t="s">
        <v>20</v>
      </c>
      <c r="BJ447" s="129">
        <f>B447/B467</f>
        <v>0.10413812003288572</v>
      </c>
      <c r="BK447" s="130">
        <f t="shared" ref="BK447" si="7835">C447/C467</f>
        <v>4.1953069447736434E-2</v>
      </c>
      <c r="BL447" s="131">
        <f t="shared" ref="BL447" si="7836">D447/D467</f>
        <v>0.10451170759565963</v>
      </c>
      <c r="BM447" s="132">
        <f t="shared" ref="BM447" si="7837">E447/E467</f>
        <v>6.5848818329424505E-2</v>
      </c>
      <c r="BN447" s="129">
        <f t="shared" ref="BN447" si="7838">F447/F467</f>
        <v>0.11231312448350989</v>
      </c>
      <c r="BO447" s="130">
        <f t="shared" ref="BO447" si="7839">G447/G467</f>
        <v>5.3435694740042568E-2</v>
      </c>
      <c r="BP447" s="131">
        <f t="shared" ref="BP447" si="7840">H447/H467</f>
        <v>8.6944288126055147E-2</v>
      </c>
      <c r="BQ447" s="132">
        <f t="shared" ref="BQ447" si="7841">I447/I467</f>
        <v>5.1563691838291383E-2</v>
      </c>
      <c r="BR447" s="129">
        <f t="shared" ref="BR447" si="7842">J447/J467</f>
        <v>4.7693755883275811E-2</v>
      </c>
      <c r="BS447" s="130">
        <f t="shared" ref="BS447" si="7843">K447/K467</f>
        <v>0.1481725386894962</v>
      </c>
      <c r="BT447" s="131">
        <f t="shared" ref="BT447" si="7844">L447/L467</f>
        <v>4.4555916199468873E-2</v>
      </c>
      <c r="BU447" s="129">
        <f t="shared" ref="BU447" si="7845">M447/M467</f>
        <v>0.11556318126766249</v>
      </c>
      <c r="BV447" s="133">
        <f t="shared" ref="BV447" si="7846">N447/N467</f>
        <v>7.2866632600919773E-2</v>
      </c>
      <c r="BW447" s="134">
        <f t="shared" ref="BW447" si="7847">O447/O467</f>
        <v>9.213323883770376E-2</v>
      </c>
      <c r="BX447" s="129">
        <f t="shared" ref="BX447" si="7848">P447/P467</f>
        <v>9.0996815593939975E-2</v>
      </c>
      <c r="BY447" s="130">
        <f t="shared" ref="BY447" si="7849">Q447/Q467</f>
        <v>8.3621566632756869E-2</v>
      </c>
      <c r="BZ447" s="131">
        <f t="shared" ref="BZ447" si="7850">R447/R467</f>
        <v>9.4881398252184765E-2</v>
      </c>
      <c r="CA447" s="132">
        <f t="shared" ref="CA447" si="7851">S447/S467</f>
        <v>6.1891117478510026E-2</v>
      </c>
      <c r="CB447" s="129">
        <f t="shared" ref="CB447" si="7852">T447/T467</f>
        <v>4.3341708542713568E-2</v>
      </c>
      <c r="CC447" s="130">
        <f t="shared" ref="CC447" si="7853">U447/U467</f>
        <v>0.15248796147672553</v>
      </c>
      <c r="CD447" s="131">
        <f t="shared" ref="CD447" si="7854">V447/V467</f>
        <v>3.8195405480210352E-2</v>
      </c>
      <c r="CE447" s="132">
        <f t="shared" ref="CE447" si="7855">W447/W467</f>
        <v>8.1983899324511889E-2</v>
      </c>
      <c r="CF447" s="129">
        <f t="shared" ref="CF447" si="7856">X447/X467</f>
        <v>8.3500687030969245E-2</v>
      </c>
      <c r="CG447" s="130">
        <f t="shared" ref="CG447" si="7857">Y447/Y467</f>
        <v>0.12108943687891056</v>
      </c>
      <c r="CH447" s="131">
        <f t="shared" ref="CH447" si="7858">Z447/Z467</f>
        <v>7.8085358290579013E-2</v>
      </c>
      <c r="CI447" s="129">
        <f t="shared" ref="CI447" si="7859">AA447/AA467</f>
        <v>5.5056852184320763E-2</v>
      </c>
      <c r="CJ447" s="135">
        <f t="shared" ref="CJ447" si="7860">AB447/AB467</f>
        <v>8.0456732775166198E-2</v>
      </c>
      <c r="CK447" s="136">
        <f t="shared" ref="CK447" si="7861">AC447/AC467</f>
        <v>7.4124402447352647E-2</v>
      </c>
    </row>
    <row r="448" spans="1:89" ht="13.5" thickBot="1" x14ac:dyDescent="0.25">
      <c r="A448" s="137" t="s">
        <v>21</v>
      </c>
      <c r="B448" s="189">
        <v>1014</v>
      </c>
      <c r="C448" s="190">
        <v>524</v>
      </c>
      <c r="D448" s="191">
        <v>358</v>
      </c>
      <c r="E448" s="192">
        <v>356</v>
      </c>
      <c r="F448" s="189">
        <v>1234</v>
      </c>
      <c r="G448" s="193">
        <v>505</v>
      </c>
      <c r="H448" s="191">
        <v>1353</v>
      </c>
      <c r="I448" s="192">
        <v>919</v>
      </c>
      <c r="J448" s="189">
        <v>123</v>
      </c>
      <c r="K448" s="193">
        <v>397</v>
      </c>
      <c r="L448" s="191">
        <v>410</v>
      </c>
      <c r="M448" s="189">
        <v>1305</v>
      </c>
      <c r="N448" s="194">
        <v>1126</v>
      </c>
      <c r="O448" s="195">
        <v>1995</v>
      </c>
      <c r="P448" s="189">
        <v>785</v>
      </c>
      <c r="Q448" s="193">
        <v>772</v>
      </c>
      <c r="R448" s="191">
        <v>977</v>
      </c>
      <c r="S448" s="192">
        <v>854</v>
      </c>
      <c r="T448" s="189">
        <v>147</v>
      </c>
      <c r="U448" s="193">
        <v>432</v>
      </c>
      <c r="V448" s="191">
        <v>354</v>
      </c>
      <c r="W448" s="192">
        <v>967</v>
      </c>
      <c r="X448" s="189">
        <v>618</v>
      </c>
      <c r="Y448" s="193">
        <v>602</v>
      </c>
      <c r="Z448" s="191">
        <v>1306</v>
      </c>
      <c r="AA448" s="189">
        <v>1099</v>
      </c>
      <c r="AB448" s="170">
        <f t="shared" si="7751"/>
        <v>9805</v>
      </c>
      <c r="AC448" s="171">
        <f t="shared" si="7752"/>
        <v>10727</v>
      </c>
      <c r="AE448" s="270" t="s">
        <v>85</v>
      </c>
      <c r="BI448" s="137" t="s">
        <v>21</v>
      </c>
      <c r="BJ448" s="129">
        <f>B448/B467</f>
        <v>9.2628117292408885E-2</v>
      </c>
      <c r="BK448" s="130">
        <f t="shared" ref="BK448" si="7862">C448/C467</f>
        <v>4.1400015801532748E-2</v>
      </c>
      <c r="BL448" s="131">
        <f t="shared" ref="BL448" si="7863">D448/D467</f>
        <v>6.8151532457643257E-2</v>
      </c>
      <c r="BM448" s="132">
        <f t="shared" ref="BM448" si="7864">E448/E467</f>
        <v>6.4225148836370191E-2</v>
      </c>
      <c r="BN448" s="129">
        <f t="shared" ref="BN448" si="7865">F448/F467</f>
        <v>9.2705281346254984E-2</v>
      </c>
      <c r="BO448" s="130">
        <f t="shared" ref="BO448" si="7866">G448/G467</f>
        <v>3.8385527515962296E-2</v>
      </c>
      <c r="BP448" s="131">
        <f t="shared" ref="BP448" si="7867">H448/H467</f>
        <v>7.6139561057962865E-2</v>
      </c>
      <c r="BQ448" s="132">
        <f t="shared" ref="BQ448" si="7868">I448/I467</f>
        <v>4.6732773963895247E-2</v>
      </c>
      <c r="BR448" s="129">
        <f t="shared" ref="BR448" si="7869">J448/J467</f>
        <v>3.85942893002824E-2</v>
      </c>
      <c r="BS448" s="130">
        <f t="shared" ref="BS448" si="7870">K448/K467</f>
        <v>0.13072110635495554</v>
      </c>
      <c r="BT448" s="131">
        <f t="shared" ref="BT448" si="7871">L448/L467</f>
        <v>4.0326546670600961E-2</v>
      </c>
      <c r="BU448" s="129">
        <f t="shared" ref="BU448" si="7872">M448/M467</f>
        <v>0.13171174808235769</v>
      </c>
      <c r="BV448" s="133">
        <f t="shared" ref="BV448" si="7873">N448/N467</f>
        <v>5.7537046499744504E-2</v>
      </c>
      <c r="BW448" s="134">
        <f t="shared" ref="BW448" si="7874">O448/O467</f>
        <v>0.10099220411055988</v>
      </c>
      <c r="BX448" s="129">
        <f t="shared" ref="BX448" si="7875">P448/P467</f>
        <v>7.5750265367171665E-2</v>
      </c>
      <c r="BY448" s="130">
        <f t="shared" ref="BY448" si="7876">Q448/Q467</f>
        <v>7.8535096642929805E-2</v>
      </c>
      <c r="BZ448" s="131">
        <f t="shared" ref="BZ448" si="7877">R448/R467</f>
        <v>8.1315022888056601E-2</v>
      </c>
      <c r="CA448" s="132">
        <f t="shared" ref="CA448" si="7878">S448/S467</f>
        <v>6.9914040114613177E-2</v>
      </c>
      <c r="CB448" s="129">
        <f t="shared" ref="CB448" si="7879">T448/T467</f>
        <v>4.6168341708542712E-2</v>
      </c>
      <c r="CC448" s="130">
        <f t="shared" ref="CC448" si="7880">U448/U467</f>
        <v>0.13868378812199036</v>
      </c>
      <c r="CD448" s="131">
        <f t="shared" ref="CD448" si="7881">V448/V467</f>
        <v>3.2659839468585666E-2</v>
      </c>
      <c r="CE448" s="132">
        <f t="shared" ref="CE448" si="7882">W448/W467</f>
        <v>8.9479041362080139E-2</v>
      </c>
      <c r="CF448" s="129">
        <f t="shared" ref="CF448" si="7883">X448/X467</f>
        <v>6.5320790614099983E-2</v>
      </c>
      <c r="CG448" s="130">
        <f t="shared" ref="CG448" si="7884">Y448/Y467</f>
        <v>0.11078395288921605</v>
      </c>
      <c r="CH448" s="131">
        <f t="shared" ref="CH448" si="7885">Z448/Z467</f>
        <v>7.363139200541241E-2</v>
      </c>
      <c r="CI448" s="129">
        <f t="shared" ref="CI448" si="7886">AA448/AA467</f>
        <v>5.9790000544040038E-2</v>
      </c>
      <c r="CJ448" s="135">
        <f t="shared" ref="CJ448" si="7887">AB448/AB467</f>
        <v>6.8183082528997796E-2</v>
      </c>
      <c r="CK448" s="136">
        <f t="shared" ref="CK448" si="7888">AC448/AC467</f>
        <v>7.4751571406670284E-2</v>
      </c>
    </row>
    <row r="449" spans="1:89" ht="14.25" thickTop="1" thickBot="1" x14ac:dyDescent="0.25">
      <c r="A449" s="146" t="s">
        <v>22</v>
      </c>
      <c r="B449" s="196">
        <v>851</v>
      </c>
      <c r="C449" s="197">
        <v>560</v>
      </c>
      <c r="D449" s="198">
        <v>313</v>
      </c>
      <c r="E449" s="199">
        <v>283</v>
      </c>
      <c r="F449" s="196">
        <v>1233</v>
      </c>
      <c r="G449" s="200">
        <v>422</v>
      </c>
      <c r="H449" s="198">
        <v>1341</v>
      </c>
      <c r="I449" s="199">
        <v>941</v>
      </c>
      <c r="J449" s="196">
        <v>146</v>
      </c>
      <c r="K449" s="200">
        <v>354</v>
      </c>
      <c r="L449" s="198">
        <v>357</v>
      </c>
      <c r="M449" s="196">
        <v>999</v>
      </c>
      <c r="N449" s="201">
        <v>1044</v>
      </c>
      <c r="O449" s="202">
        <v>1686</v>
      </c>
      <c r="P449" s="196">
        <v>586</v>
      </c>
      <c r="Q449" s="200">
        <v>591</v>
      </c>
      <c r="R449" s="198">
        <v>876</v>
      </c>
      <c r="S449" s="199">
        <v>624</v>
      </c>
      <c r="T449" s="196">
        <v>115</v>
      </c>
      <c r="U449" s="200">
        <v>249</v>
      </c>
      <c r="V449" s="198">
        <v>351</v>
      </c>
      <c r="W449" s="199">
        <v>800</v>
      </c>
      <c r="X449" s="196">
        <v>525</v>
      </c>
      <c r="Y449" s="200">
        <v>457</v>
      </c>
      <c r="Z449" s="198">
        <v>1122</v>
      </c>
      <c r="AA449" s="196">
        <v>941</v>
      </c>
      <c r="AB449" s="170">
        <f t="shared" si="7751"/>
        <v>8860</v>
      </c>
      <c r="AC449" s="171">
        <f t="shared" si="7752"/>
        <v>8907</v>
      </c>
      <c r="AE449" s="298" t="s">
        <v>0</v>
      </c>
      <c r="AF449" s="292" t="s">
        <v>1</v>
      </c>
      <c r="AG449" s="293"/>
      <c r="AH449" s="292" t="s">
        <v>2</v>
      </c>
      <c r="AI449" s="293"/>
      <c r="AJ449" s="292" t="s">
        <v>3</v>
      </c>
      <c r="AK449" s="293"/>
      <c r="AL449" s="292" t="s">
        <v>4</v>
      </c>
      <c r="AM449" s="293"/>
      <c r="AN449" s="292" t="s">
        <v>5</v>
      </c>
      <c r="AO449" s="293"/>
      <c r="AP449" s="292" t="s">
        <v>6</v>
      </c>
      <c r="AQ449" s="293"/>
      <c r="AR449" s="292" t="s">
        <v>7</v>
      </c>
      <c r="AS449" s="293"/>
      <c r="AT449" s="292" t="s">
        <v>8</v>
      </c>
      <c r="AU449" s="293"/>
      <c r="AV449" s="292" t="s">
        <v>9</v>
      </c>
      <c r="AW449" s="293"/>
      <c r="AX449" s="292" t="s">
        <v>10</v>
      </c>
      <c r="AY449" s="293"/>
      <c r="AZ449" s="292" t="s">
        <v>11</v>
      </c>
      <c r="BA449" s="293"/>
      <c r="BB449" s="292" t="s">
        <v>12</v>
      </c>
      <c r="BC449" s="293"/>
      <c r="BD449" s="294" t="s">
        <v>40</v>
      </c>
      <c r="BE449" s="295"/>
      <c r="BF449" s="296" t="s">
        <v>41</v>
      </c>
      <c r="BG449" s="297"/>
      <c r="BI449" s="146" t="s">
        <v>22</v>
      </c>
      <c r="BJ449" s="129">
        <f>B449/B467</f>
        <v>7.7738193112268206E-2</v>
      </c>
      <c r="BK449" s="130">
        <f t="shared" ref="BK449" si="7889">C449/C467</f>
        <v>4.4244291696294541E-2</v>
      </c>
      <c r="BL449" s="131">
        <f t="shared" ref="BL449" si="7890">D449/D467</f>
        <v>5.9584999048162952E-2</v>
      </c>
      <c r="BM449" s="132">
        <f t="shared" ref="BM449" si="7891">E449/E467</f>
        <v>5.1055385170485294E-2</v>
      </c>
      <c r="BN449" s="129">
        <f t="shared" ref="BN449" si="7892">F449/F467</f>
        <v>9.2630155510480053E-2</v>
      </c>
      <c r="BO449" s="130">
        <f t="shared" ref="BO449" si="7893">G449/G467</f>
        <v>3.2076619033140776E-2</v>
      </c>
      <c r="BP449" s="131">
        <f t="shared" ref="BP449" si="7894">H449/H467</f>
        <v>7.5464265616207088E-2</v>
      </c>
      <c r="BQ449" s="132">
        <f t="shared" ref="BQ449" si="7895">I449/I467</f>
        <v>4.7851512840071192E-2</v>
      </c>
      <c r="BR449" s="129">
        <f t="shared" ref="BR449" si="7896">J449/J467</f>
        <v>4.5811107624725449E-2</v>
      </c>
      <c r="BS449" s="130">
        <f t="shared" ref="BS449" si="7897">K449/K467</f>
        <v>0.11656239710240369</v>
      </c>
      <c r="BT449" s="131">
        <f t="shared" ref="BT449" si="7898">L449/L467</f>
        <v>3.5113602832694012E-2</v>
      </c>
      <c r="BU449" s="129">
        <f t="shared" ref="BU449" si="7899">M449/M467</f>
        <v>0.10082761404925313</v>
      </c>
      <c r="BV449" s="133">
        <f t="shared" ref="BV449" si="7900">N449/N467</f>
        <v>5.3346959632089935E-2</v>
      </c>
      <c r="BW449" s="134">
        <f t="shared" ref="BW449" si="7901">O449/O467</f>
        <v>8.5349802571631064E-2</v>
      </c>
      <c r="BX449" s="129">
        <f t="shared" ref="BX449" si="7902">P449/P467</f>
        <v>5.6547331853710317E-2</v>
      </c>
      <c r="BY449" s="130">
        <f t="shared" ref="BY449" si="7903">Q449/Q467</f>
        <v>6.0122075279755847E-2</v>
      </c>
      <c r="BZ449" s="131">
        <f t="shared" ref="BZ449" si="7904">R449/R467</f>
        <v>7.2908863920099876E-2</v>
      </c>
      <c r="CA449" s="132">
        <f t="shared" ref="CA449" si="7905">S449/S467</f>
        <v>5.108473188702415E-2</v>
      </c>
      <c r="CB449" s="129">
        <f t="shared" ref="CB449" si="7906">T449/T467</f>
        <v>3.6118090452261303E-2</v>
      </c>
      <c r="CC449" s="130">
        <f t="shared" ref="CC449" si="7907">U449/U467</f>
        <v>7.9935794542536118E-2</v>
      </c>
      <c r="CD449" s="131">
        <f t="shared" ref="CD449" si="7908">V449/V467</f>
        <v>3.2383061168004428E-2</v>
      </c>
      <c r="CE449" s="132">
        <f t="shared" ref="CE449" si="7909">W449/W467</f>
        <v>7.402609419820487E-2</v>
      </c>
      <c r="CF449" s="129">
        <f t="shared" ref="CF449" si="7910">X449/X467</f>
        <v>5.5490962900327657E-2</v>
      </c>
      <c r="CG449" s="130">
        <f t="shared" ref="CG449" si="7911">Y449/Y467</f>
        <v>8.410011041589989E-2</v>
      </c>
      <c r="CH449" s="131">
        <f t="shared" ref="CH449" si="7912">Z449/Z467</f>
        <v>6.3257597113378819E-2</v>
      </c>
      <c r="CI449" s="129">
        <f t="shared" ref="CI449" si="7913">AA449/AA467</f>
        <v>5.1194167890756759E-2</v>
      </c>
      <c r="CJ449" s="135">
        <f t="shared" ref="CJ449" si="7914">AB449/AB467</f>
        <v>6.1611638062918972E-2</v>
      </c>
      <c r="CK449" s="136">
        <f t="shared" ref="CK449" si="7915">AC449/AC467</f>
        <v>6.2068821340469121E-2</v>
      </c>
    </row>
    <row r="450" spans="1:89" ht="15" thickTop="1" thickBot="1" x14ac:dyDescent="0.3">
      <c r="A450" s="137" t="s">
        <v>23</v>
      </c>
      <c r="B450" s="189">
        <v>692</v>
      </c>
      <c r="C450" s="190">
        <v>766</v>
      </c>
      <c r="D450" s="191">
        <v>276</v>
      </c>
      <c r="E450" s="192">
        <v>255</v>
      </c>
      <c r="F450" s="189">
        <v>912</v>
      </c>
      <c r="G450" s="193">
        <v>424</v>
      </c>
      <c r="H450" s="191">
        <v>1082</v>
      </c>
      <c r="I450" s="192">
        <v>887</v>
      </c>
      <c r="J450" s="189">
        <v>143</v>
      </c>
      <c r="K450" s="193">
        <v>309</v>
      </c>
      <c r="L450" s="191">
        <v>335</v>
      </c>
      <c r="M450" s="189">
        <v>789</v>
      </c>
      <c r="N450" s="194">
        <v>855</v>
      </c>
      <c r="O450" s="195">
        <v>1379</v>
      </c>
      <c r="P450" s="189">
        <v>526</v>
      </c>
      <c r="Q450" s="193">
        <v>451</v>
      </c>
      <c r="R450" s="191">
        <v>722</v>
      </c>
      <c r="S450" s="192">
        <v>638</v>
      </c>
      <c r="T450" s="189">
        <v>136</v>
      </c>
      <c r="U450" s="193">
        <v>212</v>
      </c>
      <c r="V450" s="191">
        <v>339</v>
      </c>
      <c r="W450" s="192">
        <v>790</v>
      </c>
      <c r="X450" s="189">
        <v>425</v>
      </c>
      <c r="Y450" s="193">
        <v>310</v>
      </c>
      <c r="Z450" s="191">
        <v>1008</v>
      </c>
      <c r="AA450" s="189">
        <v>956</v>
      </c>
      <c r="AB450" s="170">
        <f t="shared" si="7751"/>
        <v>7451</v>
      </c>
      <c r="AC450" s="171">
        <f t="shared" si="7752"/>
        <v>8166</v>
      </c>
      <c r="AE450" s="299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6.321366584452362E-2</v>
      </c>
      <c r="BK450" s="130">
        <f t="shared" ref="BK450" si="7916">C450/C467</f>
        <v>6.0519870427431462E-2</v>
      </c>
      <c r="BL450" s="131">
        <f t="shared" ref="BL450" si="7917">D450/D467</f>
        <v>5.2541404911479156E-2</v>
      </c>
      <c r="BM450" s="132">
        <f t="shared" ref="BM450" si="7918">E450/E467</f>
        <v>4.6003968969871911E-2</v>
      </c>
      <c r="BN450" s="129">
        <f t="shared" ref="BN450" si="7919">F450/F467</f>
        <v>6.8514762226729767E-2</v>
      </c>
      <c r="BO450" s="130">
        <f t="shared" ref="BO450" si="7920">G450/G467</f>
        <v>3.2228640924293096E-2</v>
      </c>
      <c r="BP450" s="131">
        <f t="shared" ref="BP450" si="7921">H450/H467</f>
        <v>6.0889138998311762E-2</v>
      </c>
      <c r="BQ450" s="132">
        <f t="shared" ref="BQ450" si="7922">I450/I467</f>
        <v>4.5105517416730231E-2</v>
      </c>
      <c r="BR450" s="129">
        <f t="shared" ref="BR450" si="7923">J450/J467</f>
        <v>4.4869783495450268E-2</v>
      </c>
      <c r="BS450" s="130">
        <f t="shared" ref="BS450" si="7924">K450/K467</f>
        <v>0.10174514323345407</v>
      </c>
      <c r="BT450" s="131">
        <f t="shared" ref="BT450" si="7925">L450/L467</f>
        <v>3.2949739352808108E-2</v>
      </c>
      <c r="BU450" s="129">
        <f t="shared" ref="BU450" si="7926">M450/M467</f>
        <v>7.963262010496569E-2</v>
      </c>
      <c r="BV450" s="133">
        <f t="shared" ref="BV450" si="7927">N450/N467</f>
        <v>4.3689320388349516E-2</v>
      </c>
      <c r="BW450" s="134">
        <f t="shared" ref="BW450" si="7928">O450/O467</f>
        <v>6.9808646350106307E-2</v>
      </c>
      <c r="BX450" s="129">
        <f t="shared" ref="BX450" si="7929">P450/P467</f>
        <v>5.0757502653671717E-2</v>
      </c>
      <c r="BY450" s="130">
        <f t="shared" ref="BY450" si="7930">Q450/Q467</f>
        <v>4.5879959308240084E-2</v>
      </c>
      <c r="BZ450" s="131">
        <f t="shared" ref="BZ450" si="7931">R450/R467</f>
        <v>6.0091552226383689E-2</v>
      </c>
      <c r="CA450" s="132">
        <f t="shared" ref="CA450" si="7932">S450/S467</f>
        <v>5.2230863692181745E-2</v>
      </c>
      <c r="CB450" s="129">
        <f t="shared" ref="CB450" si="7933">T450/T467</f>
        <v>4.2713567839195977E-2</v>
      </c>
      <c r="CC450" s="130">
        <f t="shared" ref="CC450" si="7934">U450/U467</f>
        <v>6.8057784911717489E-2</v>
      </c>
      <c r="CD450" s="131">
        <f t="shared" ref="CD450" si="7935">V450/V467</f>
        <v>3.1275947965679493E-2</v>
      </c>
      <c r="CE450" s="132">
        <f t="shared" ref="CE450" si="7936">W450/W467</f>
        <v>7.3100768020727305E-2</v>
      </c>
      <c r="CF450" s="129">
        <f t="shared" ref="CF450" si="7937">X450/X467</f>
        <v>4.4921255681217631E-2</v>
      </c>
      <c r="CG450" s="130">
        <f t="shared" ref="CG450" si="7938">Y450/Y467</f>
        <v>5.7048214942951786E-2</v>
      </c>
      <c r="CH450" s="131">
        <f t="shared" ref="CH450" si="7939">Z450/Z467</f>
        <v>5.6830354625923209E-2</v>
      </c>
      <c r="CI450" s="129">
        <f t="shared" ref="CI450" si="7940">AA450/AA467</f>
        <v>5.2010227952777321E-2</v>
      </c>
      <c r="CJ450" s="135">
        <f t="shared" ref="CJ450" si="7941">AB450/AB467</f>
        <v>5.1813579594447996E-2</v>
      </c>
      <c r="CK450" s="136">
        <f t="shared" ref="CK450" si="7942">AC450/AC467</f>
        <v>5.6905130242087217E-2</v>
      </c>
    </row>
    <row r="451" spans="1:89" ht="13.5" thickTop="1" x14ac:dyDescent="0.2">
      <c r="A451" s="146" t="s">
        <v>24</v>
      </c>
      <c r="B451" s="203">
        <v>565</v>
      </c>
      <c r="C451" s="197">
        <v>506</v>
      </c>
      <c r="D451" s="198">
        <v>282</v>
      </c>
      <c r="E451" s="199">
        <v>219</v>
      </c>
      <c r="F451" s="196">
        <v>699</v>
      </c>
      <c r="G451" s="200">
        <v>357</v>
      </c>
      <c r="H451" s="198">
        <v>1046</v>
      </c>
      <c r="I451" s="199">
        <v>790</v>
      </c>
      <c r="J451" s="196">
        <v>154</v>
      </c>
      <c r="K451" s="200">
        <v>191</v>
      </c>
      <c r="L451" s="198">
        <v>372</v>
      </c>
      <c r="M451" s="196">
        <v>638</v>
      </c>
      <c r="N451" s="201">
        <v>940</v>
      </c>
      <c r="O451" s="204">
        <v>1035</v>
      </c>
      <c r="P451" s="196">
        <v>440</v>
      </c>
      <c r="Q451" s="200">
        <v>410</v>
      </c>
      <c r="R451" s="198">
        <v>653</v>
      </c>
      <c r="S451" s="199">
        <v>466</v>
      </c>
      <c r="T451" s="196">
        <v>119</v>
      </c>
      <c r="U451" s="200">
        <v>153</v>
      </c>
      <c r="V451" s="198">
        <v>357</v>
      </c>
      <c r="W451" s="205">
        <v>602</v>
      </c>
      <c r="X451" s="196">
        <v>392</v>
      </c>
      <c r="Y451" s="200">
        <v>232</v>
      </c>
      <c r="Z451" s="198">
        <v>937</v>
      </c>
      <c r="AA451" s="196">
        <v>998</v>
      </c>
      <c r="AB451" s="170">
        <f t="shared" si="7751"/>
        <v>6956</v>
      </c>
      <c r="AC451" s="171">
        <f t="shared" si="7752"/>
        <v>6597</v>
      </c>
      <c r="AE451" s="273" t="str">
        <f>$AE$17</f>
        <v>17:00 - 17:59</v>
      </c>
      <c r="AF451" s="126">
        <f t="shared" ref="AF451:AU452" si="7943">SUMIF($A$9:$A$32,$AE451,B$443:B$466)</f>
        <v>691</v>
      </c>
      <c r="AG451" s="186">
        <f t="shared" si="7943"/>
        <v>1481</v>
      </c>
      <c r="AH451" s="127">
        <f t="shared" si="7943"/>
        <v>523</v>
      </c>
      <c r="AI451" s="180">
        <f t="shared" si="7943"/>
        <v>481</v>
      </c>
      <c r="AJ451" s="126">
        <f t="shared" si="7943"/>
        <v>654</v>
      </c>
      <c r="AK451" s="128">
        <f t="shared" si="7943"/>
        <v>1454</v>
      </c>
      <c r="AL451" s="127">
        <f t="shared" si="7943"/>
        <v>1213</v>
      </c>
      <c r="AM451" s="180">
        <f t="shared" si="7943"/>
        <v>1954</v>
      </c>
      <c r="AN451" s="126">
        <f t="shared" si="7943"/>
        <v>443</v>
      </c>
      <c r="AO451" s="128">
        <f t="shared" si="7943"/>
        <v>104</v>
      </c>
      <c r="AP451" s="127">
        <f t="shared" si="7943"/>
        <v>1219</v>
      </c>
      <c r="AQ451" s="126">
        <f t="shared" si="7943"/>
        <v>402</v>
      </c>
      <c r="AR451" s="179">
        <f t="shared" si="7943"/>
        <v>1926</v>
      </c>
      <c r="AS451" s="181">
        <f t="shared" si="7943"/>
        <v>1159</v>
      </c>
      <c r="AT451" s="126">
        <f t="shared" si="7943"/>
        <v>934</v>
      </c>
      <c r="AU451" s="128">
        <f t="shared" si="7943"/>
        <v>739</v>
      </c>
      <c r="AV451" s="127">
        <f t="shared" ref="AP451:BE452" si="7944">SUMIF($A$9:$A$32,$AE451,R$443:R$466)</f>
        <v>797</v>
      </c>
      <c r="AW451" s="180">
        <f t="shared" si="7944"/>
        <v>1155</v>
      </c>
      <c r="AX451" s="126">
        <f t="shared" si="7944"/>
        <v>446</v>
      </c>
      <c r="AY451" s="128">
        <f t="shared" si="7944"/>
        <v>70</v>
      </c>
      <c r="AZ451" s="127">
        <f t="shared" si="7944"/>
        <v>1389</v>
      </c>
      <c r="BA451" s="180">
        <f t="shared" si="7944"/>
        <v>701</v>
      </c>
      <c r="BB451" s="126">
        <f t="shared" si="7944"/>
        <v>1031</v>
      </c>
      <c r="BC451" s="128">
        <f t="shared" si="7944"/>
        <v>250</v>
      </c>
      <c r="BD451" s="184">
        <f t="shared" si="7944"/>
        <v>1261</v>
      </c>
      <c r="BE451" s="185">
        <f t="shared" si="7944"/>
        <v>1753</v>
      </c>
      <c r="BF451" s="170">
        <f>AF451+AH451+AJ451+AL451+AN451+AP451+AR451+AT451+AV451+AX451+AZ451+BB451+BD451</f>
        <v>12527</v>
      </c>
      <c r="BG451" s="171">
        <f>AG451+AI451+AK451+AM451+AO451+AQ451+AS451+AU451+AW451+AY451+BA451+BC451+BE451</f>
        <v>11703</v>
      </c>
      <c r="BI451" s="146" t="s">
        <v>24</v>
      </c>
      <c r="BJ451" s="129">
        <f>B451/B467</f>
        <v>5.1612313875947745E-2</v>
      </c>
      <c r="BK451" s="130">
        <f t="shared" ref="BK451" si="7945">C451/C467</f>
        <v>3.9977877854151855E-2</v>
      </c>
      <c r="BL451" s="131">
        <f t="shared" ref="BL451" si="7946">D451/D467</f>
        <v>5.368360936607653E-2</v>
      </c>
      <c r="BM451" s="132">
        <f t="shared" ref="BM451" si="7947">E451/E467</f>
        <v>3.9509290997654697E-2</v>
      </c>
      <c r="BN451" s="129">
        <f t="shared" ref="BN451" si="7948">F451/F467</f>
        <v>5.2512959206671171E-2</v>
      </c>
      <c r="BO451" s="130">
        <f t="shared" ref="BO451" si="7949">G451/G467</f>
        <v>2.713590757069018E-2</v>
      </c>
      <c r="BP451" s="131">
        <f t="shared" ref="BP451" si="7950">H451/H467</f>
        <v>5.8863252673044458E-2</v>
      </c>
      <c r="BQ451" s="132">
        <f t="shared" ref="BQ451" si="7951">I451/I467</f>
        <v>4.0172896008136283E-2</v>
      </c>
      <c r="BR451" s="129">
        <f t="shared" ref="BR451" si="7952">J451/J467</f>
        <v>4.8321305302792592E-2</v>
      </c>
      <c r="BS451" s="130">
        <f t="shared" ref="BS451" si="7953">K451/K467</f>
        <v>6.2891010865986169E-2</v>
      </c>
      <c r="BT451" s="131">
        <f t="shared" ref="BT451" si="7954">L451/L467</f>
        <v>3.658896429625258E-2</v>
      </c>
      <c r="BU451" s="129">
        <f t="shared" ref="BU451" si="7955">M451/M467</f>
        <v>6.4392410173597092E-2</v>
      </c>
      <c r="BV451" s="133">
        <f t="shared" ref="BV451" si="7956">N451/N467</f>
        <v>4.8032703117015838E-2</v>
      </c>
      <c r="BW451" s="134">
        <f t="shared" ref="BW451" si="7957">O451/O467</f>
        <v>5.2394451756606258E-2</v>
      </c>
      <c r="BX451" s="129">
        <f t="shared" ref="BX451" si="7958">P451/P467</f>
        <v>4.2458747466949727E-2</v>
      </c>
      <c r="BY451" s="130">
        <f t="shared" ref="BY451" si="7959">Q451/Q467</f>
        <v>4.170905391658189E-2</v>
      </c>
      <c r="BZ451" s="131">
        <f t="shared" ref="BZ451" si="7960">R451/R467</f>
        <v>5.4348730753225133E-2</v>
      </c>
      <c r="CA451" s="132">
        <f t="shared" ref="CA451" si="7961">S451/S467</f>
        <v>3.8149815800245603E-2</v>
      </c>
      <c r="CB451" s="129">
        <f t="shared" ref="CB451" si="7962">T451/T467</f>
        <v>3.7374371859296485E-2</v>
      </c>
      <c r="CC451" s="130">
        <f t="shared" ref="CC451" si="7963">U451/U467</f>
        <v>4.9117174959871591E-2</v>
      </c>
      <c r="CD451" s="131">
        <f t="shared" ref="CD451" si="7964">V451/V467</f>
        <v>3.2936617769166898E-2</v>
      </c>
      <c r="CE451" s="132">
        <f t="shared" ref="CE451" si="7965">W451/W467</f>
        <v>5.5704635884149166E-2</v>
      </c>
      <c r="CF451" s="129">
        <f t="shared" ref="CF451" si="7966">X451/X467</f>
        <v>4.1433252298911323E-2</v>
      </c>
      <c r="CG451" s="130">
        <f t="shared" ref="CG451" si="7967">Y451/Y467</f>
        <v>4.2694147957305854E-2</v>
      </c>
      <c r="CH451" s="131">
        <f t="shared" ref="CH451" si="7968">Z451/Z467</f>
        <v>5.2827422901279814E-2</v>
      </c>
      <c r="CI451" s="129">
        <f t="shared" ref="CI451" si="7969">AA451/AA467</f>
        <v>5.4295196126434908E-2</v>
      </c>
      <c r="CJ451" s="135">
        <f t="shared" ref="CJ451" si="7970">AB451/AB467</f>
        <v>4.837139439793052E-2</v>
      </c>
      <c r="CK451" s="136">
        <f t="shared" ref="CK451" si="7971">AC451/AC467</f>
        <v>4.5971484717983027E-2</v>
      </c>
    </row>
    <row r="452" spans="1:89" x14ac:dyDescent="0.2">
      <c r="A452" s="137" t="s">
        <v>25</v>
      </c>
      <c r="B452" s="206">
        <v>493</v>
      </c>
      <c r="C452" s="190">
        <v>697</v>
      </c>
      <c r="D452" s="191">
        <v>232</v>
      </c>
      <c r="E452" s="192">
        <v>320</v>
      </c>
      <c r="F452" s="189">
        <v>650</v>
      </c>
      <c r="G452" s="193">
        <v>444</v>
      </c>
      <c r="H452" s="191">
        <v>950</v>
      </c>
      <c r="I452" s="192">
        <v>929</v>
      </c>
      <c r="J452" s="189">
        <v>156</v>
      </c>
      <c r="K452" s="190">
        <v>145</v>
      </c>
      <c r="L452" s="191">
        <v>416</v>
      </c>
      <c r="M452" s="189">
        <v>540</v>
      </c>
      <c r="N452" s="194">
        <v>838</v>
      </c>
      <c r="O452" s="207">
        <v>888</v>
      </c>
      <c r="P452" s="189">
        <v>480</v>
      </c>
      <c r="Q452" s="190">
        <v>383</v>
      </c>
      <c r="R452" s="191">
        <v>615</v>
      </c>
      <c r="S452" s="192">
        <v>509</v>
      </c>
      <c r="T452" s="198">
        <v>120</v>
      </c>
      <c r="U452" s="189">
        <v>171</v>
      </c>
      <c r="V452" s="191">
        <v>390</v>
      </c>
      <c r="W452" s="208">
        <v>593</v>
      </c>
      <c r="X452" s="189">
        <v>340</v>
      </c>
      <c r="Y452" s="193">
        <v>238</v>
      </c>
      <c r="Z452" s="191">
        <v>985</v>
      </c>
      <c r="AA452" s="189">
        <v>977</v>
      </c>
      <c r="AB452" s="170">
        <f t="shared" si="7751"/>
        <v>6665</v>
      </c>
      <c r="AC452" s="171">
        <f t="shared" si="7752"/>
        <v>6834</v>
      </c>
      <c r="AE452" s="275" t="str">
        <f>$AE$18</f>
        <v>18:00 - 18:59</v>
      </c>
      <c r="AF452" s="126">
        <f t="shared" si="7943"/>
        <v>652</v>
      </c>
      <c r="AG452" s="190">
        <f t="shared" si="7943"/>
        <v>1249</v>
      </c>
      <c r="AH452" s="191">
        <f t="shared" si="7943"/>
        <v>322</v>
      </c>
      <c r="AI452" s="192">
        <f t="shared" si="7943"/>
        <v>457</v>
      </c>
      <c r="AJ452" s="276">
        <f t="shared" si="7943"/>
        <v>601</v>
      </c>
      <c r="AK452" s="193">
        <f t="shared" si="7943"/>
        <v>1266</v>
      </c>
      <c r="AL452" s="191">
        <f t="shared" si="7943"/>
        <v>1170</v>
      </c>
      <c r="AM452" s="192">
        <f t="shared" si="7943"/>
        <v>1886</v>
      </c>
      <c r="AN452" s="276">
        <f t="shared" si="7943"/>
        <v>395</v>
      </c>
      <c r="AO452" s="193">
        <f t="shared" si="7943"/>
        <v>80</v>
      </c>
      <c r="AP452" s="191">
        <f t="shared" si="7944"/>
        <v>1085</v>
      </c>
      <c r="AQ452" s="276">
        <f t="shared" si="7944"/>
        <v>371</v>
      </c>
      <c r="AR452" s="194">
        <f t="shared" si="7944"/>
        <v>1499</v>
      </c>
      <c r="AS452" s="195">
        <f t="shared" si="7944"/>
        <v>1197</v>
      </c>
      <c r="AT452" s="276">
        <f t="shared" si="7944"/>
        <v>856</v>
      </c>
      <c r="AU452" s="193">
        <f t="shared" si="7944"/>
        <v>831</v>
      </c>
      <c r="AV452" s="191">
        <f t="shared" si="7944"/>
        <v>935</v>
      </c>
      <c r="AW452" s="192">
        <f t="shared" si="7944"/>
        <v>1102</v>
      </c>
      <c r="AX452" s="276">
        <f t="shared" si="7944"/>
        <v>404</v>
      </c>
      <c r="AY452" s="193">
        <f t="shared" si="7944"/>
        <v>83</v>
      </c>
      <c r="AZ452" s="191">
        <f t="shared" si="7944"/>
        <v>1323</v>
      </c>
      <c r="BA452" s="192">
        <f t="shared" si="7944"/>
        <v>675</v>
      </c>
      <c r="BB452" s="276">
        <f t="shared" si="7944"/>
        <v>954</v>
      </c>
      <c r="BC452" s="193">
        <f t="shared" si="7944"/>
        <v>263</v>
      </c>
      <c r="BD452" s="191">
        <f t="shared" si="7944"/>
        <v>1405</v>
      </c>
      <c r="BE452" s="276">
        <f t="shared" si="7944"/>
        <v>1895</v>
      </c>
      <c r="BF452" s="172">
        <f>SUM(AF452,AH452,AJ452,AL452,AN452,AP452,AR452,AT452,AV452,AX452,AZ452,BB452,BD452)</f>
        <v>11601</v>
      </c>
      <c r="BG452" s="173">
        <f>SUM(AG452,AI452,AK452,AM452,AO452,AQ452,AS452,AU452,AW452,AY452,BA452,BC452,BE452)</f>
        <v>11355</v>
      </c>
      <c r="BI452" s="137" t="s">
        <v>25</v>
      </c>
      <c r="BJ452" s="129">
        <f>B452/B467</f>
        <v>4.5035169452818123E-2</v>
      </c>
      <c r="BK452" s="130">
        <f t="shared" ref="BK452" si="7972">C452/C467</f>
        <v>5.5068341629138026E-2</v>
      </c>
      <c r="BL452" s="131">
        <f t="shared" ref="BL452" si="7973">D452/D467</f>
        <v>4.4165238911098421E-2</v>
      </c>
      <c r="BM452" s="132">
        <f t="shared" ref="BM452" si="7974">E452/E467</f>
        <v>5.7730470864152984E-2</v>
      </c>
      <c r="BN452" s="129">
        <f t="shared" ref="BN452" si="7975">F452/F467</f>
        <v>4.8831793253699948E-2</v>
      </c>
      <c r="BO452" s="130">
        <f t="shared" ref="BO452" si="7976">G452/G467</f>
        <v>3.374885983581636E-2</v>
      </c>
      <c r="BP452" s="131">
        <f t="shared" ref="BP452" si="7977">H452/H467</f>
        <v>5.346088913899831E-2</v>
      </c>
      <c r="BQ452" s="132">
        <f t="shared" ref="BQ452" si="7978">I452/I467</f>
        <v>4.724129163488431E-2</v>
      </c>
      <c r="BR452" s="129">
        <f t="shared" ref="BR452" si="7979">J452/J467</f>
        <v>4.8948854722309379E-2</v>
      </c>
      <c r="BS452" s="130">
        <f t="shared" ref="BS452" si="7980">K452/K467</f>
        <v>4.7744484688837671E-2</v>
      </c>
      <c r="BT452" s="131">
        <f t="shared" ref="BT452" si="7981">L452/L467</f>
        <v>4.0916691256024394E-2</v>
      </c>
      <c r="BU452" s="129">
        <f t="shared" ref="BU452" si="7982">M452/M467</f>
        <v>5.4501412999596287E-2</v>
      </c>
      <c r="BV452" s="133">
        <f t="shared" ref="BV452" si="7983">N452/N467</f>
        <v>4.2820643842616246E-2</v>
      </c>
      <c r="BW452" s="134">
        <f t="shared" ref="BW452" si="7984">O452/O467</f>
        <v>4.495292092740711E-2</v>
      </c>
      <c r="BX452" s="129">
        <f t="shared" ref="BX452" si="7985">P452/P467</f>
        <v>4.6318633600308794E-2</v>
      </c>
      <c r="BY452" s="130">
        <f t="shared" ref="BY452" si="7986">Q452/Q467</f>
        <v>3.8962360122075282E-2</v>
      </c>
      <c r="BZ452" s="131">
        <f t="shared" ref="BZ452" si="7987">R452/R467</f>
        <v>5.118601747815231E-2</v>
      </c>
      <c r="CA452" s="132">
        <f t="shared" ref="CA452" si="7988">S452/S467</f>
        <v>4.1670077773229633E-2</v>
      </c>
      <c r="CB452" s="129">
        <f t="shared" ref="CB452" si="7989">T452/T467</f>
        <v>3.7688442211055273E-2</v>
      </c>
      <c r="CC452" s="130">
        <f t="shared" ref="CC452" si="7990">U452/U467</f>
        <v>5.4895666131621189E-2</v>
      </c>
      <c r="CD452" s="131">
        <f t="shared" ref="CD452" si="7991">V452/V467</f>
        <v>3.5981179075560477E-2</v>
      </c>
      <c r="CE452" s="132">
        <f t="shared" ref="CE452" si="7992">W452/W467</f>
        <v>5.4871842324419356E-2</v>
      </c>
      <c r="CF452" s="129">
        <f t="shared" ref="CF452" si="7993">X452/X467</f>
        <v>3.5937004544974102E-2</v>
      </c>
      <c r="CG452" s="130">
        <f t="shared" ref="CG452" si="7994">Y452/Y467</f>
        <v>4.3798306956201696E-2</v>
      </c>
      <c r="CH452" s="131">
        <f t="shared" ref="CH452" si="7995">Z452/Z467</f>
        <v>5.5533630264419008E-2</v>
      </c>
      <c r="CI452" s="129">
        <f t="shared" ref="CI452" si="7996">AA452/AA467</f>
        <v>5.3152712039606115E-2</v>
      </c>
      <c r="CJ452" s="135">
        <f t="shared" ref="CJ452" si="7997">AB452/AB467</f>
        <v>4.6347806736947515E-2</v>
      </c>
      <c r="CK452" s="136">
        <f t="shared" ref="CK452" si="7998">AC452/AC467</f>
        <v>4.7623029644186146E-2</v>
      </c>
    </row>
    <row r="453" spans="1:89" ht="13.5" thickBot="1" x14ac:dyDescent="0.25">
      <c r="A453" s="146" t="s">
        <v>26</v>
      </c>
      <c r="B453" s="203">
        <v>468</v>
      </c>
      <c r="C453" s="197">
        <v>460</v>
      </c>
      <c r="D453" s="198">
        <v>228</v>
      </c>
      <c r="E453" s="199">
        <v>241</v>
      </c>
      <c r="F453" s="196">
        <v>492</v>
      </c>
      <c r="G453" s="200">
        <v>457</v>
      </c>
      <c r="H453" s="198">
        <v>789</v>
      </c>
      <c r="I453" s="199">
        <v>902</v>
      </c>
      <c r="J453" s="196">
        <v>134</v>
      </c>
      <c r="K453" s="197">
        <v>132</v>
      </c>
      <c r="L453" s="198">
        <v>413</v>
      </c>
      <c r="M453" s="196">
        <v>497</v>
      </c>
      <c r="N453" s="201">
        <v>810</v>
      </c>
      <c r="O453" s="204">
        <v>768</v>
      </c>
      <c r="P453" s="196">
        <v>412</v>
      </c>
      <c r="Q453" s="197">
        <v>376</v>
      </c>
      <c r="R453" s="198">
        <v>560</v>
      </c>
      <c r="S453" s="199">
        <v>521</v>
      </c>
      <c r="T453" s="196">
        <v>122</v>
      </c>
      <c r="U453" s="200">
        <v>156</v>
      </c>
      <c r="V453" s="198">
        <v>400</v>
      </c>
      <c r="W453" s="205">
        <v>540</v>
      </c>
      <c r="X453" s="196">
        <v>395</v>
      </c>
      <c r="Y453" s="200">
        <v>219</v>
      </c>
      <c r="Z453" s="198">
        <v>886</v>
      </c>
      <c r="AA453" s="196">
        <v>1086</v>
      </c>
      <c r="AB453" s="170">
        <f t="shared" si="7751"/>
        <v>6109</v>
      </c>
      <c r="AC453" s="171">
        <f t="shared" si="7752"/>
        <v>6355</v>
      </c>
      <c r="AE453" s="273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4.2751438750342562E-2</v>
      </c>
      <c r="BK453" s="130">
        <f t="shared" ref="BK453" si="7999">C453/C467</f>
        <v>3.6343525321956227E-2</v>
      </c>
      <c r="BL453" s="131">
        <f t="shared" ref="BL453" si="8000">D453/D467</f>
        <v>4.3403769274700174E-2</v>
      </c>
      <c r="BM453" s="132">
        <f t="shared" ref="BM453" si="8001">E453/E467</f>
        <v>4.3478260869565216E-2</v>
      </c>
      <c r="BN453" s="129">
        <f t="shared" ref="BN453" si="8002">F453/F467</f>
        <v>3.6961911201262111E-2</v>
      </c>
      <c r="BO453" s="130">
        <f t="shared" ref="BO453" si="8003">G453/G467</f>
        <v>3.4737002128306479E-2</v>
      </c>
      <c r="BP453" s="131">
        <f t="shared" ref="BP453" si="8004">H453/H467</f>
        <v>4.4400675295441755E-2</v>
      </c>
      <c r="BQ453" s="132">
        <f t="shared" ref="BQ453" si="8005">I453/I467</f>
        <v>4.5868293923213829E-2</v>
      </c>
      <c r="BR453" s="129">
        <f t="shared" ref="BR453" si="8006">J453/J467</f>
        <v>4.2045811107624724E-2</v>
      </c>
      <c r="BS453" s="130">
        <f t="shared" ref="BS453" si="8007">K453/K467</f>
        <v>4.3463944682252224E-2</v>
      </c>
      <c r="BT453" s="131">
        <f t="shared" ref="BT453" si="8008">L453/L467</f>
        <v>4.0621618963312678E-2</v>
      </c>
      <c r="BU453" s="129">
        <f t="shared" ref="BU453" si="8009">M453/M467</f>
        <v>5.0161485668146953E-2</v>
      </c>
      <c r="BV453" s="133">
        <f t="shared" ref="BV453" si="8010">N453/N467</f>
        <v>4.1389882473173226E-2</v>
      </c>
      <c r="BW453" s="134">
        <f t="shared" ref="BW453" si="8011">O453/O467</f>
        <v>3.8878201883162905E-2</v>
      </c>
      <c r="BX453" s="129">
        <f t="shared" ref="BX453" si="8012">P453/P467</f>
        <v>3.975682717359838E-2</v>
      </c>
      <c r="BY453" s="130">
        <f t="shared" ref="BY453" si="8013">Q453/Q467</f>
        <v>3.8250254323499489E-2</v>
      </c>
      <c r="BZ453" s="131">
        <f t="shared" ref="BZ453" si="8014">R453/R467</f>
        <v>4.6608406158967955E-2</v>
      </c>
      <c r="CA453" s="132">
        <f t="shared" ref="CA453" si="8015">S453/S467</f>
        <v>4.2652476463364716E-2</v>
      </c>
      <c r="CB453" s="129">
        <f t="shared" ref="CB453" si="8016">T453/T467</f>
        <v>3.8316582914572864E-2</v>
      </c>
      <c r="CC453" s="130">
        <f t="shared" ref="CC453" si="8017">U453/U467</f>
        <v>5.0080256821829858E-2</v>
      </c>
      <c r="CD453" s="131">
        <f t="shared" ref="CD453" si="8018">V453/V467</f>
        <v>3.6903773410831259E-2</v>
      </c>
      <c r="CE453" s="132">
        <f t="shared" ref="CE453" si="8019">W453/W467</f>
        <v>4.9967613583788283E-2</v>
      </c>
      <c r="CF453" s="129">
        <f t="shared" ref="CF453" si="8020">X453/X467</f>
        <v>4.1750343515484623E-2</v>
      </c>
      <c r="CG453" s="130">
        <f t="shared" ref="CG453" si="8021">Y453/Y467</f>
        <v>4.0301803459698193E-2</v>
      </c>
      <c r="CH453" s="131">
        <f t="shared" ref="CH453" si="8022">Z453/Z467</f>
        <v>4.9952077577944412E-2</v>
      </c>
      <c r="CI453" s="129">
        <f t="shared" ref="CI453" si="8023">AA453/AA467</f>
        <v>5.9082748490288883E-2</v>
      </c>
      <c r="CJ453" s="135">
        <f t="shared" ref="CJ453" si="8024">AB453/AB467</f>
        <v>4.2481433061667268E-2</v>
      </c>
      <c r="CK453" s="136">
        <f t="shared" ref="CK453" si="8025">AC453/AC467</f>
        <v>4.4285097071817811E-2</v>
      </c>
    </row>
    <row r="454" spans="1:89" ht="14.25" thickTop="1" thickBot="1" x14ac:dyDescent="0.25">
      <c r="A454" s="137" t="s">
        <v>27</v>
      </c>
      <c r="B454" s="206">
        <v>421</v>
      </c>
      <c r="C454" s="190">
        <v>596</v>
      </c>
      <c r="D454" s="191">
        <v>263</v>
      </c>
      <c r="E454" s="192">
        <v>258</v>
      </c>
      <c r="F454" s="189">
        <v>449</v>
      </c>
      <c r="G454" s="193">
        <v>537</v>
      </c>
      <c r="H454" s="191">
        <v>716</v>
      </c>
      <c r="I454" s="192">
        <v>873</v>
      </c>
      <c r="J454" s="189">
        <v>95</v>
      </c>
      <c r="K454" s="190">
        <v>109</v>
      </c>
      <c r="L454" s="191">
        <v>405</v>
      </c>
      <c r="M454" s="189">
        <v>390</v>
      </c>
      <c r="N454" s="194">
        <v>830</v>
      </c>
      <c r="O454" s="207">
        <v>759</v>
      </c>
      <c r="P454" s="189">
        <v>492</v>
      </c>
      <c r="Q454" s="190">
        <v>316</v>
      </c>
      <c r="R454" s="191">
        <v>555</v>
      </c>
      <c r="S454" s="192">
        <v>532</v>
      </c>
      <c r="T454" s="189">
        <v>165</v>
      </c>
      <c r="U454" s="193">
        <v>123</v>
      </c>
      <c r="V454" s="191">
        <v>454</v>
      </c>
      <c r="W454" s="208">
        <v>465</v>
      </c>
      <c r="X454" s="189">
        <v>449</v>
      </c>
      <c r="Y454" s="193">
        <v>189</v>
      </c>
      <c r="Z454" s="191">
        <v>920</v>
      </c>
      <c r="AA454" s="189">
        <v>856</v>
      </c>
      <c r="AB454" s="170">
        <f t="shared" si="7751"/>
        <v>6214</v>
      </c>
      <c r="AC454" s="171">
        <f t="shared" si="7752"/>
        <v>6003</v>
      </c>
      <c r="AE454" s="267" t="s">
        <v>13</v>
      </c>
      <c r="AF454" s="20">
        <f t="shared" ref="AF454:BG454" si="8026">SUM(AF451:AF453)</f>
        <v>1343</v>
      </c>
      <c r="AG454" s="21">
        <f t="shared" si="8026"/>
        <v>2730</v>
      </c>
      <c r="AH454" s="20">
        <f t="shared" si="8026"/>
        <v>845</v>
      </c>
      <c r="AI454" s="21">
        <f t="shared" si="8026"/>
        <v>938</v>
      </c>
      <c r="AJ454" s="20">
        <f t="shared" si="8026"/>
        <v>1255</v>
      </c>
      <c r="AK454" s="21">
        <f t="shared" si="8026"/>
        <v>2720</v>
      </c>
      <c r="AL454" s="20">
        <f t="shared" si="8026"/>
        <v>2383</v>
      </c>
      <c r="AM454" s="21">
        <f t="shared" si="8026"/>
        <v>3840</v>
      </c>
      <c r="AN454" s="20">
        <f t="shared" si="8026"/>
        <v>838</v>
      </c>
      <c r="AO454" s="21">
        <f t="shared" si="8026"/>
        <v>184</v>
      </c>
      <c r="AP454" s="20">
        <f t="shared" si="8026"/>
        <v>2304</v>
      </c>
      <c r="AQ454" s="21">
        <f t="shared" si="8026"/>
        <v>773</v>
      </c>
      <c r="AR454" s="20">
        <f t="shared" si="8026"/>
        <v>3425</v>
      </c>
      <c r="AS454" s="21">
        <f t="shared" si="8026"/>
        <v>2356</v>
      </c>
      <c r="AT454" s="20">
        <f t="shared" si="8026"/>
        <v>1790</v>
      </c>
      <c r="AU454" s="21">
        <f t="shared" si="8026"/>
        <v>1570</v>
      </c>
      <c r="AV454" s="20">
        <f t="shared" si="8026"/>
        <v>1732</v>
      </c>
      <c r="AW454" s="21">
        <f t="shared" si="8026"/>
        <v>2257</v>
      </c>
      <c r="AX454" s="20">
        <f t="shared" si="8026"/>
        <v>850</v>
      </c>
      <c r="AY454" s="21">
        <f t="shared" si="8026"/>
        <v>153</v>
      </c>
      <c r="AZ454" s="20">
        <f t="shared" si="8026"/>
        <v>2712</v>
      </c>
      <c r="BA454" s="21">
        <f t="shared" si="8026"/>
        <v>1376</v>
      </c>
      <c r="BB454" s="20">
        <f t="shared" si="8026"/>
        <v>1985</v>
      </c>
      <c r="BC454" s="21">
        <f t="shared" si="8026"/>
        <v>513</v>
      </c>
      <c r="BD454" s="20">
        <f t="shared" si="8026"/>
        <v>2666</v>
      </c>
      <c r="BE454" s="21">
        <f t="shared" si="8026"/>
        <v>3648</v>
      </c>
      <c r="BF454" s="174">
        <f t="shared" si="8026"/>
        <v>24128</v>
      </c>
      <c r="BG454" s="175">
        <f t="shared" si="8026"/>
        <v>23058</v>
      </c>
      <c r="BI454" s="137" t="s">
        <v>27</v>
      </c>
      <c r="BJ454" s="129">
        <f>B454/B467</f>
        <v>3.8458025029688502E-2</v>
      </c>
      <c r="BK454" s="130">
        <f t="shared" ref="BK454" si="8027">C454/C467</f>
        <v>4.7088567591056334E-2</v>
      </c>
      <c r="BL454" s="131">
        <f t="shared" ref="BL454" si="8028">D454/D467</f>
        <v>5.0066628593184843E-2</v>
      </c>
      <c r="BM454" s="132">
        <f t="shared" ref="BM454" si="8029">E454/E467</f>
        <v>4.6545192134223347E-2</v>
      </c>
      <c r="BN454" s="129">
        <f t="shared" ref="BN454" si="8030">F454/F467</f>
        <v>3.3731500262940424E-2</v>
      </c>
      <c r="BO454" s="130">
        <f t="shared" ref="BO454" si="8031">G454/G467</f>
        <v>4.0817877774399512E-2</v>
      </c>
      <c r="BP454" s="131">
        <f t="shared" ref="BP454" si="8032">H454/H467</f>
        <v>4.0292628024760836E-2</v>
      </c>
      <c r="BQ454" s="132">
        <f t="shared" ref="BQ454" si="8033">I454/I467</f>
        <v>4.4393592677345536E-2</v>
      </c>
      <c r="BR454" s="129">
        <f t="shared" ref="BR454" si="8034">J454/J467</f>
        <v>2.9808597427047379E-2</v>
      </c>
      <c r="BS454" s="130">
        <f t="shared" ref="BS454" si="8035">K454/K467</f>
        <v>3.5890681593677969E-2</v>
      </c>
      <c r="BT454" s="131">
        <f t="shared" ref="BT454" si="8036">L454/L467</f>
        <v>3.9834759516081439E-2</v>
      </c>
      <c r="BU454" s="129">
        <f t="shared" ref="BU454" si="8037">M454/M467</f>
        <v>3.9362131610819542E-2</v>
      </c>
      <c r="BV454" s="133">
        <f t="shared" ref="BV454" si="8038">N454/N467</f>
        <v>4.2411854879918241E-2</v>
      </c>
      <c r="BW454" s="134">
        <f t="shared" ref="BW454" si="8039">O454/O467</f>
        <v>3.8422597954844588E-2</v>
      </c>
      <c r="BX454" s="129">
        <f t="shared" ref="BX454" si="8040">P454/P467</f>
        <v>4.7476599440316514E-2</v>
      </c>
      <c r="BY454" s="130">
        <f t="shared" ref="BY454" si="8041">Q454/Q467</f>
        <v>3.2146490335707018E-2</v>
      </c>
      <c r="BZ454" s="131">
        <f t="shared" ref="BZ454" si="8042">R454/R467</f>
        <v>4.6192259675405745E-2</v>
      </c>
      <c r="CA454" s="132">
        <f t="shared" ref="CA454" si="8043">S454/S467</f>
        <v>4.355300859598854E-2</v>
      </c>
      <c r="CB454" s="129">
        <f t="shared" ref="CB454" si="8044">T454/T467</f>
        <v>5.1821608040201007E-2</v>
      </c>
      <c r="CC454" s="130">
        <f t="shared" ref="CC454" si="8045">U454/U467</f>
        <v>3.9486356340288922E-2</v>
      </c>
      <c r="CD454" s="131">
        <f t="shared" ref="CD454" si="8046">V454/V467</f>
        <v>4.1885782821293474E-2</v>
      </c>
      <c r="CE454" s="132">
        <f t="shared" ref="CE454" si="8047">W454/W467</f>
        <v>4.3027667252706576E-2</v>
      </c>
      <c r="CF454" s="129">
        <f t="shared" ref="CF454" si="8048">X454/X467</f>
        <v>4.7457985413804041E-2</v>
      </c>
      <c r="CG454" s="130">
        <f t="shared" ref="CG454" si="8049">Y454/Y467</f>
        <v>3.478100846521899E-2</v>
      </c>
      <c r="CH454" s="131">
        <f t="shared" ref="CH454" si="8050">Z454/Z467</f>
        <v>5.1868974460168013E-2</v>
      </c>
      <c r="CI454" s="129">
        <f t="shared" ref="CI454" si="8051">AA454/AA467</f>
        <v>4.6569827539306892E-2</v>
      </c>
      <c r="CJ454" s="135">
        <f t="shared" ref="CJ454" si="8052">AB454/AB467</f>
        <v>4.3211593557898248E-2</v>
      </c>
      <c r="CK454" s="136">
        <f t="shared" ref="CK454" si="8053">AC454/AC467</f>
        <v>4.1832169586486598E-2</v>
      </c>
    </row>
    <row r="455" spans="1:89" ht="13.5" thickTop="1" x14ac:dyDescent="0.2">
      <c r="A455" s="146" t="s">
        <v>28</v>
      </c>
      <c r="B455" s="203">
        <v>473</v>
      </c>
      <c r="C455" s="197">
        <v>886</v>
      </c>
      <c r="D455" s="198">
        <v>263</v>
      </c>
      <c r="E455" s="199">
        <v>336</v>
      </c>
      <c r="F455" s="196">
        <v>519</v>
      </c>
      <c r="G455" s="200">
        <v>819</v>
      </c>
      <c r="H455" s="198">
        <v>886</v>
      </c>
      <c r="I455" s="199">
        <v>1337</v>
      </c>
      <c r="J455" s="196">
        <v>249</v>
      </c>
      <c r="K455" s="197">
        <v>98</v>
      </c>
      <c r="L455" s="198">
        <v>709</v>
      </c>
      <c r="M455" s="196">
        <v>361</v>
      </c>
      <c r="N455" s="201">
        <v>1252</v>
      </c>
      <c r="O455" s="204">
        <v>796</v>
      </c>
      <c r="P455" s="196">
        <v>561</v>
      </c>
      <c r="Q455" s="197">
        <v>435</v>
      </c>
      <c r="R455" s="198">
        <v>561</v>
      </c>
      <c r="S455" s="199">
        <v>626</v>
      </c>
      <c r="T455" s="196">
        <v>249</v>
      </c>
      <c r="U455" s="200">
        <v>85</v>
      </c>
      <c r="V455" s="198">
        <v>751</v>
      </c>
      <c r="W455" s="205">
        <v>483</v>
      </c>
      <c r="X455" s="196">
        <v>600</v>
      </c>
      <c r="Y455" s="200">
        <v>222</v>
      </c>
      <c r="Z455" s="198">
        <v>1064</v>
      </c>
      <c r="AA455" s="196">
        <v>1061</v>
      </c>
      <c r="AB455" s="170">
        <f t="shared" si="7751"/>
        <v>8137</v>
      </c>
      <c r="AC455" s="171">
        <f t="shared" si="7752"/>
        <v>7545</v>
      </c>
      <c r="BI455" s="146" t="s">
        <v>28</v>
      </c>
      <c r="BJ455" s="129">
        <f>B455/B467</f>
        <v>4.3208184890837671E-2</v>
      </c>
      <c r="BK455" s="130">
        <f t="shared" ref="BK455" si="8054">C455/C467</f>
        <v>7.000079007663744E-2</v>
      </c>
      <c r="BL455" s="131">
        <f t="shared" ref="BL455" si="8055">D455/D467</f>
        <v>5.0066628593184843E-2</v>
      </c>
      <c r="BM455" s="132">
        <f t="shared" ref="BM455" si="8056">E455/E467</f>
        <v>6.0616994407360632E-2</v>
      </c>
      <c r="BN455" s="129">
        <f t="shared" ref="BN455" si="8057">F455/F467</f>
        <v>3.8990308767185032E-2</v>
      </c>
      <c r="BO455" s="130">
        <f t="shared" ref="BO455" si="8058">G455/G467</f>
        <v>6.2252964426877472E-2</v>
      </c>
      <c r="BP455" s="131">
        <f t="shared" ref="BP455" si="8059">H455/H467</f>
        <v>4.9859313449634214E-2</v>
      </c>
      <c r="BQ455" s="132">
        <f t="shared" ref="BQ455" si="8060">I455/I467</f>
        <v>6.7988812611238236E-2</v>
      </c>
      <c r="BR455" s="129">
        <f t="shared" ref="BR455" si="8061">J455/J467</f>
        <v>7.8129902729839981E-2</v>
      </c>
      <c r="BS455" s="130">
        <f t="shared" ref="BS455" si="8062">K455/K467</f>
        <v>3.2268686203490285E-2</v>
      </c>
      <c r="BT455" s="131">
        <f t="shared" ref="BT455" si="8063">L455/L467</f>
        <v>6.9735418510868494E-2</v>
      </c>
      <c r="BU455" s="129">
        <f t="shared" ref="BU455" si="8064">M455/M467</f>
        <v>3.6435203875656033E-2</v>
      </c>
      <c r="BV455" s="133">
        <f t="shared" ref="BV455" si="8065">N455/N467</f>
        <v>6.3975472662238117E-2</v>
      </c>
      <c r="BW455" s="134">
        <f t="shared" ref="BW455" si="8066">O455/O467</f>
        <v>4.0295636326819886E-2</v>
      </c>
      <c r="BX455" s="129">
        <f t="shared" ref="BX455" si="8067">P455/P467</f>
        <v>5.4134903020360899E-2</v>
      </c>
      <c r="BY455" s="130">
        <f t="shared" ref="BY455" si="8068">Q455/Q467</f>
        <v>4.4252288911495422E-2</v>
      </c>
      <c r="BZ455" s="131">
        <f t="shared" ref="BZ455" si="8069">R455/R467</f>
        <v>4.6691635455680398E-2</v>
      </c>
      <c r="CA455" s="132">
        <f t="shared" ref="CA455" si="8070">S455/S467</f>
        <v>5.1248465002046661E-2</v>
      </c>
      <c r="CB455" s="129">
        <f t="shared" ref="CB455" si="8071">T455/T467</f>
        <v>7.8203517587939697E-2</v>
      </c>
      <c r="CC455" s="130">
        <f t="shared" ref="CC455" si="8072">U455/U467</f>
        <v>2.7287319422150885E-2</v>
      </c>
      <c r="CD455" s="131">
        <f t="shared" ref="CD455" si="8073">V455/V467</f>
        <v>6.9286834578835679E-2</v>
      </c>
      <c r="CE455" s="132">
        <f t="shared" ref="CE455" si="8074">W455/W467</f>
        <v>4.4693254372166188E-2</v>
      </c>
      <c r="CF455" s="129">
        <f t="shared" ref="CF455" si="8075">X455/X467</f>
        <v>6.3418243314660186E-2</v>
      </c>
      <c r="CG455" s="130">
        <f t="shared" ref="CG455" si="8076">Y455/Y467</f>
        <v>4.0853882959146118E-2</v>
      </c>
      <c r="CH455" s="131">
        <f t="shared" ref="CH455" si="8077">Z455/Z467</f>
        <v>5.998759654958561E-2</v>
      </c>
      <c r="CI455" s="129">
        <f t="shared" ref="CI455" si="8078">AA455/AA467</f>
        <v>5.7722648386921274E-2</v>
      </c>
      <c r="CJ455" s="135">
        <f t="shared" ref="CJ455" si="8079">AB455/AB467</f>
        <v>5.6583961503157074E-2</v>
      </c>
      <c r="CK455" s="136">
        <f t="shared" ref="CK455" si="8080">AC455/AC467</f>
        <v>5.2577664422795503E-2</v>
      </c>
    </row>
    <row r="456" spans="1:89" x14ac:dyDescent="0.2">
      <c r="A456" s="137" t="s">
        <v>29</v>
      </c>
      <c r="B456" s="206">
        <v>520</v>
      </c>
      <c r="C456" s="190">
        <v>1254</v>
      </c>
      <c r="D456" s="191">
        <v>412</v>
      </c>
      <c r="E456" s="192">
        <v>384</v>
      </c>
      <c r="F456" s="189">
        <v>656</v>
      </c>
      <c r="G456" s="193">
        <v>1326</v>
      </c>
      <c r="H456" s="191">
        <v>1031</v>
      </c>
      <c r="I456" s="192">
        <v>1596</v>
      </c>
      <c r="J456" s="189">
        <v>326</v>
      </c>
      <c r="K456" s="190">
        <v>98</v>
      </c>
      <c r="L456" s="191">
        <v>989</v>
      </c>
      <c r="M456" s="189">
        <v>371</v>
      </c>
      <c r="N456" s="194">
        <v>1487</v>
      </c>
      <c r="O456" s="207">
        <v>979</v>
      </c>
      <c r="P456" s="189">
        <v>856</v>
      </c>
      <c r="Q456" s="190">
        <v>493</v>
      </c>
      <c r="R456" s="191">
        <v>800</v>
      </c>
      <c r="S456" s="192">
        <v>938</v>
      </c>
      <c r="T456" s="189">
        <v>474</v>
      </c>
      <c r="U456" s="193">
        <v>70</v>
      </c>
      <c r="V456" s="191">
        <v>1100</v>
      </c>
      <c r="W456" s="208">
        <v>680</v>
      </c>
      <c r="X456" s="189">
        <v>822</v>
      </c>
      <c r="Y456" s="193">
        <v>198</v>
      </c>
      <c r="Z456" s="191">
        <v>1314</v>
      </c>
      <c r="AA456" s="189">
        <v>1361</v>
      </c>
      <c r="AB456" s="170">
        <f t="shared" si="7751"/>
        <v>10787</v>
      </c>
      <c r="AC456" s="171">
        <f t="shared" si="7752"/>
        <v>9748</v>
      </c>
      <c r="BI456" s="137" t="s">
        <v>29</v>
      </c>
      <c r="BJ456" s="129">
        <f>B456/B467</f>
        <v>4.7501598611491731E-2</v>
      </c>
      <c r="BK456" s="130">
        <f t="shared" ref="BK456" si="8081">C456/C467</f>
        <v>9.9075610334202424E-2</v>
      </c>
      <c r="BL456" s="131">
        <f t="shared" ref="BL456" si="8082">D456/D467</f>
        <v>7.8431372549019607E-2</v>
      </c>
      <c r="BM456" s="132">
        <f t="shared" ref="BM456" si="8083">E456/E467</f>
        <v>6.9276565036983581E-2</v>
      </c>
      <c r="BN456" s="129">
        <f t="shared" ref="BN456" si="8084">F456/F467</f>
        <v>4.9282548268349484E-2</v>
      </c>
      <c r="BO456" s="130">
        <f t="shared" ref="BO456" si="8085">G456/G467</f>
        <v>0.1007905138339921</v>
      </c>
      <c r="BP456" s="131">
        <f t="shared" ref="BP456" si="8086">H456/H467</f>
        <v>5.8019133370849747E-2</v>
      </c>
      <c r="BQ456" s="132">
        <f t="shared" ref="BQ456" si="8087">I456/I467</f>
        <v>8.1159420289855067E-2</v>
      </c>
      <c r="BR456" s="129">
        <f t="shared" ref="BR456" si="8088">J456/J467</f>
        <v>0.10229055538123627</v>
      </c>
      <c r="BS456" s="130">
        <f t="shared" ref="BS456" si="8089">K456/K467</f>
        <v>3.2268686203490285E-2</v>
      </c>
      <c r="BT456" s="131">
        <f t="shared" ref="BT456" si="8090">L456/L467</f>
        <v>9.7275499163961832E-2</v>
      </c>
      <c r="BU456" s="129">
        <f t="shared" ref="BU456" si="8091">M456/M467</f>
        <v>3.7444489301574485E-2</v>
      </c>
      <c r="BV456" s="133">
        <f t="shared" ref="BV456" si="8092">N456/N467</f>
        <v>7.598364844149208E-2</v>
      </c>
      <c r="BW456" s="134">
        <f t="shared" ref="BW456" si="8093">O456/O467</f>
        <v>4.9559582869292296E-2</v>
      </c>
      <c r="BX456" s="129">
        <f t="shared" ref="BX456" si="8094">P456/P467</f>
        <v>8.2601563253884014E-2</v>
      </c>
      <c r="BY456" s="130">
        <f t="shared" ref="BY456" si="8095">Q456/Q467</f>
        <v>5.015259409969481E-2</v>
      </c>
      <c r="BZ456" s="131">
        <f t="shared" ref="BZ456" si="8096">R456/R467</f>
        <v>6.6583437369954229E-2</v>
      </c>
      <c r="CA456" s="132">
        <f t="shared" ref="CA456" si="8097">S456/S467</f>
        <v>7.6790830945558733E-2</v>
      </c>
      <c r="CB456" s="129">
        <f t="shared" ref="CB456" si="8098">T456/T467</f>
        <v>0.14886934673366833</v>
      </c>
      <c r="CC456" s="130">
        <f t="shared" ref="CC456" si="8099">U456/U467</f>
        <v>2.247191011235955E-2</v>
      </c>
      <c r="CD456" s="131">
        <f t="shared" ref="CD456" si="8100">V456/V467</f>
        <v>0.10148537687978595</v>
      </c>
      <c r="CE456" s="132">
        <f t="shared" ref="CE456" si="8101">W456/W467</f>
        <v>6.2922180068474137E-2</v>
      </c>
      <c r="CF456" s="129">
        <f t="shared" ref="CF456" si="8102">X456/X467</f>
        <v>8.6882993341084458E-2</v>
      </c>
      <c r="CG456" s="130">
        <f t="shared" ref="CG456" si="8103">Y456/Y467</f>
        <v>3.643724696356275E-2</v>
      </c>
      <c r="CH456" s="131">
        <f t="shared" ref="CH456" si="8104">Z456/Z467</f>
        <v>7.4082426565935611E-2</v>
      </c>
      <c r="CI456" s="129">
        <f t="shared" ref="CI456" si="8105">AA456/AA467</f>
        <v>7.404384962733257E-2</v>
      </c>
      <c r="CJ456" s="135">
        <f t="shared" ref="CJ456" si="8106">AB456/AB467</f>
        <v>7.5011821646129448E-2</v>
      </c>
      <c r="CK456" s="136">
        <f t="shared" ref="CK456" si="8107">AC456/AC467</f>
        <v>6.792936683809285E-2</v>
      </c>
    </row>
    <row r="457" spans="1:89" x14ac:dyDescent="0.2">
      <c r="A457" s="146" t="s">
        <v>30</v>
      </c>
      <c r="B457" s="203">
        <v>691</v>
      </c>
      <c r="C457" s="197">
        <v>1481</v>
      </c>
      <c r="D457" s="198">
        <v>523</v>
      </c>
      <c r="E457" s="199">
        <v>481</v>
      </c>
      <c r="F457" s="196">
        <v>654</v>
      </c>
      <c r="G457" s="200">
        <v>1454</v>
      </c>
      <c r="H457" s="198">
        <v>1213</v>
      </c>
      <c r="I457" s="199">
        <v>1954</v>
      </c>
      <c r="J457" s="196">
        <v>443</v>
      </c>
      <c r="K457" s="197">
        <v>104</v>
      </c>
      <c r="L457" s="198">
        <v>1219</v>
      </c>
      <c r="M457" s="196">
        <v>402</v>
      </c>
      <c r="N457" s="201">
        <v>1926</v>
      </c>
      <c r="O457" s="204">
        <v>1159</v>
      </c>
      <c r="P457" s="196">
        <v>934</v>
      </c>
      <c r="Q457" s="197">
        <v>739</v>
      </c>
      <c r="R457" s="198">
        <v>797</v>
      </c>
      <c r="S457" s="199">
        <v>1155</v>
      </c>
      <c r="T457" s="196">
        <v>446</v>
      </c>
      <c r="U457" s="200">
        <v>70</v>
      </c>
      <c r="V457" s="198">
        <v>1389</v>
      </c>
      <c r="W457" s="205">
        <v>701</v>
      </c>
      <c r="X457" s="196">
        <v>1031</v>
      </c>
      <c r="Y457" s="200">
        <v>250</v>
      </c>
      <c r="Z457" s="198">
        <v>1261</v>
      </c>
      <c r="AA457" s="196">
        <v>1753</v>
      </c>
      <c r="AB457" s="170">
        <f t="shared" si="7751"/>
        <v>12527</v>
      </c>
      <c r="AC457" s="171">
        <f t="shared" si="7752"/>
        <v>11703</v>
      </c>
      <c r="BI457" s="146" t="s">
        <v>30</v>
      </c>
      <c r="BJ457" s="129">
        <f>B457/B467</f>
        <v>6.312231661642459E-2</v>
      </c>
      <c r="BK457" s="130">
        <f t="shared" ref="BK457" si="8108">C457/C467</f>
        <v>0.11701035000395038</v>
      </c>
      <c r="BL457" s="131">
        <f t="shared" ref="BL457" si="8109">D457/D467</f>
        <v>9.9562154959071003E-2</v>
      </c>
      <c r="BM457" s="132">
        <f t="shared" ref="BM457" si="8110">E457/E467</f>
        <v>8.6776114017679956E-2</v>
      </c>
      <c r="BN457" s="129">
        <f t="shared" ref="BN457" si="8111">F457/F467</f>
        <v>4.9132296596799636E-2</v>
      </c>
      <c r="BO457" s="130">
        <f t="shared" ref="BO457" si="8112">G457/G467</f>
        <v>0.11051991486774096</v>
      </c>
      <c r="BP457" s="131">
        <f t="shared" ref="BP457" si="8113">H457/H467</f>
        <v>6.8261114237478895E-2</v>
      </c>
      <c r="BQ457" s="132">
        <f t="shared" ref="BQ457" si="8114">I457/I467</f>
        <v>9.9364352911263665E-2</v>
      </c>
      <c r="BR457" s="129">
        <f t="shared" ref="BR457" si="8115">J457/J467</f>
        <v>0.13900219642296832</v>
      </c>
      <c r="BS457" s="130">
        <f t="shared" ref="BS457" si="8116">K457/K467</f>
        <v>3.4244320052683568E-2</v>
      </c>
      <c r="BT457" s="131">
        <f t="shared" ref="BT457" si="8117">L457/L467</f>
        <v>0.11989770827185994</v>
      </c>
      <c r="BU457" s="129">
        <f t="shared" ref="BU457" si="8118">M457/M467</f>
        <v>4.0573274121921681E-2</v>
      </c>
      <c r="BV457" s="133">
        <f t="shared" ref="BV457" si="8119">N457/N467</f>
        <v>9.8415942769545225E-2</v>
      </c>
      <c r="BW457" s="134">
        <f t="shared" ref="BW457" si="8120">O457/O467</f>
        <v>5.8671661435658599E-2</v>
      </c>
      <c r="BX457" s="129">
        <f t="shared" ref="BX457" si="8121">P457/P467</f>
        <v>9.0128341213934191E-2</v>
      </c>
      <c r="BY457" s="130">
        <f t="shared" ref="BY457" si="8122">Q457/Q467</f>
        <v>7.5178026449643942E-2</v>
      </c>
      <c r="BZ457" s="131">
        <f t="shared" ref="BZ457" si="8123">R457/R467</f>
        <v>6.6333749479816892E-2</v>
      </c>
      <c r="CA457" s="132">
        <f t="shared" ref="CA457" si="8124">S457/S467</f>
        <v>9.4555873925501438E-2</v>
      </c>
      <c r="CB457" s="129">
        <f t="shared" ref="CB457" si="8125">T457/T467</f>
        <v>0.14007537688442212</v>
      </c>
      <c r="CC457" s="130">
        <f t="shared" ref="CC457" si="8126">U457/U467</f>
        <v>2.247191011235955E-2</v>
      </c>
      <c r="CD457" s="131">
        <f t="shared" ref="CD457" si="8127">V457/V467</f>
        <v>0.12814835316911155</v>
      </c>
      <c r="CE457" s="132">
        <f t="shared" ref="CE457" si="8128">W457/W467</f>
        <v>6.4865365041177014E-2</v>
      </c>
      <c r="CF457" s="129">
        <f t="shared" ref="CF457" si="8129">X457/X467</f>
        <v>0.10897368142902442</v>
      </c>
      <c r="CG457" s="130">
        <f t="shared" ref="CG457" si="8130">Y457/Y467</f>
        <v>4.6006624953993373E-2</v>
      </c>
      <c r="CH457" s="131">
        <f t="shared" ref="CH457" si="8131">Z457/Z467</f>
        <v>7.1094322602469409E-2</v>
      </c>
      <c r="CI457" s="129">
        <f t="shared" ref="CI457" si="8132">AA457/AA467</f>
        <v>9.5370219248136656E-2</v>
      </c>
      <c r="CJ457" s="135">
        <f t="shared" ref="CJ457" si="8133">AB457/AB467</f>
        <v>8.7111624155100001E-2</v>
      </c>
      <c r="CK457" s="136">
        <f t="shared" ref="CK457" si="8134">AC457/AC467</f>
        <v>8.1552870343270481E-2</v>
      </c>
    </row>
    <row r="458" spans="1:89" x14ac:dyDescent="0.2">
      <c r="A458" s="137" t="s">
        <v>31</v>
      </c>
      <c r="B458" s="206">
        <v>652</v>
      </c>
      <c r="C458" s="190">
        <v>1249</v>
      </c>
      <c r="D458" s="191">
        <v>322</v>
      </c>
      <c r="E458" s="192">
        <v>457</v>
      </c>
      <c r="F458" s="189">
        <v>601</v>
      </c>
      <c r="G458" s="193">
        <v>1266</v>
      </c>
      <c r="H458" s="191">
        <v>1170</v>
      </c>
      <c r="I458" s="192">
        <v>1886</v>
      </c>
      <c r="J458" s="189">
        <v>395</v>
      </c>
      <c r="K458" s="190">
        <v>80</v>
      </c>
      <c r="L458" s="191">
        <v>1085</v>
      </c>
      <c r="M458" s="189">
        <v>371</v>
      </c>
      <c r="N458" s="194">
        <v>1499</v>
      </c>
      <c r="O458" s="207">
        <v>1197</v>
      </c>
      <c r="P458" s="189">
        <v>856</v>
      </c>
      <c r="Q458" s="190">
        <v>831</v>
      </c>
      <c r="R458" s="191">
        <v>935</v>
      </c>
      <c r="S458" s="192">
        <v>1102</v>
      </c>
      <c r="T458" s="189">
        <v>404</v>
      </c>
      <c r="U458" s="193">
        <v>83</v>
      </c>
      <c r="V458" s="191">
        <v>1323</v>
      </c>
      <c r="W458" s="208">
        <v>675</v>
      </c>
      <c r="X458" s="189">
        <v>954</v>
      </c>
      <c r="Y458" s="193">
        <v>263</v>
      </c>
      <c r="Z458" s="191">
        <v>1405</v>
      </c>
      <c r="AA458" s="189">
        <v>1895</v>
      </c>
      <c r="AB458" s="170">
        <f t="shared" si="7751"/>
        <v>11601</v>
      </c>
      <c r="AC458" s="171">
        <f t="shared" si="7752"/>
        <v>11355</v>
      </c>
      <c r="BI458" s="137" t="s">
        <v>31</v>
      </c>
      <c r="BJ458" s="129">
        <f>B458/B467</f>
        <v>5.9559696720562709E-2</v>
      </c>
      <c r="BK458" s="130">
        <f t="shared" ref="BK458" si="8135">C458/C467</f>
        <v>9.8680572015485496E-2</v>
      </c>
      <c r="BL458" s="131">
        <f t="shared" ref="BL458" si="8136">D458/D467</f>
        <v>6.1298305730059011E-2</v>
      </c>
      <c r="BM458" s="132">
        <f t="shared" ref="BM458" si="8137">E458/E467</f>
        <v>8.2446328702868485E-2</v>
      </c>
      <c r="BN458" s="129">
        <f t="shared" ref="BN458" si="8138">F458/F467</f>
        <v>4.5150627300728718E-2</v>
      </c>
      <c r="BO458" s="130">
        <f t="shared" ref="BO458" si="8139">G458/G467</f>
        <v>9.622985709942232E-2</v>
      </c>
      <c r="BP458" s="131">
        <f t="shared" ref="BP458" si="8140">H458/H467</f>
        <v>6.5841305571187392E-2</v>
      </c>
      <c r="BQ458" s="132">
        <f t="shared" ref="BQ458" si="8141">I458/I467</f>
        <v>9.5906432748538009E-2</v>
      </c>
      <c r="BR458" s="129">
        <f t="shared" ref="BR458" si="8142">J458/J467</f>
        <v>0.12394101035456542</v>
      </c>
      <c r="BS458" s="130">
        <f t="shared" ref="BS458" si="8143">K458/K467</f>
        <v>2.6341784655910437E-2</v>
      </c>
      <c r="BT458" s="131">
        <f t="shared" ref="BT458" si="8144">L458/L467</f>
        <v>0.1067178125307367</v>
      </c>
      <c r="BU458" s="129">
        <f t="shared" ref="BU458" si="8145">M458/M467</f>
        <v>3.7444489301574485E-2</v>
      </c>
      <c r="BV458" s="133">
        <f t="shared" ref="BV458" si="8146">N458/N467</f>
        <v>7.6596831885539091E-2</v>
      </c>
      <c r="BW458" s="134">
        <f t="shared" ref="BW458" si="8147">O458/O467</f>
        <v>6.0595322466335935E-2</v>
      </c>
      <c r="BX458" s="129">
        <f t="shared" ref="BX458" si="8148">P458/P467</f>
        <v>8.2601563253884014E-2</v>
      </c>
      <c r="BY458" s="130">
        <f t="shared" ref="BY458" si="8149">Q458/Q467</f>
        <v>8.4537131230925738E-2</v>
      </c>
      <c r="BZ458" s="131">
        <f t="shared" ref="BZ458" si="8150">R458/R467</f>
        <v>7.7819392426134004E-2</v>
      </c>
      <c r="CA458" s="132">
        <f t="shared" ref="CA458" si="8151">S458/S467</f>
        <v>9.0216946377404836E-2</v>
      </c>
      <c r="CB458" s="129">
        <f t="shared" ref="CB458" si="8152">T458/T467</f>
        <v>0.12688442211055276</v>
      </c>
      <c r="CC458" s="130">
        <f t="shared" ref="CC458" si="8153">U458/U467</f>
        <v>2.6645264847512038E-2</v>
      </c>
      <c r="CD458" s="131">
        <f t="shared" ref="CD458" si="8154">V458/V467</f>
        <v>0.12205923055632438</v>
      </c>
      <c r="CE458" s="132">
        <f t="shared" ref="CE458" si="8155">W458/W467</f>
        <v>6.2459516979735355E-2</v>
      </c>
      <c r="CF458" s="129">
        <f t="shared" ref="CF458" si="8156">X458/X467</f>
        <v>0.10083500687030969</v>
      </c>
      <c r="CG458" s="130">
        <f t="shared" ref="CG458" si="8157">Y458/Y467</f>
        <v>4.8398969451601027E-2</v>
      </c>
      <c r="CH458" s="131">
        <f t="shared" ref="CH458" si="8158">Z458/Z467</f>
        <v>7.9212944691887013E-2</v>
      </c>
      <c r="CI458" s="129">
        <f t="shared" ref="CI458" si="8159">AA458/AA467</f>
        <v>0.10309558783526468</v>
      </c>
      <c r="CJ458" s="135">
        <f t="shared" ref="CJ458" si="8160">AB458/AB467</f>
        <v>8.0672303969291537E-2</v>
      </c>
      <c r="CK458" s="136">
        <f t="shared" ref="CK458" si="8161">AC458/AC467</f>
        <v>7.9127817033908934E-2</v>
      </c>
    </row>
    <row r="459" spans="1:89" x14ac:dyDescent="0.2">
      <c r="A459" s="146" t="s">
        <v>32</v>
      </c>
      <c r="B459" s="203">
        <v>724</v>
      </c>
      <c r="C459" s="197">
        <v>1493</v>
      </c>
      <c r="D459" s="198">
        <v>217</v>
      </c>
      <c r="E459" s="199">
        <v>550</v>
      </c>
      <c r="F459" s="196">
        <v>556</v>
      </c>
      <c r="G459" s="200">
        <v>1842</v>
      </c>
      <c r="H459" s="198">
        <v>1100</v>
      </c>
      <c r="I459" s="199">
        <v>2096</v>
      </c>
      <c r="J459" s="196">
        <v>306</v>
      </c>
      <c r="K459" s="197">
        <v>97</v>
      </c>
      <c r="L459" s="198">
        <v>1196</v>
      </c>
      <c r="M459" s="196">
        <v>435</v>
      </c>
      <c r="N459" s="201">
        <v>1615</v>
      </c>
      <c r="O459" s="204">
        <v>1256</v>
      </c>
      <c r="P459" s="196">
        <v>634</v>
      </c>
      <c r="Q459" s="197">
        <v>811</v>
      </c>
      <c r="R459" s="198">
        <v>631</v>
      </c>
      <c r="S459" s="199">
        <v>1106</v>
      </c>
      <c r="T459" s="196">
        <v>208</v>
      </c>
      <c r="U459" s="200">
        <v>127</v>
      </c>
      <c r="V459" s="198">
        <v>1220</v>
      </c>
      <c r="W459" s="205">
        <v>635</v>
      </c>
      <c r="X459" s="196">
        <v>661</v>
      </c>
      <c r="Y459" s="200">
        <v>309</v>
      </c>
      <c r="Z459" s="198">
        <v>1133</v>
      </c>
      <c r="AA459" s="196">
        <v>1551</v>
      </c>
      <c r="AB459" s="170">
        <f t="shared" si="7751"/>
        <v>10201</v>
      </c>
      <c r="AC459" s="171">
        <f t="shared" si="7752"/>
        <v>12308</v>
      </c>
      <c r="BI459" s="146" t="s">
        <v>32</v>
      </c>
      <c r="BJ459" s="129">
        <f>B459/B467</f>
        <v>6.6136841143692338E-2</v>
      </c>
      <c r="BK459" s="130">
        <f t="shared" ref="BK459" si="8162">C459/C467</f>
        <v>0.11795844196887098</v>
      </c>
      <c r="BL459" s="131">
        <f t="shared" ref="BL459" si="8163">D459/D467</f>
        <v>4.1309727774604989E-2</v>
      </c>
      <c r="BM459" s="132">
        <f t="shared" ref="BM459" si="8164">E459/E467</f>
        <v>9.9224246797762941E-2</v>
      </c>
      <c r="BN459" s="129">
        <f t="shared" ref="BN459" si="8165">F459/F467</f>
        <v>4.1769964690857184E-2</v>
      </c>
      <c r="BO459" s="130">
        <f t="shared" ref="BO459" si="8166">G459/G467</f>
        <v>0.14001216175129219</v>
      </c>
      <c r="BP459" s="131">
        <f t="shared" ref="BP459" si="8167">H459/H467</f>
        <v>6.1902082160945414E-2</v>
      </c>
      <c r="BQ459" s="132">
        <f t="shared" ref="BQ459" si="8168">I459/I467</f>
        <v>0.10658530383930842</v>
      </c>
      <c r="BR459" s="129">
        <f t="shared" ref="BR459" si="8169">J459/J467</f>
        <v>9.6015061186068409E-2</v>
      </c>
      <c r="BS459" s="130">
        <f t="shared" ref="BS459" si="8170">K459/K467</f>
        <v>3.1939413895291403E-2</v>
      </c>
      <c r="BT459" s="131">
        <f t="shared" ref="BT459" si="8171">L459/L467</f>
        <v>0.11763548736107013</v>
      </c>
      <c r="BU459" s="129">
        <f t="shared" ref="BU459" si="8172">M459/M467</f>
        <v>4.3903916027452562E-2</v>
      </c>
      <c r="BV459" s="133">
        <f t="shared" ref="BV459" si="8173">N459/N467</f>
        <v>8.2524271844660199E-2</v>
      </c>
      <c r="BW459" s="134">
        <f t="shared" ref="BW459" si="8174">O459/O467</f>
        <v>6.3582059329755997E-2</v>
      </c>
      <c r="BX459" s="129">
        <f t="shared" ref="BX459" si="8175">P459/P467</f>
        <v>6.1179195213741197E-2</v>
      </c>
      <c r="BY459" s="130">
        <f t="shared" ref="BY459" si="8176">Q459/Q467</f>
        <v>8.250254323499491E-2</v>
      </c>
      <c r="BZ459" s="131">
        <f t="shared" ref="BZ459" si="8177">R459/R467</f>
        <v>5.2517686225551391E-2</v>
      </c>
      <c r="CA459" s="132">
        <f t="shared" ref="CA459" si="8178">S459/S467</f>
        <v>9.0544412607449859E-2</v>
      </c>
      <c r="CB459" s="129">
        <f t="shared" ref="CB459" si="8179">T459/T467</f>
        <v>6.5326633165829151E-2</v>
      </c>
      <c r="CC459" s="130">
        <f t="shared" ref="CC459" si="8180">U459/U467</f>
        <v>4.0770465489566615E-2</v>
      </c>
      <c r="CD459" s="131">
        <f t="shared" ref="CD459" si="8181">V459/V467</f>
        <v>0.11255650890303534</v>
      </c>
      <c r="CE459" s="132">
        <f t="shared" ref="CE459" si="8182">W459/W467</f>
        <v>5.8758212269825111E-2</v>
      </c>
      <c r="CF459" s="129">
        <f t="shared" ref="CF459" si="8183">X459/X467</f>
        <v>6.9865764718317305E-2</v>
      </c>
      <c r="CG459" s="130">
        <f t="shared" ref="CG459" si="8184">Y459/Y467</f>
        <v>5.6864188443135809E-2</v>
      </c>
      <c r="CH459" s="131">
        <f t="shared" ref="CH459" si="8185">Z459/Z467</f>
        <v>6.3877769634098219E-2</v>
      </c>
      <c r="CI459" s="129">
        <f t="shared" ref="CI459" si="8186">AA459/AA467</f>
        <v>8.4380610412926396E-2</v>
      </c>
      <c r="CJ459" s="135">
        <f t="shared" ref="CJ459" si="8187">AB459/AB467</f>
        <v>7.0936830686211788E-2</v>
      </c>
      <c r="CK459" s="136">
        <f t="shared" ref="CK459" si="8188">AC459/AC467</f>
        <v>8.5768839458683507E-2</v>
      </c>
    </row>
    <row r="460" spans="1:89" x14ac:dyDescent="0.2">
      <c r="A460" s="137" t="s">
        <v>33</v>
      </c>
      <c r="B460" s="206">
        <v>553</v>
      </c>
      <c r="C460" s="190">
        <v>732</v>
      </c>
      <c r="D460" s="191">
        <v>142</v>
      </c>
      <c r="E460" s="192">
        <v>312</v>
      </c>
      <c r="F460" s="189">
        <v>479</v>
      </c>
      <c r="G460" s="193">
        <v>1054</v>
      </c>
      <c r="H460" s="191">
        <v>770</v>
      </c>
      <c r="I460" s="192">
        <v>1343</v>
      </c>
      <c r="J460" s="189">
        <v>174</v>
      </c>
      <c r="K460" s="190">
        <v>63</v>
      </c>
      <c r="L460" s="191">
        <v>656</v>
      </c>
      <c r="M460" s="189">
        <v>333</v>
      </c>
      <c r="N460" s="194">
        <v>1208</v>
      </c>
      <c r="O460" s="207">
        <v>1014</v>
      </c>
      <c r="P460" s="189">
        <v>367</v>
      </c>
      <c r="Q460" s="190">
        <v>648</v>
      </c>
      <c r="R460" s="191">
        <v>589</v>
      </c>
      <c r="S460" s="192">
        <v>757</v>
      </c>
      <c r="T460" s="189">
        <v>85</v>
      </c>
      <c r="U460" s="193">
        <v>113</v>
      </c>
      <c r="V460" s="191">
        <v>830</v>
      </c>
      <c r="W460" s="208">
        <v>469</v>
      </c>
      <c r="X460" s="189">
        <v>351</v>
      </c>
      <c r="Y460" s="193">
        <v>308</v>
      </c>
      <c r="Z460" s="191">
        <v>741</v>
      </c>
      <c r="AA460" s="189">
        <v>927</v>
      </c>
      <c r="AB460" s="170">
        <f t="shared" si="7751"/>
        <v>6945</v>
      </c>
      <c r="AC460" s="171">
        <f t="shared" si="7752"/>
        <v>8073</v>
      </c>
      <c r="BI460" s="137" t="s">
        <v>33</v>
      </c>
      <c r="BJ460" s="129">
        <f>B460/B467</f>
        <v>5.0516123138759479E-2</v>
      </c>
      <c r="BK460" s="130">
        <f t="shared" ref="BK460" si="8189">C460/C467</f>
        <v>5.7833609860156433E-2</v>
      </c>
      <c r="BL460" s="131">
        <f t="shared" ref="BL460" si="8190">D460/D467</f>
        <v>2.7032172092137825E-2</v>
      </c>
      <c r="BM460" s="132">
        <f t="shared" ref="BM460" si="8191">E460/E467</f>
        <v>5.6287209092549161E-2</v>
      </c>
      <c r="BN460" s="129">
        <f t="shared" ref="BN460" si="8192">F460/F467</f>
        <v>3.5985275336188116E-2</v>
      </c>
      <c r="BO460" s="130">
        <f t="shared" ref="BO460" si="8193">G460/G467</f>
        <v>8.0115536637275761E-2</v>
      </c>
      <c r="BP460" s="131">
        <f t="shared" ref="BP460" si="8194">H460/H467</f>
        <v>4.3331457512661792E-2</v>
      </c>
      <c r="BQ460" s="132">
        <f t="shared" ref="BQ460" si="8195">I460/I467</f>
        <v>6.8293923213831681E-2</v>
      </c>
      <c r="BR460" s="129">
        <f t="shared" ref="BR460" si="8196">J460/J467</f>
        <v>5.4596799497960466E-2</v>
      </c>
      <c r="BS460" s="130">
        <f t="shared" ref="BS460" si="8197">K460/K467</f>
        <v>2.0744155416529471E-2</v>
      </c>
      <c r="BT460" s="131">
        <f t="shared" ref="BT460" si="8198">L460/L467</f>
        <v>6.4522474672961544E-2</v>
      </c>
      <c r="BU460" s="129">
        <f t="shared" ref="BU460" si="8199">M460/M467</f>
        <v>3.3609204683084377E-2</v>
      </c>
      <c r="BV460" s="133">
        <f t="shared" ref="BV460" si="8200">N460/N467</f>
        <v>6.172713336739908E-2</v>
      </c>
      <c r="BW460" s="134">
        <f t="shared" ref="BW460" si="8201">O460/O467</f>
        <v>5.1331375923863519E-2</v>
      </c>
      <c r="BX460" s="129">
        <f t="shared" ref="BX460" si="8202">P460/P467</f>
        <v>3.5414455273569428E-2</v>
      </c>
      <c r="BY460" s="130">
        <f t="shared" ref="BY460" si="8203">Q460/Q467</f>
        <v>6.5920651068158698E-2</v>
      </c>
      <c r="BZ460" s="131">
        <f t="shared" ref="BZ460" si="8204">R460/R467</f>
        <v>4.9022055763628794E-2</v>
      </c>
      <c r="CA460" s="132">
        <f t="shared" ref="CA460" si="8205">S460/S467</f>
        <v>6.1972984036021285E-2</v>
      </c>
      <c r="CB460" s="129">
        <f t="shared" ref="CB460" si="8206">T460/T467</f>
        <v>2.6695979899497489E-2</v>
      </c>
      <c r="CC460" s="130">
        <f t="shared" ref="CC460" si="8207">U460/U467</f>
        <v>3.6276083467094704E-2</v>
      </c>
      <c r="CD460" s="131">
        <f t="shared" ref="CD460" si="8208">V460/V467</f>
        <v>7.6575329827474864E-2</v>
      </c>
      <c r="CE460" s="132">
        <f t="shared" ref="CE460" si="8209">W460/W467</f>
        <v>4.3397797723697604E-2</v>
      </c>
      <c r="CF460" s="129">
        <f t="shared" ref="CF460" si="8210">X460/X467</f>
        <v>3.7099672339076205E-2</v>
      </c>
      <c r="CG460" s="130">
        <f t="shared" ref="CG460" si="8211">Y460/Y467</f>
        <v>5.6680161943319839E-2</v>
      </c>
      <c r="CH460" s="131">
        <f t="shared" ref="CH460" si="8212">Z460/Z467</f>
        <v>4.1777076168461408E-2</v>
      </c>
      <c r="CI460" s="129">
        <f t="shared" ref="CI460" si="8213">AA460/AA467</f>
        <v>5.0432511832870897E-2</v>
      </c>
      <c r="CJ460" s="135">
        <f t="shared" ref="CJ460" si="8214">AB460/AB467</f>
        <v>4.8294901393563461E-2</v>
      </c>
      <c r="CK460" s="136">
        <f t="shared" ref="CK460" si="8215">AC460/AC467</f>
        <v>5.6257055650792323E-2</v>
      </c>
    </row>
    <row r="461" spans="1:89" x14ac:dyDescent="0.2">
      <c r="A461" s="146" t="s">
        <v>34</v>
      </c>
      <c r="B461" s="203">
        <v>160</v>
      </c>
      <c r="C461" s="197">
        <v>371</v>
      </c>
      <c r="D461" s="198">
        <v>69</v>
      </c>
      <c r="E461" s="199">
        <v>235</v>
      </c>
      <c r="F461" s="196">
        <v>166</v>
      </c>
      <c r="G461" s="200">
        <v>617</v>
      </c>
      <c r="H461" s="198">
        <v>355</v>
      </c>
      <c r="I461" s="199">
        <v>856</v>
      </c>
      <c r="J461" s="196">
        <v>52</v>
      </c>
      <c r="K461" s="197">
        <v>39</v>
      </c>
      <c r="L461" s="198">
        <v>554</v>
      </c>
      <c r="M461" s="196">
        <v>185</v>
      </c>
      <c r="N461" s="201">
        <v>632</v>
      </c>
      <c r="O461" s="204">
        <v>721</v>
      </c>
      <c r="P461" s="196">
        <v>270</v>
      </c>
      <c r="Q461" s="197">
        <v>371</v>
      </c>
      <c r="R461" s="198">
        <v>367</v>
      </c>
      <c r="S461" s="199">
        <v>457</v>
      </c>
      <c r="T461" s="196">
        <v>46</v>
      </c>
      <c r="U461" s="200">
        <v>55</v>
      </c>
      <c r="V461" s="198">
        <v>568</v>
      </c>
      <c r="W461" s="205">
        <v>265</v>
      </c>
      <c r="X461" s="196">
        <v>148</v>
      </c>
      <c r="Y461" s="200">
        <v>239</v>
      </c>
      <c r="Z461" s="198">
        <v>475</v>
      </c>
      <c r="AA461" s="196">
        <v>545</v>
      </c>
      <c r="AB461" s="170">
        <f t="shared" si="7751"/>
        <v>3862</v>
      </c>
      <c r="AC461" s="171">
        <f t="shared" si="7752"/>
        <v>4956</v>
      </c>
      <c r="BI461" s="146" t="s">
        <v>34</v>
      </c>
      <c r="BJ461" s="129">
        <f>B461/B467</f>
        <v>1.4615876495843611E-2</v>
      </c>
      <c r="BK461" s="130">
        <f t="shared" ref="BK461" si="8216">C461/C467</f>
        <v>2.9311843248795134E-2</v>
      </c>
      <c r="BL461" s="131">
        <f t="shared" ref="BL461" si="8217">D461/D467</f>
        <v>1.3135351227869789E-2</v>
      </c>
      <c r="BM461" s="132">
        <f t="shared" ref="BM461" si="8218">E461/E467</f>
        <v>4.2395814540862352E-2</v>
      </c>
      <c r="BN461" s="129">
        <f t="shared" ref="BN461" si="8219">F461/F467</f>
        <v>1.2470888738637217E-2</v>
      </c>
      <c r="BO461" s="130">
        <f t="shared" ref="BO461" si="8220">G461/G467</f>
        <v>4.6898753420492552E-2</v>
      </c>
      <c r="BP461" s="131">
        <f t="shared" ref="BP461" si="8221">H461/H467</f>
        <v>1.9977490151941474E-2</v>
      </c>
      <c r="BQ461" s="132">
        <f t="shared" ref="BQ461" si="8222">I461/I467</f>
        <v>4.3529112636664126E-2</v>
      </c>
      <c r="BR461" s="129">
        <f t="shared" ref="BR461" si="8223">J461/J467</f>
        <v>1.631628490743646E-2</v>
      </c>
      <c r="BS461" s="130">
        <f t="shared" ref="BS461" si="8224">K461/K467</f>
        <v>1.2841620019756339E-2</v>
      </c>
      <c r="BT461" s="131">
        <f t="shared" ref="BT461" si="8225">L461/L467</f>
        <v>5.4490016720763257E-2</v>
      </c>
      <c r="BU461" s="129">
        <f t="shared" ref="BU461" si="8226">M461/M467</f>
        <v>1.8671780379491319E-2</v>
      </c>
      <c r="BV461" s="133">
        <f t="shared" ref="BV461" si="8227">N461/N467</f>
        <v>3.2294328053142564E-2</v>
      </c>
      <c r="BW461" s="134">
        <f t="shared" ref="BW461" si="8228">O461/O467</f>
        <v>3.6498936924167259E-2</v>
      </c>
      <c r="BX461" s="129">
        <f t="shared" ref="BX461" si="8229">P461/P467</f>
        <v>2.6054231400173693E-2</v>
      </c>
      <c r="BY461" s="130">
        <f t="shared" ref="BY461" si="8230">Q461/Q467</f>
        <v>3.7741607324516785E-2</v>
      </c>
      <c r="BZ461" s="131">
        <f t="shared" ref="BZ461" si="8231">R461/R467</f>
        <v>3.0545151893466502E-2</v>
      </c>
      <c r="CA461" s="132">
        <f t="shared" ref="CA461" si="8232">S461/S467</f>
        <v>3.741301678264429E-2</v>
      </c>
      <c r="CB461" s="129">
        <f t="shared" ref="CB461" si="8233">T461/T467</f>
        <v>1.4447236180904523E-2</v>
      </c>
      <c r="CC461" s="130">
        <f t="shared" ref="CC461" si="8234">U461/U467</f>
        <v>1.7656500802568219E-2</v>
      </c>
      <c r="CD461" s="131">
        <f t="shared" ref="CD461" si="8235">V461/V467</f>
        <v>5.2403358243380382E-2</v>
      </c>
      <c r="CE461" s="132">
        <f t="shared" ref="CE461" si="8236">W461/W467</f>
        <v>2.4521143703155363E-2</v>
      </c>
      <c r="CF461" s="129">
        <f t="shared" ref="CF461" si="8237">X461/X467</f>
        <v>1.5643166684282846E-2</v>
      </c>
      <c r="CG461" s="130">
        <f t="shared" ref="CG461" si="8238">Y461/Y467</f>
        <v>4.3982333456017667E-2</v>
      </c>
      <c r="CH461" s="131">
        <f t="shared" ref="CH461" si="8239">Z461/Z467</f>
        <v>2.6780177031065007E-2</v>
      </c>
      <c r="CI461" s="129">
        <f t="shared" ref="CI461" si="8240">AA461/AA467</f>
        <v>2.965018225341385E-2</v>
      </c>
      <c r="CJ461" s="135">
        <f t="shared" ref="CJ461" si="8241">AB461/AB467</f>
        <v>2.6855998442324273E-2</v>
      </c>
      <c r="CK461" s="136">
        <f t="shared" ref="CK461" si="8242">AC461/AC467</f>
        <v>3.4536104026424722E-2</v>
      </c>
    </row>
    <row r="462" spans="1:89" x14ac:dyDescent="0.2">
      <c r="A462" s="137" t="s">
        <v>35</v>
      </c>
      <c r="B462" s="206">
        <v>0</v>
      </c>
      <c r="C462" s="190">
        <v>105</v>
      </c>
      <c r="D462" s="191">
        <v>1</v>
      </c>
      <c r="E462" s="192">
        <v>88</v>
      </c>
      <c r="F462" s="189">
        <v>3</v>
      </c>
      <c r="G462" s="193">
        <v>168</v>
      </c>
      <c r="H462" s="191">
        <v>43</v>
      </c>
      <c r="I462" s="192">
        <v>190</v>
      </c>
      <c r="J462" s="189">
        <v>9</v>
      </c>
      <c r="K462" s="190">
        <v>9</v>
      </c>
      <c r="L462" s="191">
        <v>65</v>
      </c>
      <c r="M462" s="189">
        <v>27</v>
      </c>
      <c r="N462" s="194">
        <v>94</v>
      </c>
      <c r="O462" s="207">
        <v>55</v>
      </c>
      <c r="P462" s="189">
        <v>36</v>
      </c>
      <c r="Q462" s="190">
        <v>44</v>
      </c>
      <c r="R462" s="191">
        <v>31</v>
      </c>
      <c r="S462" s="192">
        <v>28</v>
      </c>
      <c r="T462" s="189">
        <v>7</v>
      </c>
      <c r="U462" s="193">
        <v>8</v>
      </c>
      <c r="V462" s="191">
        <v>26</v>
      </c>
      <c r="W462" s="208">
        <v>10</v>
      </c>
      <c r="X462" s="189">
        <v>23</v>
      </c>
      <c r="Y462" s="193">
        <v>11</v>
      </c>
      <c r="Z462" s="191">
        <v>22</v>
      </c>
      <c r="AA462" s="189">
        <v>31</v>
      </c>
      <c r="AB462" s="170">
        <f t="shared" si="7751"/>
        <v>360</v>
      </c>
      <c r="AC462" s="171">
        <f t="shared" si="7752"/>
        <v>774</v>
      </c>
      <c r="BI462" s="137" t="s">
        <v>35</v>
      </c>
      <c r="BJ462" s="129">
        <f>B462/B467</f>
        <v>0</v>
      </c>
      <c r="BK462" s="130">
        <f t="shared" ref="BK462" si="8243">C462/C467</f>
        <v>8.2958046930552264E-3</v>
      </c>
      <c r="BL462" s="131">
        <f t="shared" ref="BL462" si="8244">D462/D467</f>
        <v>1.9036740909956216E-4</v>
      </c>
      <c r="BM462" s="132">
        <f t="shared" ref="BM462" si="8245">E462/E467</f>
        <v>1.5875879487642072E-2</v>
      </c>
      <c r="BN462" s="129">
        <f t="shared" ref="BN462" si="8246">F462/F467</f>
        <v>2.2537750732476899E-4</v>
      </c>
      <c r="BO462" s="130">
        <f t="shared" ref="BO462" si="8247">G462/G467</f>
        <v>1.2769838856795378E-2</v>
      </c>
      <c r="BP462" s="131">
        <f t="shared" ref="BP462" si="8248">H462/H467</f>
        <v>2.4198086662915027E-3</v>
      </c>
      <c r="BQ462" s="132">
        <f t="shared" ref="BQ462" si="8249">I462/I467</f>
        <v>9.6618357487922701E-3</v>
      </c>
      <c r="BR462" s="129">
        <f t="shared" ref="BR462" si="8250">J462/J467</f>
        <v>2.8239723878255413E-3</v>
      </c>
      <c r="BS462" s="130">
        <f t="shared" ref="BS462" si="8251">K462/K467</f>
        <v>2.9634507737899243E-3</v>
      </c>
      <c r="BT462" s="131">
        <f t="shared" ref="BT462" si="8252">L462/L467</f>
        <v>6.3932330087538109E-3</v>
      </c>
      <c r="BU462" s="129">
        <f t="shared" ref="BU462" si="8253">M462/M467</f>
        <v>2.7250706499798143E-3</v>
      </c>
      <c r="BV462" s="133">
        <f t="shared" ref="BV462" si="8254">N462/N467</f>
        <v>4.8032703117015839E-3</v>
      </c>
      <c r="BW462" s="134">
        <f t="shared" ref="BW462" si="8255">O462/O467</f>
        <v>2.7842462286119269E-3</v>
      </c>
      <c r="BX462" s="129">
        <f t="shared" ref="BX462" si="8256">P462/P467</f>
        <v>3.4738975200231592E-3</v>
      </c>
      <c r="BY462" s="130">
        <f t="shared" ref="BY462" si="8257">Q462/Q467</f>
        <v>4.4760935910478127E-3</v>
      </c>
      <c r="BZ462" s="131">
        <f t="shared" ref="BZ462" si="8258">R462/R467</f>
        <v>2.580108198085726E-3</v>
      </c>
      <c r="CA462" s="132">
        <f t="shared" ref="CA462" si="8259">S462/S467</f>
        <v>2.2922636103151861E-3</v>
      </c>
      <c r="CB462" s="129">
        <f t="shared" ref="CB462" si="8260">T462/T467</f>
        <v>2.1984924623115578E-3</v>
      </c>
      <c r="CC462" s="130">
        <f t="shared" ref="CC462" si="8261">U462/U467</f>
        <v>2.5682182985553772E-3</v>
      </c>
      <c r="CD462" s="131">
        <f t="shared" ref="CD462" si="8262">V462/V467</f>
        <v>2.3987452717040315E-3</v>
      </c>
      <c r="CE462" s="132">
        <f t="shared" ref="CE462" si="8263">W462/W467</f>
        <v>9.2532617747756083E-4</v>
      </c>
      <c r="CF462" s="129">
        <f t="shared" ref="CF462" si="8264">X462/X467</f>
        <v>2.4310326603953071E-3</v>
      </c>
      <c r="CG462" s="130">
        <f t="shared" ref="CG462" si="8265">Y462/Y467</f>
        <v>2.0242914979757085E-3</v>
      </c>
      <c r="CH462" s="131">
        <f t="shared" ref="CH462" si="8266">Z462/Z467</f>
        <v>1.2403450414388002E-3</v>
      </c>
      <c r="CI462" s="129">
        <f t="shared" ref="CI462" si="8267">AA462/AA467</f>
        <v>1.6865241281758337E-3</v>
      </c>
      <c r="CJ462" s="135">
        <f t="shared" ref="CJ462" si="8268">AB462/AB467</f>
        <v>2.5034074156490781E-3</v>
      </c>
      <c r="CK462" s="136">
        <f t="shared" ref="CK462" si="8269">AC462/AC467</f>
        <v>5.3936530501317052E-3</v>
      </c>
    </row>
    <row r="463" spans="1:89" x14ac:dyDescent="0.2">
      <c r="A463" s="146" t="s">
        <v>36</v>
      </c>
      <c r="B463" s="203">
        <v>0</v>
      </c>
      <c r="C463" s="197">
        <v>0</v>
      </c>
      <c r="D463" s="198">
        <v>0</v>
      </c>
      <c r="E463" s="199">
        <v>0</v>
      </c>
      <c r="F463" s="196">
        <v>0</v>
      </c>
      <c r="G463" s="200">
        <v>0</v>
      </c>
      <c r="H463" s="198">
        <v>0</v>
      </c>
      <c r="I463" s="199">
        <v>0</v>
      </c>
      <c r="J463" s="196">
        <v>0</v>
      </c>
      <c r="K463" s="200">
        <v>0</v>
      </c>
      <c r="L463" s="198">
        <v>0</v>
      </c>
      <c r="M463" s="196">
        <v>0</v>
      </c>
      <c r="N463" s="201">
        <v>0</v>
      </c>
      <c r="O463" s="204">
        <v>0</v>
      </c>
      <c r="P463" s="196">
        <v>0</v>
      </c>
      <c r="Q463" s="200">
        <v>0</v>
      </c>
      <c r="R463" s="198">
        <v>0</v>
      </c>
      <c r="S463" s="199">
        <v>0</v>
      </c>
      <c r="T463" s="196">
        <v>0</v>
      </c>
      <c r="U463" s="200">
        <v>0</v>
      </c>
      <c r="V463" s="198">
        <v>0</v>
      </c>
      <c r="W463" s="199">
        <v>0</v>
      </c>
      <c r="X463" s="196">
        <v>0</v>
      </c>
      <c r="Y463" s="200">
        <v>0</v>
      </c>
      <c r="Z463" s="198">
        <v>0</v>
      </c>
      <c r="AA463" s="196">
        <v>0</v>
      </c>
      <c r="AB463" s="170">
        <f t="shared" si="7751"/>
        <v>0</v>
      </c>
      <c r="AC463" s="171">
        <f t="shared" si="7752"/>
        <v>0</v>
      </c>
      <c r="BI463" s="146" t="s">
        <v>36</v>
      </c>
      <c r="BJ463" s="129">
        <f>B463/B467</f>
        <v>0</v>
      </c>
      <c r="BK463" s="130">
        <f t="shared" ref="BK463" si="8270">C463/C467</f>
        <v>0</v>
      </c>
      <c r="BL463" s="131">
        <f t="shared" ref="BL463" si="8271">D463/D467</f>
        <v>0</v>
      </c>
      <c r="BM463" s="132">
        <f t="shared" ref="BM463" si="8272">E463/E467</f>
        <v>0</v>
      </c>
      <c r="BN463" s="129">
        <f t="shared" ref="BN463" si="8273">F463/F467</f>
        <v>0</v>
      </c>
      <c r="BO463" s="130">
        <f t="shared" ref="BO463" si="8274">G463/G467</f>
        <v>0</v>
      </c>
      <c r="BP463" s="131">
        <f t="shared" ref="BP463" si="8275">H463/H467</f>
        <v>0</v>
      </c>
      <c r="BQ463" s="132">
        <f t="shared" ref="BQ463" si="8276">I463/I467</f>
        <v>0</v>
      </c>
      <c r="BR463" s="129">
        <f t="shared" ref="BR463" si="8277">J463/J467</f>
        <v>0</v>
      </c>
      <c r="BS463" s="130">
        <f t="shared" ref="BS463" si="8278">K463/K467</f>
        <v>0</v>
      </c>
      <c r="BT463" s="131">
        <f t="shared" ref="BT463" si="8279">L463/L467</f>
        <v>0</v>
      </c>
      <c r="BU463" s="129">
        <f t="shared" ref="BU463" si="8280">M463/M467</f>
        <v>0</v>
      </c>
      <c r="BV463" s="133">
        <f t="shared" ref="BV463" si="8281">N463/N467</f>
        <v>0</v>
      </c>
      <c r="BW463" s="134">
        <f t="shared" ref="BW463" si="8282">O463/O467</f>
        <v>0</v>
      </c>
      <c r="BX463" s="129">
        <f t="shared" ref="BX463" si="8283">P463/P467</f>
        <v>0</v>
      </c>
      <c r="BY463" s="130">
        <f t="shared" ref="BY463" si="8284">Q463/Q467</f>
        <v>0</v>
      </c>
      <c r="BZ463" s="131">
        <f t="shared" ref="BZ463" si="8285">R463/R467</f>
        <v>0</v>
      </c>
      <c r="CA463" s="132">
        <f t="shared" ref="CA463" si="8286">S463/S467</f>
        <v>0</v>
      </c>
      <c r="CB463" s="129">
        <f t="shared" ref="CB463" si="8287">T463/T467</f>
        <v>0</v>
      </c>
      <c r="CC463" s="130">
        <f t="shared" ref="CC463" si="8288">U463/U467</f>
        <v>0</v>
      </c>
      <c r="CD463" s="131">
        <f t="shared" ref="CD463" si="8289">V463/V467</f>
        <v>0</v>
      </c>
      <c r="CE463" s="132">
        <f t="shared" ref="CE463" si="8290">W463/W467</f>
        <v>0</v>
      </c>
      <c r="CF463" s="129">
        <f t="shared" ref="CF463" si="8291">X463/X467</f>
        <v>0</v>
      </c>
      <c r="CG463" s="130">
        <f t="shared" ref="CG463" si="8292">Y463/Y467</f>
        <v>0</v>
      </c>
      <c r="CH463" s="131">
        <f t="shared" ref="CH463" si="8293">Z463/Z467</f>
        <v>0</v>
      </c>
      <c r="CI463" s="129">
        <f t="shared" ref="CI463" si="8294">AA463/AA467</f>
        <v>0</v>
      </c>
      <c r="CJ463" s="135">
        <f t="shared" ref="CJ463" si="8295">AB463/AB467</f>
        <v>0</v>
      </c>
      <c r="CK463" s="136">
        <f t="shared" ref="CK463" si="8296">AC463/AC467</f>
        <v>0</v>
      </c>
    </row>
    <row r="464" spans="1:89" x14ac:dyDescent="0.2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38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>
        <f t="shared" ref="AB464:AB466" si="8297">SUM(B464,D464,F464,H464,J464,L464,N464,P464,R464,T464,V464,X464,Z464)</f>
        <v>0</v>
      </c>
      <c r="AC464" s="173">
        <f t="shared" ref="AC464:AC466" si="8298">SUM(C464,E464,G464,I464,K464,M464,O464,Q464,S464,U464,W464,Y464,AA464)</f>
        <v>0</v>
      </c>
      <c r="BI464" s="137" t="s">
        <v>37</v>
      </c>
      <c r="BJ464" s="129">
        <f>B464/B467</f>
        <v>0</v>
      </c>
      <c r="BK464" s="130">
        <f t="shared" ref="BK464" si="8299">C464/C467</f>
        <v>0</v>
      </c>
      <c r="BL464" s="131">
        <f t="shared" ref="BL464" si="8300">D464/D467</f>
        <v>0</v>
      </c>
      <c r="BM464" s="132">
        <f t="shared" ref="BM464" si="8301">E464/E467</f>
        <v>0</v>
      </c>
      <c r="BN464" s="129">
        <f t="shared" ref="BN464" si="8302">F464/F467</f>
        <v>0</v>
      </c>
      <c r="BO464" s="130">
        <f t="shared" ref="BO464" si="8303">G464/G467</f>
        <v>0</v>
      </c>
      <c r="BP464" s="131">
        <f t="shared" ref="BP464" si="8304">H464/H467</f>
        <v>0</v>
      </c>
      <c r="BQ464" s="132">
        <f t="shared" ref="BQ464" si="8305">I464/I467</f>
        <v>0</v>
      </c>
      <c r="BR464" s="129">
        <f t="shared" ref="BR464" si="8306">J464/J467</f>
        <v>0</v>
      </c>
      <c r="BS464" s="130">
        <f t="shared" ref="BS464" si="8307">K464/K467</f>
        <v>0</v>
      </c>
      <c r="BT464" s="131">
        <f t="shared" ref="BT464" si="8308">L464/L467</f>
        <v>0</v>
      </c>
      <c r="BU464" s="129">
        <f t="shared" ref="BU464" si="8309">M464/M467</f>
        <v>0</v>
      </c>
      <c r="BV464" s="133">
        <f t="shared" ref="BV464" si="8310">N464/N467</f>
        <v>0</v>
      </c>
      <c r="BW464" s="134">
        <f t="shared" ref="BW464" si="8311">O464/O467</f>
        <v>0</v>
      </c>
      <c r="BX464" s="129">
        <f t="shared" ref="BX464" si="8312">P464/P467</f>
        <v>0</v>
      </c>
      <c r="BY464" s="130">
        <f t="shared" ref="BY464" si="8313">Q464/Q467</f>
        <v>0</v>
      </c>
      <c r="BZ464" s="131">
        <f t="shared" ref="BZ464" si="8314">R464/R467</f>
        <v>0</v>
      </c>
      <c r="CA464" s="132">
        <f t="shared" ref="CA464" si="8315">S464/S467</f>
        <v>0</v>
      </c>
      <c r="CB464" s="129">
        <f t="shared" ref="CB464" si="8316">T464/T467</f>
        <v>0</v>
      </c>
      <c r="CC464" s="130">
        <f t="shared" ref="CC464" si="8317">U464/U467</f>
        <v>0</v>
      </c>
      <c r="CD464" s="131">
        <f t="shared" ref="CD464" si="8318">V464/V467</f>
        <v>0</v>
      </c>
      <c r="CE464" s="132">
        <f t="shared" ref="CE464" si="8319">W464/W467</f>
        <v>0</v>
      </c>
      <c r="CF464" s="129">
        <f t="shared" ref="CF464" si="8320">X464/X467</f>
        <v>0</v>
      </c>
      <c r="CG464" s="130">
        <f t="shared" ref="CG464" si="8321">Y464/Y467</f>
        <v>0</v>
      </c>
      <c r="CH464" s="131">
        <f t="shared" ref="CH464" si="8322">Z464/Z467</f>
        <v>0</v>
      </c>
      <c r="CI464" s="129">
        <f t="shared" ref="CI464" si="8323">AA464/AA467</f>
        <v>0</v>
      </c>
      <c r="CJ464" s="135">
        <f t="shared" ref="CJ464" si="8324">AB464/AB467</f>
        <v>0</v>
      </c>
      <c r="CK464" s="136">
        <f t="shared" ref="CK464" si="8325">AC464/AC467</f>
        <v>0</v>
      </c>
    </row>
    <row r="465" spans="1:89" x14ac:dyDescent="0.2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8297"/>
        <v>0</v>
      </c>
      <c r="AC465" s="173">
        <f t="shared" si="8298"/>
        <v>0</v>
      </c>
      <c r="BI465" s="146" t="s">
        <v>38</v>
      </c>
      <c r="BJ465" s="129">
        <f>B465/B467</f>
        <v>0</v>
      </c>
      <c r="BK465" s="130">
        <f t="shared" ref="BK465" si="8326">C465/C467</f>
        <v>0</v>
      </c>
      <c r="BL465" s="131">
        <f t="shared" ref="BL465" si="8327">D465/D467</f>
        <v>0</v>
      </c>
      <c r="BM465" s="132">
        <f t="shared" ref="BM465" si="8328">E465/E467</f>
        <v>0</v>
      </c>
      <c r="BN465" s="129">
        <f t="shared" ref="BN465" si="8329">F465/F467</f>
        <v>0</v>
      </c>
      <c r="BO465" s="130">
        <f t="shared" ref="BO465" si="8330">G465/G467</f>
        <v>0</v>
      </c>
      <c r="BP465" s="131">
        <f t="shared" ref="BP465" si="8331">H465/H467</f>
        <v>0</v>
      </c>
      <c r="BQ465" s="132">
        <f t="shared" ref="BQ465" si="8332">I465/I467</f>
        <v>0</v>
      </c>
      <c r="BR465" s="129">
        <f t="shared" ref="BR465" si="8333">J465/J467</f>
        <v>0</v>
      </c>
      <c r="BS465" s="130">
        <f t="shared" ref="BS465" si="8334">K465/K467</f>
        <v>0</v>
      </c>
      <c r="BT465" s="131">
        <f t="shared" ref="BT465" si="8335">L465/L467</f>
        <v>0</v>
      </c>
      <c r="BU465" s="129">
        <f t="shared" ref="BU465" si="8336">M465/M467</f>
        <v>0</v>
      </c>
      <c r="BV465" s="133">
        <f t="shared" ref="BV465" si="8337">N465/N467</f>
        <v>0</v>
      </c>
      <c r="BW465" s="134">
        <f t="shared" ref="BW465" si="8338">O465/O467</f>
        <v>0</v>
      </c>
      <c r="BX465" s="129">
        <f t="shared" ref="BX465" si="8339">P465/P467</f>
        <v>0</v>
      </c>
      <c r="BY465" s="130">
        <f t="shared" ref="BY465" si="8340">Q465/Q467</f>
        <v>0</v>
      </c>
      <c r="BZ465" s="131">
        <f t="shared" ref="BZ465" si="8341">R465/R467</f>
        <v>0</v>
      </c>
      <c r="CA465" s="132">
        <f t="shared" ref="CA465" si="8342">S465/S467</f>
        <v>0</v>
      </c>
      <c r="CB465" s="129">
        <f t="shared" ref="CB465" si="8343">T465/T467</f>
        <v>0</v>
      </c>
      <c r="CC465" s="130">
        <f t="shared" ref="CC465" si="8344">U465/U467</f>
        <v>0</v>
      </c>
      <c r="CD465" s="131">
        <f t="shared" ref="CD465" si="8345">V465/V467</f>
        <v>0</v>
      </c>
      <c r="CE465" s="132">
        <f t="shared" ref="CE465" si="8346">W465/W467</f>
        <v>0</v>
      </c>
      <c r="CF465" s="129">
        <f t="shared" ref="CF465" si="8347">X465/X467</f>
        <v>0</v>
      </c>
      <c r="CG465" s="130">
        <f t="shared" ref="CG465" si="8348">Y465/Y467</f>
        <v>0</v>
      </c>
      <c r="CH465" s="131">
        <f t="shared" ref="CH465" si="8349">Z465/Z467</f>
        <v>0</v>
      </c>
      <c r="CI465" s="129">
        <f t="shared" ref="CI465" si="8350">AA465/AA467</f>
        <v>0</v>
      </c>
      <c r="CJ465" s="135">
        <f t="shared" ref="CJ465" si="8351">AB465/AB467</f>
        <v>0</v>
      </c>
      <c r="CK465" s="136">
        <f t="shared" ref="CK465" si="8352">AC465/AC467</f>
        <v>0</v>
      </c>
    </row>
    <row r="466" spans="1:89" ht="13.5" thickBot="1" x14ac:dyDescent="0.25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>
        <f t="shared" si="8297"/>
        <v>0</v>
      </c>
      <c r="AC466" s="173">
        <f t="shared" si="8298"/>
        <v>0</v>
      </c>
      <c r="BI466" s="137" t="s">
        <v>39</v>
      </c>
      <c r="BJ466" s="129">
        <f>B466/B467</f>
        <v>0</v>
      </c>
      <c r="BK466" s="130">
        <f t="shared" ref="BK466" si="8353">C466/C467</f>
        <v>0</v>
      </c>
      <c r="BL466" s="131">
        <f t="shared" ref="BL466" si="8354">D466/D467</f>
        <v>0</v>
      </c>
      <c r="BM466" s="132">
        <f t="shared" ref="BM466" si="8355">E466/E467</f>
        <v>0</v>
      </c>
      <c r="BN466" s="129">
        <f t="shared" ref="BN466" si="8356">F466/F467</f>
        <v>0</v>
      </c>
      <c r="BO466" s="130">
        <f t="shared" ref="BO466" si="8357">G466/G467</f>
        <v>0</v>
      </c>
      <c r="BP466" s="131">
        <f t="shared" ref="BP466" si="8358">H466/H467</f>
        <v>0</v>
      </c>
      <c r="BQ466" s="132">
        <f t="shared" ref="BQ466" si="8359">I466/I467</f>
        <v>0</v>
      </c>
      <c r="BR466" s="129">
        <f t="shared" ref="BR466" si="8360">J466/J467</f>
        <v>0</v>
      </c>
      <c r="BS466" s="130">
        <f t="shared" ref="BS466" si="8361">K466/K467</f>
        <v>0</v>
      </c>
      <c r="BT466" s="131">
        <f t="shared" ref="BT466" si="8362">L466/L467</f>
        <v>0</v>
      </c>
      <c r="BU466" s="129">
        <f t="shared" ref="BU466" si="8363">M466/M467</f>
        <v>0</v>
      </c>
      <c r="BV466" s="133">
        <f t="shared" ref="BV466" si="8364">N466/N467</f>
        <v>0</v>
      </c>
      <c r="BW466" s="134">
        <f t="shared" ref="BW466" si="8365">O466/O467</f>
        <v>0</v>
      </c>
      <c r="BX466" s="129">
        <f t="shared" ref="BX466" si="8366">P466/P467</f>
        <v>0</v>
      </c>
      <c r="BY466" s="130">
        <f t="shared" ref="BY466" si="8367">Q466/Q467</f>
        <v>0</v>
      </c>
      <c r="BZ466" s="131">
        <f t="shared" ref="BZ466" si="8368">R466/R467</f>
        <v>0</v>
      </c>
      <c r="CA466" s="132">
        <f t="shared" ref="CA466" si="8369">S466/S467</f>
        <v>0</v>
      </c>
      <c r="CB466" s="129">
        <f t="shared" ref="CB466" si="8370">T466/T467</f>
        <v>0</v>
      </c>
      <c r="CC466" s="130">
        <f t="shared" ref="CC466" si="8371">U466/U467</f>
        <v>0</v>
      </c>
      <c r="CD466" s="131">
        <f t="shared" ref="CD466" si="8372">V466/V467</f>
        <v>0</v>
      </c>
      <c r="CE466" s="132">
        <f t="shared" ref="CE466" si="8373">W466/W467</f>
        <v>0</v>
      </c>
      <c r="CF466" s="129">
        <f t="shared" ref="CF466" si="8374">X466/X467</f>
        <v>0</v>
      </c>
      <c r="CG466" s="130">
        <f t="shared" ref="CG466" si="8375">Y466/Y467</f>
        <v>0</v>
      </c>
      <c r="CH466" s="131">
        <f t="shared" ref="CH466" si="8376">Z466/Z467</f>
        <v>0</v>
      </c>
      <c r="CI466" s="129">
        <f t="shared" ref="CI466" si="8377">AA466/AA467</f>
        <v>0</v>
      </c>
      <c r="CJ466" s="135">
        <f t="shared" ref="CJ466" si="8378">AB466/AB467</f>
        <v>0</v>
      </c>
      <c r="CK466" s="136">
        <f t="shared" ref="CK466" si="8379">AC466/AC467</f>
        <v>0</v>
      </c>
    </row>
    <row r="467" spans="1:89" ht="14.25" thickTop="1" thickBot="1" x14ac:dyDescent="0.25">
      <c r="A467" s="267" t="s">
        <v>13</v>
      </c>
      <c r="B467" s="20">
        <f t="shared" ref="B467" si="8380">SUM(B444:B466)</f>
        <v>10947</v>
      </c>
      <c r="C467" s="21">
        <f t="shared" ref="C467" si="8381">SUM(C444:C466)</f>
        <v>12657</v>
      </c>
      <c r="D467" s="20">
        <f t="shared" ref="D467" si="8382">SUM(D444:D466)</f>
        <v>5253</v>
      </c>
      <c r="E467" s="21">
        <f t="shared" ref="E467" si="8383">SUM(E444:E466)</f>
        <v>5543</v>
      </c>
      <c r="F467" s="20">
        <f t="shared" ref="F467" si="8384">SUM(F444:F466)</f>
        <v>13311</v>
      </c>
      <c r="G467" s="21">
        <f t="shared" ref="G467" si="8385">SUM(G444:G466)</f>
        <v>13156</v>
      </c>
      <c r="H467" s="20">
        <f t="shared" ref="H467" si="8386">SUM(H444:H466)</f>
        <v>17770</v>
      </c>
      <c r="I467" s="21">
        <f t="shared" ref="I467" si="8387">SUM(I444:I466)</f>
        <v>19665</v>
      </c>
      <c r="J467" s="20">
        <f t="shared" ref="J467" si="8388">SUM(J444:J466)</f>
        <v>3187</v>
      </c>
      <c r="K467" s="21">
        <f t="shared" ref="K467" si="8389">SUM(K444:K466)</f>
        <v>3037</v>
      </c>
      <c r="L467" s="20">
        <f t="shared" ref="L467" si="8390">SUM(L444:L466)</f>
        <v>10167</v>
      </c>
      <c r="M467" s="21">
        <f t="shared" ref="M467" si="8391">SUM(M444:M466)</f>
        <v>9908</v>
      </c>
      <c r="N467" s="20">
        <f t="shared" ref="N467" si="8392">SUM(N444:N466)</f>
        <v>19570</v>
      </c>
      <c r="O467" s="21">
        <f t="shared" ref="O467" si="8393">SUM(O444:O466)</f>
        <v>19754</v>
      </c>
      <c r="P467" s="20">
        <f t="shared" ref="P467" si="8394">SUM(P444:P466)</f>
        <v>10363</v>
      </c>
      <c r="Q467" s="21">
        <f t="shared" ref="Q467" si="8395">SUM(Q444:Q466)</f>
        <v>9830</v>
      </c>
      <c r="R467" s="20">
        <f t="shared" ref="R467" si="8396">SUM(R444:R466)</f>
        <v>12015</v>
      </c>
      <c r="S467" s="21">
        <f t="shared" ref="S467" si="8397">SUM(S444:S466)</f>
        <v>12215</v>
      </c>
      <c r="T467" s="20">
        <f t="shared" ref="T467" si="8398">SUM(T444:T466)</f>
        <v>3184</v>
      </c>
      <c r="U467" s="21">
        <f t="shared" ref="U467" si="8399">SUM(U444:U466)</f>
        <v>3115</v>
      </c>
      <c r="V467" s="20">
        <f t="shared" ref="V467" si="8400">SUM(V444:V466)</f>
        <v>10839</v>
      </c>
      <c r="W467" s="21">
        <f t="shared" ref="W467" si="8401">SUM(W444:W466)</f>
        <v>10807</v>
      </c>
      <c r="X467" s="20">
        <f t="shared" ref="X467" si="8402">SUM(X444:X466)</f>
        <v>9461</v>
      </c>
      <c r="Y467" s="21">
        <f t="shared" ref="Y467" si="8403">SUM(Y444:Y466)</f>
        <v>5434</v>
      </c>
      <c r="Z467" s="20">
        <f t="shared" ref="Z467" si="8404">SUM(Z444:Z466)</f>
        <v>17737</v>
      </c>
      <c r="AA467" s="21">
        <f t="shared" ref="AA467" si="8405">SUM(AA444:AA466)</f>
        <v>18381</v>
      </c>
      <c r="AB467" s="174">
        <f t="shared" ref="AB467:AC467" si="8406">SUM(AB443:AB466)</f>
        <v>143804</v>
      </c>
      <c r="AC467" s="175">
        <f t="shared" si="8406"/>
        <v>143502</v>
      </c>
      <c r="BI467" s="267" t="s">
        <v>13</v>
      </c>
      <c r="BJ467" s="155">
        <f>SUM(BJ443:BJ466)</f>
        <v>1</v>
      </c>
      <c r="BK467" s="156">
        <f t="shared" ref="BK467:CK467" si="8407">SUM(BK443:BK466)</f>
        <v>0.99999999999999989</v>
      </c>
      <c r="BL467" s="155">
        <f t="shared" si="8407"/>
        <v>1</v>
      </c>
      <c r="BM467" s="156">
        <f t="shared" si="8407"/>
        <v>1.0000000000000002</v>
      </c>
      <c r="BN467" s="155">
        <f t="shared" si="8407"/>
        <v>1</v>
      </c>
      <c r="BO467" s="156">
        <f t="shared" si="8407"/>
        <v>1</v>
      </c>
      <c r="BP467" s="155">
        <f t="shared" si="8407"/>
        <v>1</v>
      </c>
      <c r="BQ467" s="156">
        <f t="shared" si="8407"/>
        <v>1</v>
      </c>
      <c r="BR467" s="155">
        <f t="shared" si="8407"/>
        <v>0.99999999999999989</v>
      </c>
      <c r="BS467" s="156">
        <f t="shared" si="8407"/>
        <v>0.99999999999999989</v>
      </c>
      <c r="BT467" s="155">
        <f t="shared" si="8407"/>
        <v>1</v>
      </c>
      <c r="BU467" s="156">
        <f t="shared" si="8407"/>
        <v>1.0000000000000002</v>
      </c>
      <c r="BV467" s="155">
        <f t="shared" si="8407"/>
        <v>1</v>
      </c>
      <c r="BW467" s="156">
        <f t="shared" si="8407"/>
        <v>1</v>
      </c>
      <c r="BX467" s="155">
        <f t="shared" si="8407"/>
        <v>1</v>
      </c>
      <c r="BY467" s="156">
        <f t="shared" si="8407"/>
        <v>1</v>
      </c>
      <c r="BZ467" s="155">
        <f t="shared" si="8407"/>
        <v>1</v>
      </c>
      <c r="CA467" s="156">
        <f t="shared" si="8407"/>
        <v>1</v>
      </c>
      <c r="CB467" s="155">
        <f t="shared" si="8407"/>
        <v>0.99999999999999978</v>
      </c>
      <c r="CC467" s="156">
        <f t="shared" si="8407"/>
        <v>1</v>
      </c>
      <c r="CD467" s="155">
        <f t="shared" si="8407"/>
        <v>1</v>
      </c>
      <c r="CE467" s="156">
        <f t="shared" si="8407"/>
        <v>1.0000000000000002</v>
      </c>
      <c r="CF467" s="155">
        <f t="shared" si="8407"/>
        <v>1</v>
      </c>
      <c r="CG467" s="156">
        <f t="shared" si="8407"/>
        <v>1</v>
      </c>
      <c r="CH467" s="155">
        <f t="shared" si="8407"/>
        <v>0.99999999999999989</v>
      </c>
      <c r="CI467" s="156">
        <f t="shared" si="8407"/>
        <v>1</v>
      </c>
      <c r="CJ467" s="155">
        <f t="shared" si="8407"/>
        <v>0.99999999999999989</v>
      </c>
      <c r="CK467" s="156">
        <f t="shared" si="8407"/>
        <v>1</v>
      </c>
    </row>
    <row r="468" spans="1:89" ht="13.5" thickTop="1" x14ac:dyDescent="0.2">
      <c r="A468" s="187"/>
    </row>
    <row r="470" spans="1:89" x14ac:dyDescent="0.2">
      <c r="A470" s="301">
        <f>+A439+1</f>
        <v>44485</v>
      </c>
      <c r="B470" s="301"/>
      <c r="C470" s="301"/>
      <c r="D470" s="301"/>
      <c r="BI470" s="300">
        <f>+BI439+1</f>
        <v>44485</v>
      </c>
      <c r="BJ470" s="300"/>
      <c r="BK470" s="300"/>
      <c r="BL470" s="300"/>
    </row>
    <row r="471" spans="1:89" ht="13.5" thickBot="1" x14ac:dyDescent="0.25">
      <c r="AE471" s="270" t="s">
        <v>84</v>
      </c>
    </row>
    <row r="472" spans="1:89" ht="14.25" thickTop="1" thickBot="1" x14ac:dyDescent="0.25">
      <c r="A472" s="298" t="s">
        <v>0</v>
      </c>
      <c r="B472" s="292" t="s">
        <v>1</v>
      </c>
      <c r="C472" s="293"/>
      <c r="D472" s="292" t="s">
        <v>2</v>
      </c>
      <c r="E472" s="293"/>
      <c r="F472" s="292" t="s">
        <v>3</v>
      </c>
      <c r="G472" s="293"/>
      <c r="H472" s="292" t="s">
        <v>4</v>
      </c>
      <c r="I472" s="293"/>
      <c r="J472" s="292" t="s">
        <v>5</v>
      </c>
      <c r="K472" s="293"/>
      <c r="L472" s="292" t="s">
        <v>6</v>
      </c>
      <c r="M472" s="293"/>
      <c r="N472" s="292" t="s">
        <v>7</v>
      </c>
      <c r="O472" s="293"/>
      <c r="P472" s="292" t="s">
        <v>8</v>
      </c>
      <c r="Q472" s="293"/>
      <c r="R472" s="292" t="s">
        <v>9</v>
      </c>
      <c r="S472" s="293"/>
      <c r="T472" s="292" t="s">
        <v>10</v>
      </c>
      <c r="U472" s="293"/>
      <c r="V472" s="292" t="s">
        <v>11</v>
      </c>
      <c r="W472" s="293"/>
      <c r="X472" s="292" t="s">
        <v>12</v>
      </c>
      <c r="Y472" s="293"/>
      <c r="Z472" s="294" t="s">
        <v>40</v>
      </c>
      <c r="AA472" s="295"/>
      <c r="AB472" s="296" t="s">
        <v>41</v>
      </c>
      <c r="AC472" s="297"/>
      <c r="AE472" s="298" t="s">
        <v>0</v>
      </c>
      <c r="AF472" s="292" t="s">
        <v>1</v>
      </c>
      <c r="AG472" s="293"/>
      <c r="AH472" s="292" t="s">
        <v>2</v>
      </c>
      <c r="AI472" s="293"/>
      <c r="AJ472" s="292" t="s">
        <v>3</v>
      </c>
      <c r="AK472" s="293"/>
      <c r="AL472" s="292" t="s">
        <v>4</v>
      </c>
      <c r="AM472" s="293"/>
      <c r="AN472" s="292" t="s">
        <v>5</v>
      </c>
      <c r="AO472" s="293"/>
      <c r="AP472" s="292" t="s">
        <v>6</v>
      </c>
      <c r="AQ472" s="293"/>
      <c r="AR472" s="292" t="s">
        <v>7</v>
      </c>
      <c r="AS472" s="293"/>
      <c r="AT472" s="292" t="s">
        <v>8</v>
      </c>
      <c r="AU472" s="293"/>
      <c r="AV472" s="292" t="s">
        <v>9</v>
      </c>
      <c r="AW472" s="293"/>
      <c r="AX472" s="292" t="s">
        <v>10</v>
      </c>
      <c r="AY472" s="293"/>
      <c r="AZ472" s="292" t="s">
        <v>11</v>
      </c>
      <c r="BA472" s="293"/>
      <c r="BB472" s="292" t="s">
        <v>12</v>
      </c>
      <c r="BC472" s="293"/>
      <c r="BD472" s="294" t="s">
        <v>40</v>
      </c>
      <c r="BE472" s="295"/>
      <c r="BF472" s="296" t="s">
        <v>41</v>
      </c>
      <c r="BG472" s="297"/>
      <c r="BI472" s="298" t="s">
        <v>0</v>
      </c>
      <c r="BJ472" s="292" t="s">
        <v>1</v>
      </c>
      <c r="BK472" s="293"/>
      <c r="BL472" s="292" t="s">
        <v>2</v>
      </c>
      <c r="BM472" s="293"/>
      <c r="BN472" s="292" t="s">
        <v>3</v>
      </c>
      <c r="BO472" s="293"/>
      <c r="BP472" s="292" t="s">
        <v>4</v>
      </c>
      <c r="BQ472" s="293"/>
      <c r="BR472" s="292" t="s">
        <v>5</v>
      </c>
      <c r="BS472" s="293"/>
      <c r="BT472" s="292" t="s">
        <v>6</v>
      </c>
      <c r="BU472" s="293"/>
      <c r="BV472" s="292" t="s">
        <v>7</v>
      </c>
      <c r="BW472" s="293"/>
      <c r="BX472" s="292" t="s">
        <v>8</v>
      </c>
      <c r="BY472" s="293"/>
      <c r="BZ472" s="292" t="s">
        <v>9</v>
      </c>
      <c r="CA472" s="293"/>
      <c r="CB472" s="292" t="s">
        <v>10</v>
      </c>
      <c r="CC472" s="293"/>
      <c r="CD472" s="292" t="s">
        <v>11</v>
      </c>
      <c r="CE472" s="293"/>
      <c r="CF472" s="292" t="s">
        <v>12</v>
      </c>
      <c r="CG472" s="293"/>
      <c r="CH472" s="294" t="s">
        <v>40</v>
      </c>
      <c r="CI472" s="295"/>
      <c r="CJ472" s="292" t="s">
        <v>41</v>
      </c>
      <c r="CK472" s="293"/>
    </row>
    <row r="473" spans="1:89" ht="15" thickTop="1" thickBot="1" x14ac:dyDescent="0.3">
      <c r="A473" s="299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9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9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3.5" thickTop="1" x14ac:dyDescent="0.2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3" t="str">
        <f>$AE$9</f>
        <v>07:00 - 07:59</v>
      </c>
      <c r="AF474" s="126">
        <f>SUMIF($A$9:$A$32,$AE474,B$474:B$497)</f>
        <v>633</v>
      </c>
      <c r="AG474" s="186">
        <f t="shared" ref="AG474:AV475" si="8408">SUMIF($A$9:$A$32,$AE474,C$474:C$497)</f>
        <v>518</v>
      </c>
      <c r="AH474" s="127">
        <f t="shared" si="8408"/>
        <v>316</v>
      </c>
      <c r="AI474" s="180">
        <f t="shared" si="8408"/>
        <v>223</v>
      </c>
      <c r="AJ474" s="126">
        <f t="shared" si="8408"/>
        <v>991</v>
      </c>
      <c r="AK474" s="128">
        <f t="shared" si="8408"/>
        <v>521</v>
      </c>
      <c r="AL474" s="127">
        <f t="shared" si="8408"/>
        <v>1022</v>
      </c>
      <c r="AM474" s="180">
        <f t="shared" si="8408"/>
        <v>903</v>
      </c>
      <c r="AN474" s="126">
        <f t="shared" si="8408"/>
        <v>90</v>
      </c>
      <c r="AO474" s="128">
        <f t="shared" si="8408"/>
        <v>262</v>
      </c>
      <c r="AP474" s="127">
        <f t="shared" si="8408"/>
        <v>357</v>
      </c>
      <c r="AQ474" s="126">
        <f t="shared" si="8408"/>
        <v>699</v>
      </c>
      <c r="AR474" s="179">
        <f t="shared" si="8408"/>
        <v>1165</v>
      </c>
      <c r="AS474" s="181">
        <f t="shared" si="8408"/>
        <v>1207</v>
      </c>
      <c r="AT474" s="126">
        <f t="shared" si="8408"/>
        <v>628</v>
      </c>
      <c r="AU474" s="128">
        <f t="shared" si="8408"/>
        <v>574</v>
      </c>
      <c r="AV474" s="127">
        <f t="shared" si="8408"/>
        <v>802</v>
      </c>
      <c r="AW474" s="180">
        <f t="shared" ref="AW474:BE475" si="8409">SUMIF($A$9:$A$32,$AE474,S$474:S$497)</f>
        <v>589</v>
      </c>
      <c r="AX474" s="126">
        <f t="shared" si="8409"/>
        <v>126</v>
      </c>
      <c r="AY474" s="128">
        <f t="shared" si="8409"/>
        <v>231</v>
      </c>
      <c r="AZ474" s="127">
        <f t="shared" si="8409"/>
        <v>399</v>
      </c>
      <c r="BA474" s="180">
        <f t="shared" si="8409"/>
        <v>606</v>
      </c>
      <c r="BB474" s="126">
        <f t="shared" si="8409"/>
        <v>602</v>
      </c>
      <c r="BC474" s="128">
        <f t="shared" si="8409"/>
        <v>380</v>
      </c>
      <c r="BD474" s="184">
        <f t="shared" si="8409"/>
        <v>858</v>
      </c>
      <c r="BE474" s="185">
        <f t="shared" si="8409"/>
        <v>927</v>
      </c>
      <c r="BF474" s="170">
        <f>AF474+AH474+AJ474+AL474+AN474+AP474+AR474+AT474+AV474+AX474+AZ474+BB474+BD474</f>
        <v>7989</v>
      </c>
      <c r="BG474" s="171">
        <f>AG474+AI474+AK474+AM474+AO474+AQ474+AS474+AU474+AW474+AY474+BA474+BC474+BE474</f>
        <v>7640</v>
      </c>
      <c r="BH474" s="231"/>
      <c r="BI474" s="125" t="s">
        <v>16</v>
      </c>
      <c r="BJ474" s="129">
        <f>B474/B498</f>
        <v>0</v>
      </c>
      <c r="BK474" s="130">
        <f t="shared" ref="BK474" si="8410">C474/C498</f>
        <v>0</v>
      </c>
      <c r="BL474" s="131">
        <f t="shared" ref="BL474" si="8411">D474/D498</f>
        <v>0</v>
      </c>
      <c r="BM474" s="132">
        <f t="shared" ref="BM474" si="8412">E474/E498</f>
        <v>0</v>
      </c>
      <c r="BN474" s="129">
        <f t="shared" ref="BN474" si="8413">F474/F498</f>
        <v>0</v>
      </c>
      <c r="BO474" s="130">
        <f t="shared" ref="BO474" si="8414">G474/G498</f>
        <v>0</v>
      </c>
      <c r="BP474" s="131">
        <f t="shared" ref="BP474" si="8415">H474/H498</f>
        <v>0</v>
      </c>
      <c r="BQ474" s="132">
        <f t="shared" ref="BQ474" si="8416">I474/I498</f>
        <v>0</v>
      </c>
      <c r="BR474" s="129">
        <f t="shared" ref="BR474" si="8417">J474/J498</f>
        <v>0</v>
      </c>
      <c r="BS474" s="130">
        <f t="shared" ref="BS474" si="8418">K474/K498</f>
        <v>0</v>
      </c>
      <c r="BT474" s="131">
        <f t="shared" ref="BT474" si="8419">L474/L498</f>
        <v>0</v>
      </c>
      <c r="BU474" s="129">
        <f t="shared" ref="BU474" si="8420">M474/M498</f>
        <v>0</v>
      </c>
      <c r="BV474" s="133">
        <f t="shared" ref="BV474" si="8421">N474/N498</f>
        <v>0</v>
      </c>
      <c r="BW474" s="134">
        <f t="shared" ref="BW474" si="8422">O474/O498</f>
        <v>0</v>
      </c>
      <c r="BX474" s="129">
        <f t="shared" ref="BX474" si="8423">P474/P498</f>
        <v>0</v>
      </c>
      <c r="BY474" s="130">
        <f t="shared" ref="BY474" si="8424">Q474/Q498</f>
        <v>0</v>
      </c>
      <c r="BZ474" s="131">
        <f t="shared" ref="BZ474" si="8425">R474/R498</f>
        <v>0</v>
      </c>
      <c r="CA474" s="132">
        <f t="shared" ref="CA474" si="8426">S474/S498</f>
        <v>0</v>
      </c>
      <c r="CB474" s="129">
        <f t="shared" ref="CB474" si="8427">T474/T498</f>
        <v>0</v>
      </c>
      <c r="CC474" s="130">
        <f t="shared" ref="CC474" si="8428">U474/U498</f>
        <v>0</v>
      </c>
      <c r="CD474" s="131">
        <f t="shared" ref="CD474" si="8429">V474/V498</f>
        <v>0</v>
      </c>
      <c r="CE474" s="132">
        <f t="shared" ref="CE474" si="8430">W474/W498</f>
        <v>0</v>
      </c>
      <c r="CF474" s="129">
        <f t="shared" ref="CF474" si="8431">X474/X498</f>
        <v>0</v>
      </c>
      <c r="CG474" s="130">
        <f t="shared" ref="CG474" si="8432">Y474/Y498</f>
        <v>0</v>
      </c>
      <c r="CH474" s="131">
        <f t="shared" ref="CH474" si="8433">Z474/Z498</f>
        <v>0</v>
      </c>
      <c r="CI474" s="129">
        <f t="shared" ref="CI474" si="8434">AA474/AA498</f>
        <v>0</v>
      </c>
      <c r="CJ474" s="135">
        <f t="shared" ref="CJ474" si="8435">AB474/AB498</f>
        <v>0</v>
      </c>
      <c r="CK474" s="136">
        <f t="shared" ref="CK474" si="8436">AC474/AC498</f>
        <v>0</v>
      </c>
    </row>
    <row r="475" spans="1:89" x14ac:dyDescent="0.2">
      <c r="A475" s="137" t="s">
        <v>17</v>
      </c>
      <c r="B475" s="189">
        <v>0</v>
      </c>
      <c r="C475" s="190">
        <v>0</v>
      </c>
      <c r="D475" s="191">
        <v>0</v>
      </c>
      <c r="E475" s="192">
        <v>0</v>
      </c>
      <c r="F475" s="189">
        <v>0</v>
      </c>
      <c r="G475" s="193">
        <v>0</v>
      </c>
      <c r="H475" s="191">
        <v>0</v>
      </c>
      <c r="I475" s="192">
        <v>0</v>
      </c>
      <c r="J475" s="189">
        <v>0</v>
      </c>
      <c r="K475" s="193">
        <v>0</v>
      </c>
      <c r="L475" s="191">
        <v>0</v>
      </c>
      <c r="M475" s="189">
        <v>0</v>
      </c>
      <c r="N475" s="194">
        <v>0</v>
      </c>
      <c r="O475" s="195">
        <v>0</v>
      </c>
      <c r="P475" s="189">
        <v>0</v>
      </c>
      <c r="Q475" s="193">
        <v>0</v>
      </c>
      <c r="R475" s="191">
        <v>0</v>
      </c>
      <c r="S475" s="192">
        <v>0</v>
      </c>
      <c r="T475" s="189">
        <v>0</v>
      </c>
      <c r="U475" s="193">
        <v>0</v>
      </c>
      <c r="V475" s="191">
        <v>0</v>
      </c>
      <c r="W475" s="192">
        <v>0</v>
      </c>
      <c r="X475" s="189">
        <v>0</v>
      </c>
      <c r="Y475" s="193">
        <v>0</v>
      </c>
      <c r="Z475" s="191">
        <v>0</v>
      </c>
      <c r="AA475" s="189">
        <v>0</v>
      </c>
      <c r="AB475" s="170">
        <f t="shared" ref="AB475:AB494" si="8437">B475+D475+F475+H475+J475+L475+N475+P475+R475+T475+V475+X475+Z475</f>
        <v>0</v>
      </c>
      <c r="AC475" s="171">
        <f t="shared" ref="AC475:AC494" si="8438">C475+E475+G475+I475+K475+M475+O475+Q475+S475+U475+W475+Y475+AA475</f>
        <v>0</v>
      </c>
      <c r="AE475" s="275" t="str">
        <f>$AE$10</f>
        <v>08:00 - 08:59</v>
      </c>
      <c r="AF475" s="126">
        <f>SUMIF($A$9:$A$32,$AE475,B$474:B$497)</f>
        <v>635</v>
      </c>
      <c r="AG475" s="190">
        <f t="shared" si="8408"/>
        <v>545</v>
      </c>
      <c r="AH475" s="191">
        <f t="shared" si="8408"/>
        <v>213</v>
      </c>
      <c r="AI475" s="192">
        <f t="shared" si="8408"/>
        <v>255</v>
      </c>
      <c r="AJ475" s="276">
        <f t="shared" si="8408"/>
        <v>930</v>
      </c>
      <c r="AK475" s="193">
        <f t="shared" si="8408"/>
        <v>550</v>
      </c>
      <c r="AL475" s="191">
        <f t="shared" si="8408"/>
        <v>1072</v>
      </c>
      <c r="AM475" s="192">
        <f t="shared" si="8408"/>
        <v>942</v>
      </c>
      <c r="AN475" s="276">
        <f t="shared" si="8408"/>
        <v>90</v>
      </c>
      <c r="AO475" s="193">
        <f t="shared" si="8408"/>
        <v>277</v>
      </c>
      <c r="AP475" s="191">
        <f t="shared" si="8408"/>
        <v>310</v>
      </c>
      <c r="AQ475" s="276">
        <f t="shared" si="8408"/>
        <v>628</v>
      </c>
      <c r="AR475" s="194">
        <f t="shared" si="8408"/>
        <v>1029</v>
      </c>
      <c r="AS475" s="195">
        <f t="shared" si="8408"/>
        <v>1291</v>
      </c>
      <c r="AT475" s="276">
        <f t="shared" si="8408"/>
        <v>629</v>
      </c>
      <c r="AU475" s="193">
        <f t="shared" si="8408"/>
        <v>497</v>
      </c>
      <c r="AV475" s="191">
        <f t="shared" si="8408"/>
        <v>766</v>
      </c>
      <c r="AW475" s="192">
        <f t="shared" si="8409"/>
        <v>561</v>
      </c>
      <c r="AX475" s="276">
        <f t="shared" si="8409"/>
        <v>107</v>
      </c>
      <c r="AY475" s="193">
        <f t="shared" si="8409"/>
        <v>177</v>
      </c>
      <c r="AZ475" s="191">
        <f t="shared" si="8409"/>
        <v>343</v>
      </c>
      <c r="BA475" s="192">
        <f t="shared" si="8409"/>
        <v>645</v>
      </c>
      <c r="BB475" s="276">
        <f t="shared" si="8409"/>
        <v>474</v>
      </c>
      <c r="BC475" s="193">
        <f t="shared" si="8409"/>
        <v>319</v>
      </c>
      <c r="BD475" s="191">
        <f t="shared" si="8409"/>
        <v>919</v>
      </c>
      <c r="BE475" s="276">
        <f t="shared" si="8409"/>
        <v>769</v>
      </c>
      <c r="BF475" s="172">
        <f>SUM(AF475,AH475,AJ475,AL475,AN475,AP475,AR475,AT475,AV475,AX475,AZ475,BB475,BD475)</f>
        <v>7517</v>
      </c>
      <c r="BG475" s="173">
        <f>SUM(AG475,AI475,AK475,AM475,AO475,AQ475,AS475,AU475,AW475,AY475,BA475,BC475,BE475)</f>
        <v>7456</v>
      </c>
      <c r="BI475" s="137" t="s">
        <v>17</v>
      </c>
      <c r="BJ475" s="129">
        <f>B475/B498</f>
        <v>0</v>
      </c>
      <c r="BK475" s="130">
        <f t="shared" ref="BK475" si="8439">C475/C498</f>
        <v>0</v>
      </c>
      <c r="BL475" s="131">
        <f t="shared" ref="BL475" si="8440">D475/D498</f>
        <v>0</v>
      </c>
      <c r="BM475" s="132">
        <f t="shared" ref="BM475" si="8441">E475/E498</f>
        <v>0</v>
      </c>
      <c r="BN475" s="129">
        <f t="shared" ref="BN475" si="8442">F475/F498</f>
        <v>0</v>
      </c>
      <c r="BO475" s="130">
        <f t="shared" ref="BO475" si="8443">G475/G498</f>
        <v>0</v>
      </c>
      <c r="BP475" s="131">
        <f t="shared" ref="BP475" si="8444">H475/H498</f>
        <v>0</v>
      </c>
      <c r="BQ475" s="132">
        <f t="shared" ref="BQ475" si="8445">I475/I498</f>
        <v>0</v>
      </c>
      <c r="BR475" s="129">
        <f t="shared" ref="BR475" si="8446">J475/J498</f>
        <v>0</v>
      </c>
      <c r="BS475" s="130">
        <f t="shared" ref="BS475" si="8447">K475/K498</f>
        <v>0</v>
      </c>
      <c r="BT475" s="131">
        <f t="shared" ref="BT475" si="8448">L475/L498</f>
        <v>0</v>
      </c>
      <c r="BU475" s="129">
        <f t="shared" ref="BU475" si="8449">M475/M498</f>
        <v>0</v>
      </c>
      <c r="BV475" s="133">
        <f t="shared" ref="BV475" si="8450">N475/N498</f>
        <v>0</v>
      </c>
      <c r="BW475" s="134">
        <f t="shared" ref="BW475" si="8451">O475/O498</f>
        <v>0</v>
      </c>
      <c r="BX475" s="129">
        <f t="shared" ref="BX475" si="8452">P475/P498</f>
        <v>0</v>
      </c>
      <c r="BY475" s="130">
        <f t="shared" ref="BY475" si="8453">Q475/Q498</f>
        <v>0</v>
      </c>
      <c r="BZ475" s="131">
        <f t="shared" ref="BZ475" si="8454">R475/R498</f>
        <v>0</v>
      </c>
      <c r="CA475" s="132">
        <f t="shared" ref="CA475" si="8455">S475/S498</f>
        <v>0</v>
      </c>
      <c r="CB475" s="129">
        <f t="shared" ref="CB475" si="8456">T475/T498</f>
        <v>0</v>
      </c>
      <c r="CC475" s="130">
        <f t="shared" ref="CC475" si="8457">U475/U498</f>
        <v>0</v>
      </c>
      <c r="CD475" s="131">
        <f t="shared" ref="CD475" si="8458">V475/V498</f>
        <v>0</v>
      </c>
      <c r="CE475" s="132">
        <f t="shared" ref="CE475" si="8459">W475/W498</f>
        <v>0</v>
      </c>
      <c r="CF475" s="129">
        <f t="shared" ref="CF475" si="8460">X475/X498</f>
        <v>0</v>
      </c>
      <c r="CG475" s="130">
        <f t="shared" ref="CG475" si="8461">Y475/Y498</f>
        <v>0</v>
      </c>
      <c r="CH475" s="131">
        <f t="shared" ref="CH475" si="8462">Z475/Z498</f>
        <v>0</v>
      </c>
      <c r="CI475" s="129">
        <f t="shared" ref="CI475" si="8463">AA475/AA498</f>
        <v>0</v>
      </c>
      <c r="CJ475" s="135">
        <f t="shared" ref="CJ475" si="8464">AB475/AB498</f>
        <v>0</v>
      </c>
      <c r="CK475" s="136">
        <f t="shared" ref="CK475" si="8465">AC475/AC498</f>
        <v>0</v>
      </c>
    </row>
    <row r="476" spans="1:89" ht="13.5" thickBot="1" x14ac:dyDescent="0.25">
      <c r="A476" s="146" t="s">
        <v>18</v>
      </c>
      <c r="B476" s="196">
        <v>334</v>
      </c>
      <c r="C476" s="197">
        <v>0</v>
      </c>
      <c r="D476" s="198">
        <v>255</v>
      </c>
      <c r="E476" s="199">
        <v>6</v>
      </c>
      <c r="F476" s="196">
        <v>867</v>
      </c>
      <c r="G476" s="200">
        <v>9</v>
      </c>
      <c r="H476" s="198">
        <v>699</v>
      </c>
      <c r="I476" s="199">
        <v>100</v>
      </c>
      <c r="J476" s="196">
        <v>27</v>
      </c>
      <c r="K476" s="200">
        <v>45</v>
      </c>
      <c r="L476" s="198">
        <v>134</v>
      </c>
      <c r="M476" s="196">
        <v>195</v>
      </c>
      <c r="N476" s="201">
        <v>572</v>
      </c>
      <c r="O476" s="202">
        <v>500</v>
      </c>
      <c r="P476" s="196">
        <v>274</v>
      </c>
      <c r="Q476" s="200">
        <v>314</v>
      </c>
      <c r="R476" s="198">
        <v>203</v>
      </c>
      <c r="S476" s="199">
        <v>269</v>
      </c>
      <c r="T476" s="196">
        <v>58</v>
      </c>
      <c r="U476" s="200">
        <v>85</v>
      </c>
      <c r="V476" s="198">
        <v>147</v>
      </c>
      <c r="W476" s="199">
        <v>213</v>
      </c>
      <c r="X476" s="196">
        <v>229</v>
      </c>
      <c r="Y476" s="200">
        <v>128</v>
      </c>
      <c r="Z476" s="198">
        <v>386</v>
      </c>
      <c r="AA476" s="196">
        <v>321</v>
      </c>
      <c r="AB476" s="170">
        <f t="shared" si="8437"/>
        <v>4185</v>
      </c>
      <c r="AC476" s="171">
        <f t="shared" si="8438"/>
        <v>2185</v>
      </c>
      <c r="AE476" s="273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3.558870538092701E-2</v>
      </c>
      <c r="BK476" s="130">
        <f t="shared" ref="BK476" si="8466">C476/C498</f>
        <v>0</v>
      </c>
      <c r="BL476" s="131">
        <f t="shared" ref="BL476" si="8467">D476/D498</f>
        <v>6.8603712671509276E-2</v>
      </c>
      <c r="BM476" s="132">
        <f t="shared" ref="BM476" si="8468">E476/E498</f>
        <v>1.2872774082814847E-3</v>
      </c>
      <c r="BN476" s="129">
        <f t="shared" ref="BN476" si="8469">F476/F498</f>
        <v>8.3333333333333329E-2</v>
      </c>
      <c r="BO476" s="130">
        <f t="shared" ref="BO476" si="8470">G476/G498</f>
        <v>6.6381472193538873E-4</v>
      </c>
      <c r="BP476" s="131">
        <f t="shared" ref="BP476" si="8471">H476/H498</f>
        <v>4.4092600769570431E-2</v>
      </c>
      <c r="BQ476" s="132">
        <f t="shared" ref="BQ476" si="8472">I476/I498</f>
        <v>5.341309689135776E-3</v>
      </c>
      <c r="BR476" s="129">
        <f t="shared" ref="BR476" si="8473">J476/J498</f>
        <v>1.1508951406649617E-2</v>
      </c>
      <c r="BS476" s="130">
        <f t="shared" ref="BS476" si="8474">K476/K498</f>
        <v>2.116650987770461E-2</v>
      </c>
      <c r="BT476" s="131">
        <f t="shared" ref="BT476" si="8475">L476/L498</f>
        <v>1.7507185785210346E-2</v>
      </c>
      <c r="BU476" s="129">
        <f t="shared" ref="BU476" si="8476">M476/M498</f>
        <v>2.8684907325684024E-2</v>
      </c>
      <c r="BV476" s="133">
        <f t="shared" ref="BV476" si="8477">N476/N498</f>
        <v>3.3778197708751623E-2</v>
      </c>
      <c r="BW476" s="134">
        <f t="shared" ref="BW476" si="8478">O476/O498</f>
        <v>3.1150707121051648E-2</v>
      </c>
      <c r="BX476" s="129">
        <f t="shared" ref="BX476" si="8479">P476/P498</f>
        <v>2.9840993247658463E-2</v>
      </c>
      <c r="BY476" s="130">
        <f t="shared" ref="BY476" si="8480">Q476/Q498</f>
        <v>4.1777541245343268E-2</v>
      </c>
      <c r="BZ476" s="131">
        <f t="shared" ref="BZ476" si="8481">R476/R498</f>
        <v>1.6946322731446698E-2</v>
      </c>
      <c r="CA476" s="132">
        <f t="shared" ref="CA476" si="8482">S476/S498</f>
        <v>2.6565277503456448E-2</v>
      </c>
      <c r="CB476" s="129">
        <f t="shared" ref="CB476" si="8483">T476/T498</f>
        <v>2.7423167848699765E-2</v>
      </c>
      <c r="CC476" s="130">
        <f t="shared" ref="CC476" si="8484">U476/U498</f>
        <v>5.4209183673469385E-2</v>
      </c>
      <c r="CD476" s="131">
        <f t="shared" ref="CD476" si="8485">V476/V498</f>
        <v>1.525687597301505E-2</v>
      </c>
      <c r="CE476" s="132">
        <f t="shared" ref="CE476" si="8486">W476/W498</f>
        <v>2.2001859312054541E-2</v>
      </c>
      <c r="CF476" s="129">
        <f t="shared" ref="CF476" si="8487">X476/X498</f>
        <v>2.8610694652673664E-2</v>
      </c>
      <c r="CG476" s="130">
        <f t="shared" ref="CG476" si="8488">Y476/Y498</f>
        <v>3.6994219653179193E-2</v>
      </c>
      <c r="CH476" s="131">
        <f t="shared" ref="CH476" si="8489">Z476/Z498</f>
        <v>2.4037862747540165E-2</v>
      </c>
      <c r="CI476" s="129">
        <f t="shared" ref="CI476" si="8490">AA476/AA498</f>
        <v>1.9508933997812082E-2</v>
      </c>
      <c r="CJ476" s="135">
        <f t="shared" ref="CJ476" si="8491">AB476/AB498</f>
        <v>3.3950967825677802E-2</v>
      </c>
      <c r="CK476" s="136">
        <f t="shared" ref="CK476" si="8492">AC476/AC498</f>
        <v>1.7786496914836462E-2</v>
      </c>
    </row>
    <row r="477" spans="1:89" ht="14.25" thickTop="1" thickBot="1" x14ac:dyDescent="0.25">
      <c r="A477" s="137" t="s">
        <v>19</v>
      </c>
      <c r="B477" s="189">
        <v>503</v>
      </c>
      <c r="C477" s="190">
        <v>336</v>
      </c>
      <c r="D477" s="191">
        <v>257</v>
      </c>
      <c r="E477" s="192">
        <v>247</v>
      </c>
      <c r="F477" s="189">
        <v>1056</v>
      </c>
      <c r="G477" s="193">
        <v>602</v>
      </c>
      <c r="H477" s="191">
        <v>988</v>
      </c>
      <c r="I477" s="192">
        <v>935</v>
      </c>
      <c r="J477" s="189">
        <v>49</v>
      </c>
      <c r="K477" s="193">
        <v>180</v>
      </c>
      <c r="L477" s="191">
        <v>282</v>
      </c>
      <c r="M477" s="189">
        <v>414</v>
      </c>
      <c r="N477" s="194">
        <v>1033</v>
      </c>
      <c r="O477" s="195">
        <v>1079</v>
      </c>
      <c r="P477" s="189">
        <v>588</v>
      </c>
      <c r="Q477" s="193">
        <v>683</v>
      </c>
      <c r="R477" s="191">
        <v>599</v>
      </c>
      <c r="S477" s="192">
        <v>620</v>
      </c>
      <c r="T477" s="189">
        <v>96</v>
      </c>
      <c r="U477" s="193">
        <v>207</v>
      </c>
      <c r="V477" s="191">
        <v>311</v>
      </c>
      <c r="W477" s="192">
        <v>602</v>
      </c>
      <c r="X477" s="189">
        <v>499</v>
      </c>
      <c r="Y477" s="193">
        <v>310</v>
      </c>
      <c r="Z477" s="191">
        <v>814</v>
      </c>
      <c r="AA477" s="189">
        <v>806</v>
      </c>
      <c r="AB477" s="170">
        <f t="shared" si="8437"/>
        <v>7075</v>
      </c>
      <c r="AC477" s="171">
        <f t="shared" si="8438"/>
        <v>7021</v>
      </c>
      <c r="AE477" s="267" t="s">
        <v>13</v>
      </c>
      <c r="AF477" s="20">
        <f t="shared" ref="AF477:BG477" si="8493">SUM(AF474:AF476)</f>
        <v>1268</v>
      </c>
      <c r="AG477" s="21">
        <f t="shared" si="8493"/>
        <v>1063</v>
      </c>
      <c r="AH477" s="20">
        <f t="shared" si="8493"/>
        <v>529</v>
      </c>
      <c r="AI477" s="21">
        <f t="shared" si="8493"/>
        <v>478</v>
      </c>
      <c r="AJ477" s="20">
        <f t="shared" si="8493"/>
        <v>1921</v>
      </c>
      <c r="AK477" s="21">
        <f t="shared" si="8493"/>
        <v>1071</v>
      </c>
      <c r="AL477" s="20">
        <f t="shared" si="8493"/>
        <v>2094</v>
      </c>
      <c r="AM477" s="21">
        <f t="shared" si="8493"/>
        <v>1845</v>
      </c>
      <c r="AN477" s="20">
        <f t="shared" si="8493"/>
        <v>180</v>
      </c>
      <c r="AO477" s="21">
        <f t="shared" si="8493"/>
        <v>539</v>
      </c>
      <c r="AP477" s="20">
        <f t="shared" si="8493"/>
        <v>667</v>
      </c>
      <c r="AQ477" s="21">
        <f t="shared" si="8493"/>
        <v>1327</v>
      </c>
      <c r="AR477" s="20">
        <f t="shared" si="8493"/>
        <v>2194</v>
      </c>
      <c r="AS477" s="21">
        <f t="shared" si="8493"/>
        <v>2498</v>
      </c>
      <c r="AT477" s="20">
        <f t="shared" si="8493"/>
        <v>1257</v>
      </c>
      <c r="AU477" s="21">
        <f t="shared" si="8493"/>
        <v>1071</v>
      </c>
      <c r="AV477" s="20">
        <f t="shared" si="8493"/>
        <v>1568</v>
      </c>
      <c r="AW477" s="21">
        <f t="shared" si="8493"/>
        <v>1150</v>
      </c>
      <c r="AX477" s="20">
        <f t="shared" si="8493"/>
        <v>233</v>
      </c>
      <c r="AY477" s="21">
        <f t="shared" si="8493"/>
        <v>408</v>
      </c>
      <c r="AZ477" s="20">
        <f t="shared" si="8493"/>
        <v>742</v>
      </c>
      <c r="BA477" s="21">
        <f t="shared" si="8493"/>
        <v>1251</v>
      </c>
      <c r="BB477" s="20">
        <f t="shared" si="8493"/>
        <v>1076</v>
      </c>
      <c r="BC477" s="21">
        <f t="shared" si="8493"/>
        <v>699</v>
      </c>
      <c r="BD477" s="20">
        <f t="shared" si="8493"/>
        <v>1777</v>
      </c>
      <c r="BE477" s="21">
        <f t="shared" si="8493"/>
        <v>1696</v>
      </c>
      <c r="BF477" s="174">
        <f t="shared" si="8493"/>
        <v>15506</v>
      </c>
      <c r="BG477" s="175">
        <f t="shared" si="8493"/>
        <v>15096</v>
      </c>
      <c r="BI477" s="137" t="s">
        <v>19</v>
      </c>
      <c r="BJ477" s="129">
        <f>B477/B498</f>
        <v>5.359616409163559E-2</v>
      </c>
      <c r="BK477" s="130">
        <f t="shared" ref="BK477" si="8494">C477/C498</f>
        <v>2.7711340206185566E-2</v>
      </c>
      <c r="BL477" s="131">
        <f t="shared" ref="BL477" si="8495">D477/D498</f>
        <v>6.9141781006187786E-2</v>
      </c>
      <c r="BM477" s="132">
        <f t="shared" ref="BM477" si="8496">E477/E498</f>
        <v>5.2992919974254454E-2</v>
      </c>
      <c r="BN477" s="129">
        <f t="shared" ref="BN477" si="8497">F477/F498</f>
        <v>0.10149942329873125</v>
      </c>
      <c r="BO477" s="130">
        <f t="shared" ref="BO477" si="8498">G477/G498</f>
        <v>4.4401829178344891E-2</v>
      </c>
      <c r="BP477" s="131">
        <f t="shared" ref="BP477" si="8499">H477/H498</f>
        <v>6.2322588784457199E-2</v>
      </c>
      <c r="BQ477" s="132">
        <f t="shared" ref="BQ477" si="8500">I477/I498</f>
        <v>4.9941245593419503E-2</v>
      </c>
      <c r="BR477" s="129">
        <f t="shared" ref="BR477" si="8501">J477/J498</f>
        <v>2.0886615515771527E-2</v>
      </c>
      <c r="BS477" s="130">
        <f t="shared" ref="BS477" si="8502">K477/K498</f>
        <v>8.4666039510818442E-2</v>
      </c>
      <c r="BT477" s="131">
        <f t="shared" ref="BT477" si="8503">L477/L498</f>
        <v>3.6843480533054612E-2</v>
      </c>
      <c r="BU477" s="129">
        <f t="shared" ref="BU477" si="8504">M477/M498</f>
        <v>6.0900264783759928E-2</v>
      </c>
      <c r="BV477" s="133">
        <f t="shared" ref="BV477" si="8505">N477/N498</f>
        <v>6.1001535372623122E-2</v>
      </c>
      <c r="BW477" s="134">
        <f t="shared" ref="BW477" si="8506">O477/O498</f>
        <v>6.7223225967229461E-2</v>
      </c>
      <c r="BX477" s="129">
        <f t="shared" ref="BX477" si="8507">P477/P498</f>
        <v>6.4038335874537139E-2</v>
      </c>
      <c r="BY477" s="130">
        <f t="shared" ref="BY477" si="8508">Q477/Q498</f>
        <v>9.0872804683342204E-2</v>
      </c>
      <c r="BZ477" s="131">
        <f t="shared" ref="BZ477" si="8509">R477/R498</f>
        <v>5.0004173971116117E-2</v>
      </c>
      <c r="CA477" s="132">
        <f t="shared" ref="CA477" si="8510">S477/S498</f>
        <v>6.12285206399368E-2</v>
      </c>
      <c r="CB477" s="129">
        <f t="shared" ref="CB477" si="8511">T477/T498</f>
        <v>4.5390070921985819E-2</v>
      </c>
      <c r="CC477" s="130">
        <f t="shared" ref="CC477" si="8512">U477/U498</f>
        <v>0.13201530612244897</v>
      </c>
      <c r="CD477" s="131">
        <f t="shared" ref="CD477" si="8513">V477/V498</f>
        <v>3.2278152568759731E-2</v>
      </c>
      <c r="CE477" s="132">
        <f t="shared" ref="CE477" si="8514">W477/W498</f>
        <v>6.2183658712942881E-2</v>
      </c>
      <c r="CF477" s="129">
        <f t="shared" ref="CF477" si="8515">X477/X498</f>
        <v>6.2343828085957023E-2</v>
      </c>
      <c r="CG477" s="130">
        <f t="shared" ref="CG477" si="8516">Y477/Y498</f>
        <v>8.9595375722543349E-2</v>
      </c>
      <c r="CH477" s="131">
        <f t="shared" ref="CH477" si="8517">Z477/Z498</f>
        <v>5.0691244239631339E-2</v>
      </c>
      <c r="CI477" s="129">
        <f t="shared" ref="CI477" si="8518">AA477/AA498</f>
        <v>4.8985049228151209E-2</v>
      </c>
      <c r="CJ477" s="135">
        <f t="shared" ref="CJ477" si="8519">AB477/AB498</f>
        <v>5.7396200087615402E-2</v>
      </c>
      <c r="CK477" s="136">
        <f t="shared" ref="CK477" si="8520">AC477/AC498</f>
        <v>5.7152858049916155E-2</v>
      </c>
    </row>
    <row r="478" spans="1:89" ht="13.5" thickTop="1" x14ac:dyDescent="0.2">
      <c r="A478" s="146" t="s">
        <v>20</v>
      </c>
      <c r="B478" s="196">
        <v>633</v>
      </c>
      <c r="C478" s="197">
        <v>518</v>
      </c>
      <c r="D478" s="198">
        <v>316</v>
      </c>
      <c r="E478" s="199">
        <v>223</v>
      </c>
      <c r="F478" s="196">
        <v>991</v>
      </c>
      <c r="G478" s="200">
        <v>521</v>
      </c>
      <c r="H478" s="198">
        <v>1022</v>
      </c>
      <c r="I478" s="199">
        <v>903</v>
      </c>
      <c r="J478" s="196">
        <v>90</v>
      </c>
      <c r="K478" s="200">
        <v>262</v>
      </c>
      <c r="L478" s="198">
        <v>357</v>
      </c>
      <c r="M478" s="196">
        <v>699</v>
      </c>
      <c r="N478" s="201">
        <v>1165</v>
      </c>
      <c r="O478" s="202">
        <v>1207</v>
      </c>
      <c r="P478" s="196">
        <v>628</v>
      </c>
      <c r="Q478" s="200">
        <v>574</v>
      </c>
      <c r="R478" s="198">
        <v>802</v>
      </c>
      <c r="S478" s="199">
        <v>589</v>
      </c>
      <c r="T478" s="196">
        <v>126</v>
      </c>
      <c r="U478" s="200">
        <v>231</v>
      </c>
      <c r="V478" s="198">
        <v>399</v>
      </c>
      <c r="W478" s="199">
        <v>606</v>
      </c>
      <c r="X478" s="196">
        <v>602</v>
      </c>
      <c r="Y478" s="200">
        <v>380</v>
      </c>
      <c r="Z478" s="198">
        <v>858</v>
      </c>
      <c r="AA478" s="196">
        <v>927</v>
      </c>
      <c r="AB478" s="170">
        <f t="shared" si="8437"/>
        <v>7989</v>
      </c>
      <c r="AC478" s="171">
        <f t="shared" si="8438"/>
        <v>7640</v>
      </c>
      <c r="BI478" s="146" t="s">
        <v>20</v>
      </c>
      <c r="BJ478" s="129">
        <f>B478/B498</f>
        <v>6.7448055407565266E-2</v>
      </c>
      <c r="BK478" s="130">
        <f t="shared" ref="BK478" si="8521">C478/C498</f>
        <v>4.2721649484536085E-2</v>
      </c>
      <c r="BL478" s="131">
        <f t="shared" ref="BL478" si="8522">D478/D498</f>
        <v>8.5014796879203658E-2</v>
      </c>
      <c r="BM478" s="132">
        <f t="shared" ref="BM478" si="8523">E478/E498</f>
        <v>4.7843810341128515E-2</v>
      </c>
      <c r="BN478" s="129">
        <f t="shared" ref="BN478" si="8524">F478/F498</f>
        <v>9.5251826220684357E-2</v>
      </c>
      <c r="BO478" s="130">
        <f t="shared" ref="BO478" si="8525">G478/G498</f>
        <v>3.842749668092639E-2</v>
      </c>
      <c r="BP478" s="131">
        <f t="shared" ref="BP478" si="8526">H478/H498</f>
        <v>6.4467293256796815E-2</v>
      </c>
      <c r="BQ478" s="132">
        <f t="shared" ref="BQ478" si="8527">I478/I498</f>
        <v>4.8232026492896062E-2</v>
      </c>
      <c r="BR478" s="129">
        <f t="shared" ref="BR478" si="8528">J478/J498</f>
        <v>3.8363171355498722E-2</v>
      </c>
      <c r="BS478" s="130">
        <f t="shared" ref="BS478" si="8529">K478/K498</f>
        <v>0.12323612417685795</v>
      </c>
      <c r="BT478" s="131">
        <f t="shared" ref="BT478" si="8530">L478/L498</f>
        <v>4.6642278547164878E-2</v>
      </c>
      <c r="BU478" s="129">
        <f t="shared" ref="BU478" si="8531">M478/M498</f>
        <v>0.1028243601059135</v>
      </c>
      <c r="BV478" s="133">
        <f t="shared" ref="BV478" si="8532">N478/N498</f>
        <v>6.8796504074642731E-2</v>
      </c>
      <c r="BW478" s="134">
        <f t="shared" ref="BW478" si="8533">O478/O498</f>
        <v>7.5197806990218677E-2</v>
      </c>
      <c r="BX478" s="129">
        <f t="shared" ref="BX478" si="8534">P478/P498</f>
        <v>6.8394685253757345E-2</v>
      </c>
      <c r="BY478" s="130">
        <f t="shared" ref="BY478" si="8535">Q478/Q498</f>
        <v>7.6370409792442792E-2</v>
      </c>
      <c r="BZ478" s="131">
        <f t="shared" ref="BZ478" si="8536">R478/R498</f>
        <v>6.6950496702562812E-2</v>
      </c>
      <c r="CA478" s="132">
        <f t="shared" ref="CA478" si="8537">S478/S498</f>
        <v>5.8167094607939958E-2</v>
      </c>
      <c r="CB478" s="129">
        <f t="shared" ref="CB478" si="8538">T478/T498</f>
        <v>5.9574468085106386E-2</v>
      </c>
      <c r="CC478" s="130">
        <f t="shared" ref="CC478" si="8539">U478/U498</f>
        <v>0.14732142857142858</v>
      </c>
      <c r="CD478" s="131">
        <f t="shared" ref="CD478" si="8540">V478/V498</f>
        <v>4.1411520498183703E-2</v>
      </c>
      <c r="CE478" s="132">
        <f t="shared" ref="CE478" si="8541">W478/W498</f>
        <v>6.2596839169507285E-2</v>
      </c>
      <c r="CF478" s="129">
        <f t="shared" ref="CF478" si="8542">X478/X498</f>
        <v>7.5212393803098451E-2</v>
      </c>
      <c r="CG478" s="130">
        <f t="shared" ref="CG478" si="8543">Y478/Y498</f>
        <v>0.10982658959537572</v>
      </c>
      <c r="CH478" s="131">
        <f t="shared" ref="CH478" si="8544">Z478/Z498</f>
        <v>5.3431311495827624E-2</v>
      </c>
      <c r="CI478" s="129">
        <f t="shared" ref="CI478" si="8545">AA478/AA498</f>
        <v>5.6338884161905918E-2</v>
      </c>
      <c r="CJ478" s="135">
        <f t="shared" ref="CJ478" si="8546">AB478/AB498</f>
        <v>6.4811059010594974E-2</v>
      </c>
      <c r="CK478" s="136">
        <f t="shared" ref="CK478" si="8547">AC478/AC498</f>
        <v>6.2191687153020855E-2</v>
      </c>
    </row>
    <row r="479" spans="1:89" ht="13.5" thickBot="1" x14ac:dyDescent="0.25">
      <c r="A479" s="137" t="s">
        <v>21</v>
      </c>
      <c r="B479" s="189">
        <v>635</v>
      </c>
      <c r="C479" s="190">
        <v>545</v>
      </c>
      <c r="D479" s="191">
        <v>213</v>
      </c>
      <c r="E479" s="192">
        <v>255</v>
      </c>
      <c r="F479" s="189">
        <v>930</v>
      </c>
      <c r="G479" s="193">
        <v>550</v>
      </c>
      <c r="H479" s="191">
        <v>1072</v>
      </c>
      <c r="I479" s="192">
        <v>942</v>
      </c>
      <c r="J479" s="189">
        <v>90</v>
      </c>
      <c r="K479" s="193">
        <v>277</v>
      </c>
      <c r="L479" s="191">
        <v>310</v>
      </c>
      <c r="M479" s="189">
        <v>628</v>
      </c>
      <c r="N479" s="194">
        <v>1029</v>
      </c>
      <c r="O479" s="195">
        <v>1291</v>
      </c>
      <c r="P479" s="189">
        <v>629</v>
      </c>
      <c r="Q479" s="193">
        <v>497</v>
      </c>
      <c r="R479" s="191">
        <v>766</v>
      </c>
      <c r="S479" s="192">
        <v>561</v>
      </c>
      <c r="T479" s="189">
        <v>107</v>
      </c>
      <c r="U479" s="193">
        <v>177</v>
      </c>
      <c r="V479" s="191">
        <v>343</v>
      </c>
      <c r="W479" s="192">
        <v>645</v>
      </c>
      <c r="X479" s="189">
        <v>474</v>
      </c>
      <c r="Y479" s="193">
        <v>319</v>
      </c>
      <c r="Z479" s="191">
        <v>919</v>
      </c>
      <c r="AA479" s="189">
        <v>769</v>
      </c>
      <c r="AB479" s="170">
        <f t="shared" si="8437"/>
        <v>7517</v>
      </c>
      <c r="AC479" s="171">
        <f t="shared" si="8438"/>
        <v>7456</v>
      </c>
      <c r="AE479" s="270" t="s">
        <v>85</v>
      </c>
      <c r="BI479" s="137" t="s">
        <v>21</v>
      </c>
      <c r="BJ479" s="129">
        <f>B479/B498</f>
        <v>6.766116142781034E-2</v>
      </c>
      <c r="BK479" s="130">
        <f t="shared" ref="BK479" si="8548">C479/C498</f>
        <v>4.4948453608247424E-2</v>
      </c>
      <c r="BL479" s="131">
        <f t="shared" ref="BL479" si="8549">D479/D498</f>
        <v>5.7304277643260695E-2</v>
      </c>
      <c r="BM479" s="132">
        <f t="shared" ref="BM479" si="8550">E479/E498</f>
        <v>5.4709289851963099E-2</v>
      </c>
      <c r="BN479" s="129">
        <f t="shared" ref="BN479" si="8551">F479/F498</f>
        <v>8.9388696655132646E-2</v>
      </c>
      <c r="BO479" s="130">
        <f t="shared" ref="BO479" si="8552">G479/G498</f>
        <v>4.0566455229384867E-2</v>
      </c>
      <c r="BP479" s="131">
        <f t="shared" ref="BP479" si="8553">H479/H498</f>
        <v>6.7621270422002139E-2</v>
      </c>
      <c r="BQ479" s="132">
        <f t="shared" ref="BQ479" si="8554">I479/I498</f>
        <v>5.0315137271659011E-2</v>
      </c>
      <c r="BR479" s="129">
        <f t="shared" ref="BR479" si="8555">J479/J498</f>
        <v>3.8363171355498722E-2</v>
      </c>
      <c r="BS479" s="130">
        <f t="shared" ref="BS479" si="8556">K479/K498</f>
        <v>0.13029162746942616</v>
      </c>
      <c r="BT479" s="131">
        <f t="shared" ref="BT479" si="8557">L479/L498</f>
        <v>4.0501698458322445E-2</v>
      </c>
      <c r="BU479" s="129">
        <f t="shared" ref="BU479" si="8558">M479/M498</f>
        <v>9.2380111797587525E-2</v>
      </c>
      <c r="BV479" s="133">
        <f t="shared" ref="BV479" si="8559">N479/N498</f>
        <v>6.0765324199834651E-2</v>
      </c>
      <c r="BW479" s="134">
        <f t="shared" ref="BW479" si="8560">O479/O498</f>
        <v>8.0431125786555355E-2</v>
      </c>
      <c r="BX479" s="129">
        <f t="shared" ref="BX479" si="8561">P479/P498</f>
        <v>6.8503593988237854E-2</v>
      </c>
      <c r="BY479" s="130">
        <f t="shared" ref="BY479" si="8562">Q479/Q498</f>
        <v>6.612559872272486E-2</v>
      </c>
      <c r="BZ479" s="131">
        <f t="shared" ref="BZ479" si="8563">R479/R498</f>
        <v>6.3945237498956503E-2</v>
      </c>
      <c r="CA479" s="132">
        <f t="shared" ref="CA479" si="8564">S479/S498</f>
        <v>5.5401935611297651E-2</v>
      </c>
      <c r="CB479" s="129">
        <f t="shared" ref="CB479" si="8565">T479/T498</f>
        <v>5.0591016548463354E-2</v>
      </c>
      <c r="CC479" s="130">
        <f t="shared" ref="CC479" si="8566">U479/U498</f>
        <v>0.11288265306122448</v>
      </c>
      <c r="CD479" s="131">
        <f t="shared" ref="CD479" si="8567">V479/V498</f>
        <v>3.5599377270368451E-2</v>
      </c>
      <c r="CE479" s="132">
        <f t="shared" ref="CE479" si="8568">W479/W498</f>
        <v>6.662534862101023E-2</v>
      </c>
      <c r="CF479" s="129">
        <f t="shared" ref="CF479" si="8569">X479/X498</f>
        <v>5.9220389805097452E-2</v>
      </c>
      <c r="CG479" s="130">
        <f t="shared" ref="CG479" si="8570">Y479/Y498</f>
        <v>9.219653179190751E-2</v>
      </c>
      <c r="CH479" s="131">
        <f t="shared" ref="CH479" si="8571">Z479/Z498</f>
        <v>5.7230041101008843E-2</v>
      </c>
      <c r="CI479" s="129">
        <f t="shared" ref="CI479" si="8572">AA479/AA498</f>
        <v>4.6736355901300597E-2</v>
      </c>
      <c r="CJ479" s="135">
        <f t="shared" ref="CJ479" si="8573">AB479/AB498</f>
        <v>6.0981941492382327E-2</v>
      </c>
      <c r="CK479" s="136">
        <f t="shared" ref="CK479" si="8574">AC479/AC498</f>
        <v>6.0693876886508312E-2</v>
      </c>
    </row>
    <row r="480" spans="1:89" ht="14.25" thickTop="1" thickBot="1" x14ac:dyDescent="0.25">
      <c r="A480" s="146" t="s">
        <v>22</v>
      </c>
      <c r="B480" s="196">
        <v>646</v>
      </c>
      <c r="C480" s="197">
        <v>719</v>
      </c>
      <c r="D480" s="198">
        <v>227</v>
      </c>
      <c r="E480" s="199">
        <v>226</v>
      </c>
      <c r="F480" s="196">
        <v>909</v>
      </c>
      <c r="G480" s="200">
        <v>357</v>
      </c>
      <c r="H480" s="198">
        <v>1174</v>
      </c>
      <c r="I480" s="199">
        <v>870</v>
      </c>
      <c r="J480" s="196">
        <v>106</v>
      </c>
      <c r="K480" s="200">
        <v>262</v>
      </c>
      <c r="L480" s="198">
        <v>254</v>
      </c>
      <c r="M480" s="196">
        <v>754</v>
      </c>
      <c r="N480" s="201">
        <v>895</v>
      </c>
      <c r="O480" s="202">
        <v>1351</v>
      </c>
      <c r="P480" s="196">
        <v>532</v>
      </c>
      <c r="Q480" s="200">
        <v>404</v>
      </c>
      <c r="R480" s="198">
        <v>799</v>
      </c>
      <c r="S480" s="199">
        <v>559</v>
      </c>
      <c r="T480" s="196">
        <v>81</v>
      </c>
      <c r="U480" s="200">
        <v>95</v>
      </c>
      <c r="V480" s="198">
        <v>315</v>
      </c>
      <c r="W480" s="199">
        <v>829</v>
      </c>
      <c r="X480" s="196">
        <v>464</v>
      </c>
      <c r="Y480" s="200">
        <v>300</v>
      </c>
      <c r="Z480" s="198">
        <v>877</v>
      </c>
      <c r="AA480" s="196">
        <v>947</v>
      </c>
      <c r="AB480" s="170">
        <f t="shared" si="8437"/>
        <v>7279</v>
      </c>
      <c r="AC480" s="171">
        <f t="shared" si="8438"/>
        <v>7673</v>
      </c>
      <c r="AE480" s="298" t="s">
        <v>0</v>
      </c>
      <c r="AF480" s="292" t="s">
        <v>1</v>
      </c>
      <c r="AG480" s="293"/>
      <c r="AH480" s="292" t="s">
        <v>2</v>
      </c>
      <c r="AI480" s="293"/>
      <c r="AJ480" s="292" t="s">
        <v>3</v>
      </c>
      <c r="AK480" s="293"/>
      <c r="AL480" s="292" t="s">
        <v>4</v>
      </c>
      <c r="AM480" s="293"/>
      <c r="AN480" s="292" t="s">
        <v>5</v>
      </c>
      <c r="AO480" s="293"/>
      <c r="AP480" s="292" t="s">
        <v>6</v>
      </c>
      <c r="AQ480" s="293"/>
      <c r="AR480" s="292" t="s">
        <v>7</v>
      </c>
      <c r="AS480" s="293"/>
      <c r="AT480" s="292" t="s">
        <v>8</v>
      </c>
      <c r="AU480" s="293"/>
      <c r="AV480" s="292" t="s">
        <v>9</v>
      </c>
      <c r="AW480" s="293"/>
      <c r="AX480" s="292" t="s">
        <v>10</v>
      </c>
      <c r="AY480" s="293"/>
      <c r="AZ480" s="292" t="s">
        <v>11</v>
      </c>
      <c r="BA480" s="293"/>
      <c r="BB480" s="292" t="s">
        <v>12</v>
      </c>
      <c r="BC480" s="293"/>
      <c r="BD480" s="294" t="s">
        <v>40</v>
      </c>
      <c r="BE480" s="295"/>
      <c r="BF480" s="296" t="s">
        <v>41</v>
      </c>
      <c r="BG480" s="297"/>
      <c r="BI480" s="146" t="s">
        <v>22</v>
      </c>
      <c r="BJ480" s="129">
        <f>B480/B498</f>
        <v>6.8833244539158234E-2</v>
      </c>
      <c r="BK480" s="130">
        <f t="shared" ref="BK480" si="8575">C480/C498</f>
        <v>5.9298969072164948E-2</v>
      </c>
      <c r="BL480" s="131">
        <f t="shared" ref="BL480" si="8576">D480/D498</f>
        <v>6.1070755986010222E-2</v>
      </c>
      <c r="BM480" s="132">
        <f t="shared" ref="BM480" si="8577">E480/E498</f>
        <v>4.8487449045269256E-2</v>
      </c>
      <c r="BN480" s="129">
        <f t="shared" ref="BN480" si="8578">F480/F498</f>
        <v>8.7370242214532878E-2</v>
      </c>
      <c r="BO480" s="130">
        <f t="shared" ref="BO480" si="8579">G480/G498</f>
        <v>2.6331317303437084E-2</v>
      </c>
      <c r="BP480" s="131">
        <f t="shared" ref="BP480" si="8580">H480/H498</f>
        <v>7.4055383839021008E-2</v>
      </c>
      <c r="BQ480" s="132">
        <f t="shared" ref="BQ480" si="8581">I480/I498</f>
        <v>4.6469394295481255E-2</v>
      </c>
      <c r="BR480" s="129">
        <f t="shared" ref="BR480" si="8582">J480/J498</f>
        <v>4.5183290707587385E-2</v>
      </c>
      <c r="BS480" s="130">
        <f t="shared" ref="BS480" si="8583">K480/K498</f>
        <v>0.12323612417685795</v>
      </c>
      <c r="BT480" s="131">
        <f t="shared" ref="BT480" si="8584">L480/L498</f>
        <v>3.3185262607786779E-2</v>
      </c>
      <c r="BU480" s="129">
        <f t="shared" ref="BU480" si="8585">M480/M498</f>
        <v>0.1109149749926449</v>
      </c>
      <c r="BV480" s="133">
        <f t="shared" ref="BV480" si="8586">N480/N498</f>
        <v>5.2852249911420811E-2</v>
      </c>
      <c r="BW480" s="134">
        <f t="shared" ref="BW480" si="8587">O480/O498</f>
        <v>8.4169210641081557E-2</v>
      </c>
      <c r="BX480" s="129">
        <f t="shared" ref="BX480" si="8588">P480/P498</f>
        <v>5.7939446743628838E-2</v>
      </c>
      <c r="BY480" s="130">
        <f t="shared" ref="BY480" si="8589">Q480/Q498</f>
        <v>5.3751995742416181E-2</v>
      </c>
      <c r="BZ480" s="131">
        <f t="shared" ref="BZ480" si="8590">R480/R498</f>
        <v>6.6700058435595622E-2</v>
      </c>
      <c r="CA480" s="132">
        <f t="shared" ref="CA480" si="8591">S480/S498</f>
        <v>5.5204424254394625E-2</v>
      </c>
      <c r="CB480" s="129">
        <f t="shared" ref="CB480" si="8592">T480/T498</f>
        <v>3.8297872340425532E-2</v>
      </c>
      <c r="CC480" s="130">
        <f t="shared" ref="CC480" si="8593">U480/U498</f>
        <v>6.0586734693877549E-2</v>
      </c>
      <c r="CD480" s="131">
        <f t="shared" ref="CD480" si="8594">V480/V498</f>
        <v>3.2693305656460822E-2</v>
      </c>
      <c r="CE480" s="132">
        <f t="shared" ref="CE480" si="8595">W480/W498</f>
        <v>8.563164962297283E-2</v>
      </c>
      <c r="CF480" s="129">
        <f t="shared" ref="CF480" si="8596">X480/X498</f>
        <v>5.7971014492753624E-2</v>
      </c>
      <c r="CG480" s="130">
        <f t="shared" ref="CG480" si="8597">Y480/Y498</f>
        <v>8.6705202312138727E-2</v>
      </c>
      <c r="CH480" s="131">
        <f t="shared" ref="CH480" si="8598">Z480/Z498</f>
        <v>5.4614522356457841E-2</v>
      </c>
      <c r="CI480" s="129">
        <f t="shared" ref="CI480" si="8599">AA480/AA498</f>
        <v>5.7554394068311657E-2</v>
      </c>
      <c r="CJ480" s="135">
        <f t="shared" ref="CJ480" si="8600">AB480/AB498</f>
        <v>5.905115765904629E-2</v>
      </c>
      <c r="CK480" s="136">
        <f t="shared" ref="CK480" si="8601">AC480/AC498</f>
        <v>6.2460316168210607E-2</v>
      </c>
    </row>
    <row r="481" spans="1:89" ht="15" thickTop="1" thickBot="1" x14ac:dyDescent="0.3">
      <c r="A481" s="137" t="s">
        <v>23</v>
      </c>
      <c r="B481" s="189">
        <v>455</v>
      </c>
      <c r="C481" s="190">
        <v>567</v>
      </c>
      <c r="D481" s="191">
        <v>200</v>
      </c>
      <c r="E481" s="192">
        <v>204</v>
      </c>
      <c r="F481" s="189">
        <v>710</v>
      </c>
      <c r="G481" s="193">
        <v>383</v>
      </c>
      <c r="H481" s="191">
        <v>919</v>
      </c>
      <c r="I481" s="192">
        <v>865</v>
      </c>
      <c r="J481" s="189">
        <v>87</v>
      </c>
      <c r="K481" s="193">
        <v>197</v>
      </c>
      <c r="L481" s="191">
        <v>236</v>
      </c>
      <c r="M481" s="189">
        <v>538</v>
      </c>
      <c r="N481" s="194">
        <v>720</v>
      </c>
      <c r="O481" s="195">
        <v>1113</v>
      </c>
      <c r="P481" s="189">
        <v>527</v>
      </c>
      <c r="Q481" s="193">
        <v>326</v>
      </c>
      <c r="R481" s="191">
        <v>717</v>
      </c>
      <c r="S481" s="192">
        <v>475</v>
      </c>
      <c r="T481" s="189">
        <v>109</v>
      </c>
      <c r="U481" s="193">
        <v>72</v>
      </c>
      <c r="V481" s="191">
        <v>336</v>
      </c>
      <c r="W481" s="192">
        <v>679</v>
      </c>
      <c r="X481" s="189">
        <v>381</v>
      </c>
      <c r="Y481" s="193">
        <v>194</v>
      </c>
      <c r="Z481" s="191">
        <v>914</v>
      </c>
      <c r="AA481" s="189">
        <v>776</v>
      </c>
      <c r="AB481" s="170">
        <f t="shared" si="8437"/>
        <v>6311</v>
      </c>
      <c r="AC481" s="171">
        <f t="shared" si="8438"/>
        <v>6389</v>
      </c>
      <c r="AE481" s="299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4.848161960575386E-2</v>
      </c>
      <c r="BK481" s="130">
        <f t="shared" ref="BK481" si="8602">C481/C498</f>
        <v>4.6762886597938147E-2</v>
      </c>
      <c r="BL481" s="131">
        <f t="shared" ref="BL481" si="8603">D481/D498</f>
        <v>5.3806833467850416E-2</v>
      </c>
      <c r="BM481" s="132">
        <f t="shared" ref="BM481" si="8604">E481/E498</f>
        <v>4.3767431881570479E-2</v>
      </c>
      <c r="BN481" s="129">
        <f t="shared" ref="BN481" si="8605">F481/F498</f>
        <v>6.8242983467896964E-2</v>
      </c>
      <c r="BO481" s="130">
        <f t="shared" ref="BO481" si="8606">G481/G498</f>
        <v>2.8249004277917097E-2</v>
      </c>
      <c r="BP481" s="131">
        <f t="shared" ref="BP481" si="8607">H481/H498</f>
        <v>5.7970100296473856E-2</v>
      </c>
      <c r="BQ481" s="132">
        <f t="shared" ref="BQ481" si="8608">I481/I498</f>
        <v>4.6202328811024464E-2</v>
      </c>
      <c r="BR481" s="129">
        <f t="shared" ref="BR481" si="8609">J481/J498</f>
        <v>3.7084398976982097E-2</v>
      </c>
      <c r="BS481" s="130">
        <f t="shared" ref="BS481" si="8610">K481/K498</f>
        <v>9.2662276575729063E-2</v>
      </c>
      <c r="BT481" s="131">
        <f t="shared" ref="BT481" si="8611">L481/L498</f>
        <v>3.0833551084400314E-2</v>
      </c>
      <c r="BU481" s="129">
        <f t="shared" ref="BU481" si="8612">M481/M498</f>
        <v>7.9140923801117979E-2</v>
      </c>
      <c r="BV481" s="133">
        <f t="shared" ref="BV481" si="8613">N481/N498</f>
        <v>4.2518011101925123E-2</v>
      </c>
      <c r="BW481" s="134">
        <f t="shared" ref="BW481" si="8614">O481/O498</f>
        <v>6.9341474051460975E-2</v>
      </c>
      <c r="BX481" s="129">
        <f t="shared" ref="BX481" si="8615">P481/P498</f>
        <v>5.7394903071226314E-2</v>
      </c>
      <c r="BY481" s="130">
        <f t="shared" ref="BY481" si="8616">Q481/Q498</f>
        <v>4.3374135178286324E-2</v>
      </c>
      <c r="BZ481" s="131">
        <f t="shared" ref="BZ481" si="8617">R481/R498</f>
        <v>5.9854745805159031E-2</v>
      </c>
      <c r="CA481" s="132">
        <f t="shared" ref="CA481" si="8618">S481/S498</f>
        <v>4.6908947264467704E-2</v>
      </c>
      <c r="CB481" s="129">
        <f t="shared" ref="CB481" si="8619">T481/T498</f>
        <v>5.1536643026004726E-2</v>
      </c>
      <c r="CC481" s="130">
        <f t="shared" ref="CC481" si="8620">U481/U498</f>
        <v>4.5918367346938778E-2</v>
      </c>
      <c r="CD481" s="131">
        <f t="shared" ref="CD481" si="8621">V481/V498</f>
        <v>3.4872859366891544E-2</v>
      </c>
      <c r="CE481" s="132">
        <f t="shared" ref="CE481" si="8622">W481/W498</f>
        <v>7.0137382501807663E-2</v>
      </c>
      <c r="CF481" s="129">
        <f t="shared" ref="CF481" si="8623">X481/X498</f>
        <v>4.7601199400299853E-2</v>
      </c>
      <c r="CG481" s="130">
        <f t="shared" ref="CG481" si="8624">Y481/Y498</f>
        <v>5.6069364161849711E-2</v>
      </c>
      <c r="CH481" s="131">
        <f t="shared" ref="CH481" si="8625">Z481/Z498</f>
        <v>5.6918669821895626E-2</v>
      </c>
      <c r="CI481" s="129">
        <f t="shared" ref="CI481" si="8626">AA481/AA498</f>
        <v>4.7161784368542604E-2</v>
      </c>
      <c r="CJ481" s="135">
        <f t="shared" ref="CJ481" si="8627">AB481/AB498</f>
        <v>5.1198221731864425E-2</v>
      </c>
      <c r="CK481" s="136">
        <f t="shared" ref="CK481" si="8628">AC481/AC498</f>
        <v>5.2008205395373069E-2</v>
      </c>
    </row>
    <row r="482" spans="1:89" ht="13.5" thickTop="1" x14ac:dyDescent="0.2">
      <c r="A482" s="146" t="s">
        <v>24</v>
      </c>
      <c r="B482" s="203">
        <v>547</v>
      </c>
      <c r="C482" s="197">
        <v>615</v>
      </c>
      <c r="D482" s="198">
        <v>225</v>
      </c>
      <c r="E482" s="199">
        <v>182</v>
      </c>
      <c r="F482" s="196">
        <v>572</v>
      </c>
      <c r="G482" s="200">
        <v>342</v>
      </c>
      <c r="H482" s="198">
        <v>1028</v>
      </c>
      <c r="I482" s="199">
        <v>820</v>
      </c>
      <c r="J482" s="196">
        <v>123</v>
      </c>
      <c r="K482" s="200">
        <v>118</v>
      </c>
      <c r="L482" s="198">
        <v>211</v>
      </c>
      <c r="M482" s="196">
        <v>583</v>
      </c>
      <c r="N482" s="201">
        <v>752</v>
      </c>
      <c r="O482" s="204">
        <v>871</v>
      </c>
      <c r="P482" s="196">
        <v>458</v>
      </c>
      <c r="Q482" s="200">
        <v>333</v>
      </c>
      <c r="R482" s="198">
        <v>616</v>
      </c>
      <c r="S482" s="199">
        <v>430</v>
      </c>
      <c r="T482" s="196">
        <v>74</v>
      </c>
      <c r="U482" s="200">
        <v>65</v>
      </c>
      <c r="V482" s="198">
        <v>386</v>
      </c>
      <c r="W482" s="205">
        <v>643</v>
      </c>
      <c r="X482" s="196">
        <v>383</v>
      </c>
      <c r="Y482" s="200">
        <v>147</v>
      </c>
      <c r="Z482" s="198">
        <v>853</v>
      </c>
      <c r="AA482" s="196">
        <v>875</v>
      </c>
      <c r="AB482" s="170">
        <f t="shared" si="8437"/>
        <v>6228</v>
      </c>
      <c r="AC482" s="171">
        <f t="shared" si="8438"/>
        <v>6024</v>
      </c>
      <c r="AE482" s="273" t="str">
        <f>$AE$17</f>
        <v>17:00 - 17:59</v>
      </c>
      <c r="AF482" s="126">
        <f t="shared" ref="AF482:AU483" si="8629">SUMIF($A$9:$A$32,$AE482,B$474:B$497)</f>
        <v>741</v>
      </c>
      <c r="AG482" s="186">
        <f t="shared" si="8629"/>
        <v>1099</v>
      </c>
      <c r="AH482" s="127">
        <f t="shared" si="8629"/>
        <v>287</v>
      </c>
      <c r="AI482" s="180">
        <f t="shared" si="8629"/>
        <v>438</v>
      </c>
      <c r="AJ482" s="126">
        <f t="shared" si="8629"/>
        <v>598</v>
      </c>
      <c r="AK482" s="128">
        <f t="shared" si="8629"/>
        <v>1668</v>
      </c>
      <c r="AL482" s="127">
        <f t="shared" si="8629"/>
        <v>1288</v>
      </c>
      <c r="AM482" s="180">
        <f t="shared" si="8629"/>
        <v>1762</v>
      </c>
      <c r="AN482" s="126">
        <f t="shared" si="8629"/>
        <v>306</v>
      </c>
      <c r="AO482" s="128">
        <f t="shared" si="8629"/>
        <v>70</v>
      </c>
      <c r="AP482" s="127">
        <f t="shared" si="8629"/>
        <v>813</v>
      </c>
      <c r="AQ482" s="126">
        <f t="shared" si="8629"/>
        <v>312</v>
      </c>
      <c r="AR482" s="179">
        <f t="shared" si="8629"/>
        <v>1415</v>
      </c>
      <c r="AS482" s="181">
        <f t="shared" si="8629"/>
        <v>1013</v>
      </c>
      <c r="AT482" s="126">
        <f t="shared" si="8629"/>
        <v>728</v>
      </c>
      <c r="AU482" s="128">
        <f t="shared" si="8629"/>
        <v>512</v>
      </c>
      <c r="AV482" s="127">
        <f t="shared" ref="AP482:BE483" si="8630">SUMIF($A$9:$A$32,$AE482,R$474:R$497)</f>
        <v>1171</v>
      </c>
      <c r="AW482" s="180">
        <f t="shared" si="8630"/>
        <v>865</v>
      </c>
      <c r="AX482" s="126">
        <f t="shared" si="8630"/>
        <v>348</v>
      </c>
      <c r="AY482" s="128">
        <f t="shared" si="8630"/>
        <v>50</v>
      </c>
      <c r="AZ482" s="127">
        <f t="shared" si="8630"/>
        <v>903</v>
      </c>
      <c r="BA482" s="180">
        <f t="shared" si="8630"/>
        <v>738</v>
      </c>
      <c r="BB482" s="126">
        <f t="shared" si="8630"/>
        <v>767</v>
      </c>
      <c r="BC482" s="128">
        <f t="shared" si="8630"/>
        <v>197</v>
      </c>
      <c r="BD482" s="184">
        <f t="shared" si="8630"/>
        <v>1125</v>
      </c>
      <c r="BE482" s="185">
        <f t="shared" si="8630"/>
        <v>1547</v>
      </c>
      <c r="BF482" s="170">
        <f>AF482+AH482+AJ482+AL482+AN482+AP482+AR482+AT482+AV482+AX482+AZ482+BB482+BD482</f>
        <v>10490</v>
      </c>
      <c r="BG482" s="171">
        <f>AG482+AI482+AK482+AM482+AO482+AQ482+AS482+AU482+AW482+AY482+BA482+BC482+BE482</f>
        <v>10271</v>
      </c>
      <c r="BI482" s="146" t="s">
        <v>24</v>
      </c>
      <c r="BJ482" s="129">
        <f>B482/B498</f>
        <v>5.8284496537027171E-2</v>
      </c>
      <c r="BK482" s="130">
        <f t="shared" ref="BK482" si="8631">C482/C498</f>
        <v>5.0721649484536085E-2</v>
      </c>
      <c r="BL482" s="131">
        <f t="shared" ref="BL482" si="8632">D482/D498</f>
        <v>6.0532687651331719E-2</v>
      </c>
      <c r="BM482" s="132">
        <f t="shared" ref="BM482" si="8633">E482/E498</f>
        <v>3.9047414717871702E-2</v>
      </c>
      <c r="BN482" s="129">
        <f t="shared" ref="BN482" si="8634">F482/F498</f>
        <v>5.4978854286812762E-2</v>
      </c>
      <c r="BO482" s="130">
        <f t="shared" ref="BO482" si="8635">G482/G498</f>
        <v>2.5224959433544771E-2</v>
      </c>
      <c r="BP482" s="131">
        <f t="shared" ref="BP482" si="8636">H482/H498</f>
        <v>6.4845770516621465E-2</v>
      </c>
      <c r="BQ482" s="132">
        <f t="shared" ref="BQ482" si="8637">I482/I498</f>
        <v>4.3798739450913365E-2</v>
      </c>
      <c r="BR482" s="129">
        <f t="shared" ref="BR482" si="8638">J482/J498</f>
        <v>5.2429667519181586E-2</v>
      </c>
      <c r="BS482" s="130">
        <f t="shared" ref="BS482" si="8639">K482/K498</f>
        <v>5.5503292568203196E-2</v>
      </c>
      <c r="BT482" s="131">
        <f t="shared" ref="BT482" si="8640">L482/L498</f>
        <v>2.7567285079696892E-2</v>
      </c>
      <c r="BU482" s="129">
        <f t="shared" ref="BU482" si="8641">M482/M498</f>
        <v>8.5760517799352745E-2</v>
      </c>
      <c r="BV482" s="133">
        <f t="shared" ref="BV482" si="8642">N482/N498</f>
        <v>4.4407700484232905E-2</v>
      </c>
      <c r="BW482" s="134">
        <f t="shared" ref="BW482" si="8643">O482/O498</f>
        <v>5.4264531804871972E-2</v>
      </c>
      <c r="BX482" s="129">
        <f t="shared" ref="BX482" si="8644">P482/P498</f>
        <v>4.9880200392071444E-2</v>
      </c>
      <c r="BY482" s="130">
        <f t="shared" ref="BY482" si="8645">Q482/Q498</f>
        <v>4.4305481639169773E-2</v>
      </c>
      <c r="BZ482" s="131">
        <f t="shared" ref="BZ482" si="8646">R482/R498</f>
        <v>5.1423324150596875E-2</v>
      </c>
      <c r="CA482" s="132">
        <f t="shared" ref="CA482" si="8647">S482/S498</f>
        <v>4.2464941734149712E-2</v>
      </c>
      <c r="CB482" s="129">
        <f t="shared" ref="CB482" si="8648">T482/T498</f>
        <v>3.4988179669030735E-2</v>
      </c>
      <c r="CC482" s="130">
        <f t="shared" ref="CC482" si="8649">U482/U498</f>
        <v>4.1454081632653059E-2</v>
      </c>
      <c r="CD482" s="131">
        <f t="shared" ref="CD482" si="8650">V482/V498</f>
        <v>4.0062272963155163E-2</v>
      </c>
      <c r="CE482" s="132">
        <f t="shared" ref="CE482" si="8651">W482/W498</f>
        <v>6.6418758392728025E-2</v>
      </c>
      <c r="CF482" s="129">
        <f t="shared" ref="CF482" si="8652">X482/X498</f>
        <v>4.7851074462768615E-2</v>
      </c>
      <c r="CG482" s="130">
        <f t="shared" ref="CG482" si="8653">Y482/Y498</f>
        <v>4.2485549132947976E-2</v>
      </c>
      <c r="CH482" s="131">
        <f t="shared" ref="CH482" si="8654">Z482/Z498</f>
        <v>5.3119940216714408E-2</v>
      </c>
      <c r="CI482" s="129">
        <f t="shared" ref="CI482" si="8655">AA482/AA498</f>
        <v>5.3178558405251E-2</v>
      </c>
      <c r="CJ482" s="135">
        <f t="shared" ref="CJ482" si="8656">AB482/AB498</f>
        <v>5.0524881151331268E-2</v>
      </c>
      <c r="CK482" s="136">
        <f t="shared" ref="CK482" si="8657">AC482/AC498</f>
        <v>4.9037005681910682E-2</v>
      </c>
    </row>
    <row r="483" spans="1:89" x14ac:dyDescent="0.2">
      <c r="A483" s="137" t="s">
        <v>25</v>
      </c>
      <c r="B483" s="206">
        <v>536</v>
      </c>
      <c r="C483" s="190">
        <v>661</v>
      </c>
      <c r="D483" s="191">
        <v>209</v>
      </c>
      <c r="E483" s="192">
        <v>225</v>
      </c>
      <c r="F483" s="189">
        <v>521</v>
      </c>
      <c r="G483" s="193">
        <v>475</v>
      </c>
      <c r="H483" s="191">
        <v>928</v>
      </c>
      <c r="I483" s="192">
        <v>941</v>
      </c>
      <c r="J483" s="189">
        <v>93</v>
      </c>
      <c r="K483" s="190">
        <v>112</v>
      </c>
      <c r="L483" s="191">
        <v>320</v>
      </c>
      <c r="M483" s="189">
        <v>436</v>
      </c>
      <c r="N483" s="194">
        <v>781</v>
      </c>
      <c r="O483" s="207">
        <v>785</v>
      </c>
      <c r="P483" s="189">
        <v>449</v>
      </c>
      <c r="Q483" s="190">
        <v>331</v>
      </c>
      <c r="R483" s="191">
        <v>636</v>
      </c>
      <c r="S483" s="192">
        <v>440</v>
      </c>
      <c r="T483" s="198">
        <v>77</v>
      </c>
      <c r="U483" s="189">
        <v>67</v>
      </c>
      <c r="V483" s="191">
        <v>414</v>
      </c>
      <c r="W483" s="208">
        <v>528</v>
      </c>
      <c r="X483" s="189">
        <v>387</v>
      </c>
      <c r="Y483" s="193">
        <v>133</v>
      </c>
      <c r="Z483" s="191">
        <v>869</v>
      </c>
      <c r="AA483" s="189">
        <v>789</v>
      </c>
      <c r="AB483" s="170">
        <f t="shared" si="8437"/>
        <v>6220</v>
      </c>
      <c r="AC483" s="171">
        <f t="shared" si="8438"/>
        <v>5923</v>
      </c>
      <c r="AE483" s="275" t="str">
        <f>$AE$18</f>
        <v>18:00 - 18:59</v>
      </c>
      <c r="AF483" s="126">
        <f t="shared" si="8629"/>
        <v>793</v>
      </c>
      <c r="AG483" s="190">
        <f t="shared" si="8629"/>
        <v>1111</v>
      </c>
      <c r="AH483" s="191">
        <f t="shared" si="8629"/>
        <v>244</v>
      </c>
      <c r="AI483" s="192">
        <f t="shared" si="8629"/>
        <v>449</v>
      </c>
      <c r="AJ483" s="276">
        <f t="shared" si="8629"/>
        <v>505</v>
      </c>
      <c r="AK483" s="193">
        <f t="shared" si="8629"/>
        <v>1893</v>
      </c>
      <c r="AL483" s="191">
        <f t="shared" si="8629"/>
        <v>1105</v>
      </c>
      <c r="AM483" s="192">
        <f t="shared" si="8629"/>
        <v>1794</v>
      </c>
      <c r="AN483" s="276">
        <f t="shared" si="8629"/>
        <v>296</v>
      </c>
      <c r="AO483" s="193">
        <f t="shared" si="8629"/>
        <v>74</v>
      </c>
      <c r="AP483" s="191">
        <f t="shared" si="8630"/>
        <v>898</v>
      </c>
      <c r="AQ483" s="276">
        <f t="shared" si="8630"/>
        <v>265</v>
      </c>
      <c r="AR483" s="194">
        <f t="shared" si="8630"/>
        <v>1433</v>
      </c>
      <c r="AS483" s="195">
        <f t="shared" si="8630"/>
        <v>1064</v>
      </c>
      <c r="AT483" s="276">
        <f t="shared" si="8630"/>
        <v>744</v>
      </c>
      <c r="AU483" s="193">
        <f t="shared" si="8630"/>
        <v>633</v>
      </c>
      <c r="AV483" s="191">
        <f t="shared" si="8630"/>
        <v>1239</v>
      </c>
      <c r="AW483" s="192">
        <f t="shared" si="8630"/>
        <v>875</v>
      </c>
      <c r="AX483" s="276">
        <f t="shared" si="8630"/>
        <v>212</v>
      </c>
      <c r="AY483" s="193">
        <f t="shared" si="8630"/>
        <v>72</v>
      </c>
      <c r="AZ483" s="191">
        <f t="shared" si="8630"/>
        <v>996</v>
      </c>
      <c r="BA483" s="192">
        <f t="shared" si="8630"/>
        <v>777</v>
      </c>
      <c r="BB483" s="276">
        <f t="shared" si="8630"/>
        <v>829</v>
      </c>
      <c r="BC483" s="193">
        <f t="shared" si="8630"/>
        <v>243</v>
      </c>
      <c r="BD483" s="191">
        <f t="shared" si="8630"/>
        <v>1494</v>
      </c>
      <c r="BE483" s="276">
        <f t="shared" si="8630"/>
        <v>1820</v>
      </c>
      <c r="BF483" s="172">
        <f>SUM(AF483,AH483,AJ483,AL483,AN483,AP483,AR483,AT483,AV483,AX483,AZ483,BB483,BD483)</f>
        <v>10788</v>
      </c>
      <c r="BG483" s="173">
        <f>SUM(AG483,AI483,AK483,AM483,AO483,AQ483,AS483,AU483,AW483,AY483,BA483,BC483,BE483)</f>
        <v>11070</v>
      </c>
      <c r="BI483" s="137" t="s">
        <v>25</v>
      </c>
      <c r="BJ483" s="129">
        <f>B483/B498</f>
        <v>5.7112413425679277E-2</v>
      </c>
      <c r="BK483" s="130">
        <f t="shared" ref="BK483" si="8658">C483/C498</f>
        <v>5.4515463917525771E-2</v>
      </c>
      <c r="BL483" s="131">
        <f t="shared" ref="BL483" si="8659">D483/D498</f>
        <v>5.6228140973903683E-2</v>
      </c>
      <c r="BM483" s="132">
        <f t="shared" ref="BM483" si="8660">E483/E498</f>
        <v>4.8272902810555678E-2</v>
      </c>
      <c r="BN483" s="129">
        <f t="shared" ref="BN483" si="8661">F483/F498</f>
        <v>5.007689350249904E-2</v>
      </c>
      <c r="BO483" s="130">
        <f t="shared" ref="BO483" si="8662">G483/G498</f>
        <v>3.5034665879923294E-2</v>
      </c>
      <c r="BP483" s="131">
        <f t="shared" ref="BP483" si="8663">H483/H498</f>
        <v>5.853781618621081E-2</v>
      </c>
      <c r="BQ483" s="132">
        <f t="shared" ref="BQ483" si="8664">I483/I498</f>
        <v>5.0261724174767652E-2</v>
      </c>
      <c r="BR483" s="129">
        <f t="shared" ref="BR483" si="8665">J483/J498</f>
        <v>3.9641943734015347E-2</v>
      </c>
      <c r="BS483" s="130">
        <f t="shared" ref="BS483" si="8666">K483/K498</f>
        <v>5.268109125117592E-2</v>
      </c>
      <c r="BT483" s="131">
        <f t="shared" ref="BT483" si="8667">L483/L498</f>
        <v>4.1808204860203813E-2</v>
      </c>
      <c r="BU483" s="129">
        <f t="shared" ref="BU483" si="8668">M483/M498</f>
        <v>6.4136510738452487E-2</v>
      </c>
      <c r="BV483" s="133">
        <f t="shared" ref="BV483" si="8669">N483/N498</f>
        <v>4.6120231486949333E-2</v>
      </c>
      <c r="BW483" s="134">
        <f t="shared" ref="BW483" si="8670">O483/O498</f>
        <v>4.8906610180051088E-2</v>
      </c>
      <c r="BX483" s="129">
        <f t="shared" ref="BX483" si="8671">P483/P498</f>
        <v>4.8900021781746898E-2</v>
      </c>
      <c r="BY483" s="130">
        <f t="shared" ref="BY483" si="8672">Q483/Q498</f>
        <v>4.4039382650345932E-2</v>
      </c>
      <c r="BZ483" s="131">
        <f t="shared" ref="BZ483" si="8673">R483/R498</f>
        <v>5.3092912597044829E-2</v>
      </c>
      <c r="CA483" s="132">
        <f t="shared" ref="CA483" si="8674">S483/S498</f>
        <v>4.3452498518664825E-2</v>
      </c>
      <c r="CB483" s="129">
        <f t="shared" ref="CB483" si="8675">T483/T498</f>
        <v>3.6406619385342787E-2</v>
      </c>
      <c r="CC483" s="130">
        <f t="shared" ref="CC483" si="8676">U483/U498</f>
        <v>4.2729591836734693E-2</v>
      </c>
      <c r="CD483" s="131">
        <f t="shared" ref="CD483" si="8677">V483/V498</f>
        <v>4.2968344577062792E-2</v>
      </c>
      <c r="CE483" s="132">
        <f t="shared" ref="CE483" si="8678">W483/W498</f>
        <v>5.4539820266501393E-2</v>
      </c>
      <c r="CF483" s="129">
        <f t="shared" ref="CF483" si="8679">X483/X498</f>
        <v>4.8350824587706148E-2</v>
      </c>
      <c r="CG483" s="130">
        <f t="shared" ref="CG483" si="8680">Y483/Y498</f>
        <v>3.8439306358381505E-2</v>
      </c>
      <c r="CH483" s="131">
        <f t="shared" ref="CH483" si="8681">Z483/Z498</f>
        <v>5.4116328309876699E-2</v>
      </c>
      <c r="CI483" s="129">
        <f t="shared" ref="CI483" si="8682">AA483/AA498</f>
        <v>4.7951865807706336E-2</v>
      </c>
      <c r="CJ483" s="135">
        <f t="shared" ref="CJ483" si="8683">AB483/AB498</f>
        <v>5.045998085441241E-2</v>
      </c>
      <c r="CK483" s="136">
        <f t="shared" ref="CK483" si="8684">AC483/AC498</f>
        <v>4.8214838089966301E-2</v>
      </c>
    </row>
    <row r="484" spans="1:89" ht="13.5" thickBot="1" x14ac:dyDescent="0.25">
      <c r="A484" s="146" t="s">
        <v>26</v>
      </c>
      <c r="B484" s="203">
        <v>454</v>
      </c>
      <c r="C484" s="197">
        <v>748</v>
      </c>
      <c r="D484" s="198">
        <v>181</v>
      </c>
      <c r="E484" s="199">
        <v>207</v>
      </c>
      <c r="F484" s="196">
        <v>459</v>
      </c>
      <c r="G484" s="200">
        <v>476</v>
      </c>
      <c r="H484" s="198">
        <v>849</v>
      </c>
      <c r="I484" s="199">
        <v>1052</v>
      </c>
      <c r="J484" s="196">
        <v>109</v>
      </c>
      <c r="K484" s="197">
        <v>69</v>
      </c>
      <c r="L484" s="198">
        <v>305</v>
      </c>
      <c r="M484" s="196">
        <v>339</v>
      </c>
      <c r="N484" s="201">
        <v>756</v>
      </c>
      <c r="O484" s="204">
        <v>822</v>
      </c>
      <c r="P484" s="196">
        <v>523</v>
      </c>
      <c r="Q484" s="197">
        <v>300</v>
      </c>
      <c r="R484" s="198">
        <v>583</v>
      </c>
      <c r="S484" s="199">
        <v>473</v>
      </c>
      <c r="T484" s="196">
        <v>88</v>
      </c>
      <c r="U484" s="200">
        <v>82</v>
      </c>
      <c r="V484" s="198">
        <v>453</v>
      </c>
      <c r="W484" s="205">
        <v>615</v>
      </c>
      <c r="X484" s="196">
        <v>391</v>
      </c>
      <c r="Y484" s="200">
        <v>142</v>
      </c>
      <c r="Z484" s="198">
        <v>904</v>
      </c>
      <c r="AA484" s="196">
        <v>1008</v>
      </c>
      <c r="AB484" s="170">
        <f t="shared" si="8437"/>
        <v>6055</v>
      </c>
      <c r="AC484" s="171">
        <f t="shared" si="8438"/>
        <v>6333</v>
      </c>
      <c r="AE484" s="273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4.8375066595631323E-2</v>
      </c>
      <c r="BK484" s="130">
        <f t="shared" ref="BK484" si="8685">C484/C498</f>
        <v>6.169072164948454E-2</v>
      </c>
      <c r="BL484" s="131">
        <f t="shared" ref="BL484" si="8686">D484/D498</f>
        <v>4.8695184288404629E-2</v>
      </c>
      <c r="BM484" s="132">
        <f t="shared" ref="BM484" si="8687">E484/E498</f>
        <v>4.441107058571122E-2</v>
      </c>
      <c r="BN484" s="129">
        <f t="shared" ref="BN484" si="8688">F484/F498</f>
        <v>4.4117647058823532E-2</v>
      </c>
      <c r="BO484" s="130">
        <f t="shared" ref="BO484" si="8689">G484/G498</f>
        <v>3.5108423071249444E-2</v>
      </c>
      <c r="BP484" s="131">
        <f t="shared" ref="BP484" si="8690">H484/H498</f>
        <v>5.3554532265186403E-2</v>
      </c>
      <c r="BQ484" s="132">
        <f t="shared" ref="BQ484" si="8691">I484/I498</f>
        <v>5.6190577929708364E-2</v>
      </c>
      <c r="BR484" s="129">
        <f t="shared" ref="BR484" si="8692">J484/J498</f>
        <v>4.6462063086104004E-2</v>
      </c>
      <c r="BS484" s="130">
        <f t="shared" ref="BS484" si="8693">K484/K498</f>
        <v>3.2455315145813735E-2</v>
      </c>
      <c r="BT484" s="131">
        <f t="shared" ref="BT484" si="8694">L484/L498</f>
        <v>3.9848445257381758E-2</v>
      </c>
      <c r="BU484" s="129">
        <f t="shared" ref="BU484" si="8695">M484/M498</f>
        <v>4.9867608120035302E-2</v>
      </c>
      <c r="BV484" s="133">
        <f t="shared" ref="BV484" si="8696">N484/N498</f>
        <v>4.4643911657021376E-2</v>
      </c>
      <c r="BW484" s="134">
        <f t="shared" ref="BW484" si="8697">O484/O498</f>
        <v>5.1211762507008908E-2</v>
      </c>
      <c r="BX484" s="129">
        <f t="shared" ref="BX484" si="8698">P484/P498</f>
        <v>5.6959268133304292E-2</v>
      </c>
      <c r="BY484" s="130">
        <f t="shared" ref="BY484" si="8699">Q484/Q498</f>
        <v>3.991484832357637E-2</v>
      </c>
      <c r="BZ484" s="131">
        <f t="shared" ref="BZ484" si="8700">R484/R498</f>
        <v>4.8668503213957756E-2</v>
      </c>
      <c r="CA484" s="132">
        <f t="shared" ref="CA484" si="8701">S484/S498</f>
        <v>4.6711435907564686E-2</v>
      </c>
      <c r="CB484" s="129">
        <f t="shared" ref="CB484" si="8702">T484/T498</f>
        <v>4.1607565011820329E-2</v>
      </c>
      <c r="CC484" s="130">
        <f t="shared" ref="CC484" si="8703">U484/U498</f>
        <v>5.2295918367346941E-2</v>
      </c>
      <c r="CD484" s="131">
        <f t="shared" ref="CD484" si="8704">V484/V498</f>
        <v>4.7016087182148419E-2</v>
      </c>
      <c r="CE484" s="132">
        <f t="shared" ref="CE484" si="8705">W484/W498</f>
        <v>6.3526495196777194E-2</v>
      </c>
      <c r="CF484" s="129">
        <f t="shared" ref="CF484" si="8706">X484/X498</f>
        <v>4.8850574712643681E-2</v>
      </c>
      <c r="CG484" s="130">
        <f t="shared" ref="CG484" si="8707">Y484/Y498</f>
        <v>4.1040462427745665E-2</v>
      </c>
      <c r="CH484" s="131">
        <f t="shared" ref="CH484" si="8708">Z484/Z498</f>
        <v>5.62959272636692E-2</v>
      </c>
      <c r="CI484" s="129">
        <f t="shared" ref="CI484" si="8709">AA484/AA498</f>
        <v>6.1261699282849157E-2</v>
      </c>
      <c r="CJ484" s="135">
        <f t="shared" ref="CJ484" si="8710">AB484/AB498</f>
        <v>4.9121412230460952E-2</v>
      </c>
      <c r="CK484" s="136">
        <f t="shared" ref="CK484" si="8711">AC484/AC498</f>
        <v>5.1552350096869252E-2</v>
      </c>
    </row>
    <row r="485" spans="1:89" ht="14.25" thickTop="1" thickBot="1" x14ac:dyDescent="0.25">
      <c r="A485" s="137" t="s">
        <v>27</v>
      </c>
      <c r="B485" s="206">
        <v>506</v>
      </c>
      <c r="C485" s="190">
        <v>807</v>
      </c>
      <c r="D485" s="191">
        <v>200</v>
      </c>
      <c r="E485" s="192">
        <v>215</v>
      </c>
      <c r="F485" s="189">
        <v>425</v>
      </c>
      <c r="G485" s="193">
        <v>528</v>
      </c>
      <c r="H485" s="191">
        <v>834</v>
      </c>
      <c r="I485" s="192">
        <v>1017</v>
      </c>
      <c r="J485" s="189">
        <v>118</v>
      </c>
      <c r="K485" s="190">
        <v>93</v>
      </c>
      <c r="L485" s="191">
        <v>313</v>
      </c>
      <c r="M485" s="189">
        <v>379</v>
      </c>
      <c r="N485" s="194">
        <v>914</v>
      </c>
      <c r="O485" s="207">
        <v>691</v>
      </c>
      <c r="P485" s="189">
        <v>559</v>
      </c>
      <c r="Q485" s="190">
        <v>314</v>
      </c>
      <c r="R485" s="191">
        <v>619</v>
      </c>
      <c r="S485" s="192">
        <v>474</v>
      </c>
      <c r="T485" s="189">
        <v>93</v>
      </c>
      <c r="U485" s="193">
        <v>67</v>
      </c>
      <c r="V485" s="191">
        <v>449</v>
      </c>
      <c r="W485" s="208">
        <v>542</v>
      </c>
      <c r="X485" s="189">
        <v>387</v>
      </c>
      <c r="Y485" s="193">
        <v>135</v>
      </c>
      <c r="Z485" s="191">
        <v>982</v>
      </c>
      <c r="AA485" s="189">
        <v>1092</v>
      </c>
      <c r="AB485" s="170">
        <f t="shared" si="8437"/>
        <v>6399</v>
      </c>
      <c r="AC485" s="171">
        <f t="shared" si="8438"/>
        <v>6354</v>
      </c>
      <c r="AE485" s="267" t="s">
        <v>13</v>
      </c>
      <c r="AF485" s="20">
        <f t="shared" ref="AF485:BG485" si="8712">SUM(AF482:AF484)</f>
        <v>1534</v>
      </c>
      <c r="AG485" s="21">
        <f t="shared" si="8712"/>
        <v>2210</v>
      </c>
      <c r="AH485" s="20">
        <f t="shared" si="8712"/>
        <v>531</v>
      </c>
      <c r="AI485" s="21">
        <f t="shared" si="8712"/>
        <v>887</v>
      </c>
      <c r="AJ485" s="20">
        <f t="shared" si="8712"/>
        <v>1103</v>
      </c>
      <c r="AK485" s="21">
        <f t="shared" si="8712"/>
        <v>3561</v>
      </c>
      <c r="AL485" s="20">
        <f t="shared" si="8712"/>
        <v>2393</v>
      </c>
      <c r="AM485" s="21">
        <f t="shared" si="8712"/>
        <v>3556</v>
      </c>
      <c r="AN485" s="20">
        <f t="shared" si="8712"/>
        <v>602</v>
      </c>
      <c r="AO485" s="21">
        <f t="shared" si="8712"/>
        <v>144</v>
      </c>
      <c r="AP485" s="20">
        <f t="shared" si="8712"/>
        <v>1711</v>
      </c>
      <c r="AQ485" s="21">
        <f t="shared" si="8712"/>
        <v>577</v>
      </c>
      <c r="AR485" s="20">
        <f t="shared" si="8712"/>
        <v>2848</v>
      </c>
      <c r="AS485" s="21">
        <f t="shared" si="8712"/>
        <v>2077</v>
      </c>
      <c r="AT485" s="20">
        <f t="shared" si="8712"/>
        <v>1472</v>
      </c>
      <c r="AU485" s="21">
        <f t="shared" si="8712"/>
        <v>1145</v>
      </c>
      <c r="AV485" s="20">
        <f t="shared" si="8712"/>
        <v>2410</v>
      </c>
      <c r="AW485" s="21">
        <f t="shared" si="8712"/>
        <v>1740</v>
      </c>
      <c r="AX485" s="20">
        <f t="shared" si="8712"/>
        <v>560</v>
      </c>
      <c r="AY485" s="21">
        <f t="shared" si="8712"/>
        <v>122</v>
      </c>
      <c r="AZ485" s="20">
        <f t="shared" si="8712"/>
        <v>1899</v>
      </c>
      <c r="BA485" s="21">
        <f t="shared" si="8712"/>
        <v>1515</v>
      </c>
      <c r="BB485" s="20">
        <f t="shared" si="8712"/>
        <v>1596</v>
      </c>
      <c r="BC485" s="21">
        <f t="shared" si="8712"/>
        <v>440</v>
      </c>
      <c r="BD485" s="20">
        <f t="shared" si="8712"/>
        <v>2619</v>
      </c>
      <c r="BE485" s="21">
        <f t="shared" si="8712"/>
        <v>3367</v>
      </c>
      <c r="BF485" s="174">
        <f t="shared" si="8712"/>
        <v>21278</v>
      </c>
      <c r="BG485" s="175">
        <f t="shared" si="8712"/>
        <v>21341</v>
      </c>
      <c r="BI485" s="137" t="s">
        <v>27</v>
      </c>
      <c r="BJ485" s="129">
        <f>B485/B498</f>
        <v>5.3915823122003194E-2</v>
      </c>
      <c r="BK485" s="130">
        <f t="shared" ref="BK485" si="8713">C485/C498</f>
        <v>6.655670103092784E-2</v>
      </c>
      <c r="BL485" s="131">
        <f t="shared" ref="BL485" si="8714">D485/D498</f>
        <v>5.3806833467850416E-2</v>
      </c>
      <c r="BM485" s="132">
        <f t="shared" ref="BM485" si="8715">E485/E498</f>
        <v>4.6127440463419864E-2</v>
      </c>
      <c r="BN485" s="129">
        <f t="shared" ref="BN485" si="8716">F485/F498</f>
        <v>4.084967320261438E-2</v>
      </c>
      <c r="BO485" s="130">
        <f t="shared" ref="BO485" si="8717">G485/G498</f>
        <v>3.8943797020209468E-2</v>
      </c>
      <c r="BP485" s="131">
        <f t="shared" ref="BP485" si="8718">H485/H498</f>
        <v>5.2608339115624805E-2</v>
      </c>
      <c r="BQ485" s="132">
        <f t="shared" ref="BQ485" si="8719">I485/I498</f>
        <v>5.4321119538510841E-2</v>
      </c>
      <c r="BR485" s="129">
        <f t="shared" ref="BR485" si="8720">J485/J498</f>
        <v>5.0298380221653879E-2</v>
      </c>
      <c r="BS485" s="130">
        <f t="shared" ref="BS485" si="8721">K485/K498</f>
        <v>4.3744120413922859E-2</v>
      </c>
      <c r="BT485" s="131">
        <f t="shared" ref="BT485" si="8722">L485/L498</f>
        <v>4.0893650378886856E-2</v>
      </c>
      <c r="BU485" s="129">
        <f t="shared" ref="BU485" si="8723">M485/M498</f>
        <v>5.5751691674021768E-2</v>
      </c>
      <c r="BV485" s="133">
        <f t="shared" ref="BV485" si="8724">N485/N498</f>
        <v>5.3974252982166057E-2</v>
      </c>
      <c r="BW485" s="134">
        <f t="shared" ref="BW485" si="8725">O485/O498</f>
        <v>4.3050277241293379E-2</v>
      </c>
      <c r="BX485" s="129">
        <f t="shared" ref="BX485" si="8726">P485/P498</f>
        <v>6.0879982574602483E-2</v>
      </c>
      <c r="BY485" s="130">
        <f t="shared" ref="BY485" si="8727">Q485/Q498</f>
        <v>4.1777541245343268E-2</v>
      </c>
      <c r="BZ485" s="131">
        <f t="shared" ref="BZ485" si="8728">R485/R498</f>
        <v>5.1673762417564072E-2</v>
      </c>
      <c r="CA485" s="132">
        <f t="shared" ref="CA485" si="8729">S485/S498</f>
        <v>4.6810191586016195E-2</v>
      </c>
      <c r="CB485" s="129">
        <f t="shared" ref="CB485" si="8730">T485/T498</f>
        <v>4.397163120567376E-2</v>
      </c>
      <c r="CC485" s="130">
        <f t="shared" ref="CC485" si="8731">U485/U498</f>
        <v>4.2729591836734693E-2</v>
      </c>
      <c r="CD485" s="131">
        <f t="shared" ref="CD485" si="8732">V485/V498</f>
        <v>4.6600934094447329E-2</v>
      </c>
      <c r="CE485" s="132">
        <f t="shared" ref="CE485" si="8733">W485/W498</f>
        <v>5.5985951864476809E-2</v>
      </c>
      <c r="CF485" s="129">
        <f t="shared" ref="CF485" si="8734">X485/X498</f>
        <v>4.8350824587706148E-2</v>
      </c>
      <c r="CG485" s="130">
        <f t="shared" ref="CG485" si="8735">Y485/Y498</f>
        <v>3.9017341040462429E-2</v>
      </c>
      <c r="CH485" s="131">
        <f t="shared" ref="CH485" si="8736">Z485/Z498</f>
        <v>6.1153319217835345E-2</v>
      </c>
      <c r="CI485" s="129">
        <f t="shared" ref="CI485" si="8737">AA485/AA498</f>
        <v>6.6366840889753254E-2</v>
      </c>
      <c r="CJ485" s="135">
        <f t="shared" ref="CJ485" si="8738">AB485/AB498</f>
        <v>5.1912124997971869E-2</v>
      </c>
      <c r="CK485" s="136">
        <f t="shared" ref="CK485" si="8739">AC485/AC498</f>
        <v>5.1723295833808185E-2</v>
      </c>
    </row>
    <row r="486" spans="1:89" ht="13.5" thickTop="1" x14ac:dyDescent="0.2">
      <c r="A486" s="146" t="s">
        <v>28</v>
      </c>
      <c r="B486" s="203">
        <v>524</v>
      </c>
      <c r="C486" s="197">
        <v>916</v>
      </c>
      <c r="D486" s="198">
        <v>239</v>
      </c>
      <c r="E486" s="199">
        <v>254</v>
      </c>
      <c r="F486" s="196">
        <v>455</v>
      </c>
      <c r="G486" s="200">
        <v>687</v>
      </c>
      <c r="H486" s="198">
        <v>945</v>
      </c>
      <c r="I486" s="199">
        <v>1153</v>
      </c>
      <c r="J486" s="196">
        <v>138</v>
      </c>
      <c r="K486" s="197">
        <v>79</v>
      </c>
      <c r="L486" s="198">
        <v>445</v>
      </c>
      <c r="M486" s="196">
        <v>359</v>
      </c>
      <c r="N486" s="201">
        <v>1097</v>
      </c>
      <c r="O486" s="204">
        <v>753</v>
      </c>
      <c r="P486" s="196">
        <v>616</v>
      </c>
      <c r="Q486" s="197">
        <v>363</v>
      </c>
      <c r="R486" s="198">
        <v>647</v>
      </c>
      <c r="S486" s="199">
        <v>572</v>
      </c>
      <c r="T486" s="196">
        <v>131</v>
      </c>
      <c r="U486" s="200">
        <v>61</v>
      </c>
      <c r="V486" s="198">
        <v>621</v>
      </c>
      <c r="W486" s="205">
        <v>493</v>
      </c>
      <c r="X486" s="196">
        <v>612</v>
      </c>
      <c r="Y486" s="200">
        <v>146</v>
      </c>
      <c r="Z486" s="198">
        <v>1020</v>
      </c>
      <c r="AA486" s="196">
        <v>926</v>
      </c>
      <c r="AB486" s="170">
        <f t="shared" si="8437"/>
        <v>7490</v>
      </c>
      <c r="AC486" s="171">
        <f t="shared" si="8438"/>
        <v>6762</v>
      </c>
      <c r="BI486" s="146" t="s">
        <v>28</v>
      </c>
      <c r="BJ486" s="129">
        <f>B486/B498</f>
        <v>5.5833777304208847E-2</v>
      </c>
      <c r="BK486" s="130">
        <f t="shared" ref="BK486" si="8740">C486/C498</f>
        <v>7.5546391752577324E-2</v>
      </c>
      <c r="BL486" s="131">
        <f t="shared" ref="BL486" si="8741">D486/D498</f>
        <v>6.4299165994081253E-2</v>
      </c>
      <c r="BM486" s="132">
        <f t="shared" ref="BM486" si="8742">E486/E498</f>
        <v>5.4494743617249521E-2</v>
      </c>
      <c r="BN486" s="129">
        <f t="shared" ref="BN486" si="8743">F486/F498</f>
        <v>4.3733179546328334E-2</v>
      </c>
      <c r="BO486" s="130">
        <f t="shared" ref="BO486" si="8744">G486/G498</f>
        <v>5.0671190441068006E-2</v>
      </c>
      <c r="BP486" s="131">
        <f t="shared" ref="BP486" si="8745">H486/H498</f>
        <v>5.9610168422380622E-2</v>
      </c>
      <c r="BQ486" s="132">
        <f t="shared" ref="BQ486" si="8746">I486/I498</f>
        <v>6.1585300715735501E-2</v>
      </c>
      <c r="BR486" s="129">
        <f t="shared" ref="BR486" si="8747">J486/J498</f>
        <v>5.8823529411764705E-2</v>
      </c>
      <c r="BS486" s="130">
        <f t="shared" ref="BS486" si="8748">K486/K498</f>
        <v>3.7158984007525868E-2</v>
      </c>
      <c r="BT486" s="131">
        <f t="shared" ref="BT486" si="8749">L486/L498</f>
        <v>5.8139534883720929E-2</v>
      </c>
      <c r="BU486" s="129">
        <f t="shared" ref="BU486" si="8750">M486/M498</f>
        <v>5.2809649897028535E-2</v>
      </c>
      <c r="BV486" s="133">
        <f t="shared" ref="BV486" si="8751">N486/N498</f>
        <v>6.4780914137238688E-2</v>
      </c>
      <c r="BW486" s="134">
        <f t="shared" ref="BW486" si="8752">O486/O498</f>
        <v>4.6912964924303781E-2</v>
      </c>
      <c r="BX486" s="129">
        <f t="shared" ref="BX486" si="8753">P486/P498</f>
        <v>6.7087780439991293E-2</v>
      </c>
      <c r="BY486" s="130">
        <f t="shared" ref="BY486" si="8754">Q486/Q498</f>
        <v>4.8296966471527411E-2</v>
      </c>
      <c r="BZ486" s="131">
        <f t="shared" ref="BZ486" si="8755">R486/R498</f>
        <v>5.40111862425912E-2</v>
      </c>
      <c r="CA486" s="132">
        <f t="shared" ref="CA486" si="8756">S486/S498</f>
        <v>5.6488248074264273E-2</v>
      </c>
      <c r="CB486" s="129">
        <f t="shared" ref="CB486" si="8757">T486/T498</f>
        <v>6.193853427895981E-2</v>
      </c>
      <c r="CC486" s="130">
        <f t="shared" ref="CC486" si="8758">U486/U498</f>
        <v>3.8903061224489797E-2</v>
      </c>
      <c r="CD486" s="131">
        <f t="shared" ref="CD486" si="8759">V486/V498</f>
        <v>6.4452516865594181E-2</v>
      </c>
      <c r="CE486" s="132">
        <f t="shared" ref="CE486" si="8760">W486/W498</f>
        <v>5.0924491271562858E-2</v>
      </c>
      <c r="CF486" s="129">
        <f t="shared" ref="CF486" si="8761">X486/X498</f>
        <v>7.646176911544228E-2</v>
      </c>
      <c r="CG486" s="130">
        <f t="shared" ref="CG486" si="8762">Y486/Y498</f>
        <v>4.2196531791907514E-2</v>
      </c>
      <c r="CH486" s="131">
        <f t="shared" ref="CH486" si="8763">Z486/Z498</f>
        <v>6.3519740939095778E-2</v>
      </c>
      <c r="CI486" s="129">
        <f t="shared" ref="CI486" si="8764">AA486/AA498</f>
        <v>5.6278108666585634E-2</v>
      </c>
      <c r="CJ486" s="135">
        <f t="shared" ref="CJ486" si="8765">AB486/AB498</f>
        <v>6.0762902990281177E-2</v>
      </c>
      <c r="CK486" s="136">
        <f t="shared" ref="CK486" si="8766">AC486/AC498</f>
        <v>5.5044527294335996E-2</v>
      </c>
    </row>
    <row r="487" spans="1:89" x14ac:dyDescent="0.2">
      <c r="A487" s="137" t="s">
        <v>29</v>
      </c>
      <c r="B487" s="206">
        <v>608</v>
      </c>
      <c r="C487" s="190">
        <v>888</v>
      </c>
      <c r="D487" s="191">
        <v>358</v>
      </c>
      <c r="E487" s="192">
        <v>278</v>
      </c>
      <c r="F487" s="189">
        <v>621</v>
      </c>
      <c r="G487" s="193">
        <v>1089</v>
      </c>
      <c r="H487" s="191">
        <v>1066</v>
      </c>
      <c r="I487" s="192">
        <v>1165</v>
      </c>
      <c r="J487" s="189">
        <v>227</v>
      </c>
      <c r="K487" s="190">
        <v>59</v>
      </c>
      <c r="L487" s="191">
        <v>670</v>
      </c>
      <c r="M487" s="189">
        <v>298</v>
      </c>
      <c r="N487" s="194">
        <v>1303</v>
      </c>
      <c r="O487" s="207">
        <v>898</v>
      </c>
      <c r="P487" s="189">
        <v>832</v>
      </c>
      <c r="Q487" s="190">
        <v>433</v>
      </c>
      <c r="R487" s="191">
        <v>976</v>
      </c>
      <c r="S487" s="192">
        <v>806</v>
      </c>
      <c r="T487" s="189">
        <v>303</v>
      </c>
      <c r="U487" s="193">
        <v>59</v>
      </c>
      <c r="V487" s="191">
        <v>1007</v>
      </c>
      <c r="W487" s="208">
        <v>628</v>
      </c>
      <c r="X487" s="189">
        <v>679</v>
      </c>
      <c r="Y487" s="193">
        <v>153</v>
      </c>
      <c r="Z487" s="191">
        <v>1189</v>
      </c>
      <c r="AA487" s="189">
        <v>1311</v>
      </c>
      <c r="AB487" s="170">
        <f t="shared" si="8437"/>
        <v>9839</v>
      </c>
      <c r="AC487" s="171">
        <f t="shared" si="8438"/>
        <v>8065</v>
      </c>
      <c r="BI487" s="137" t="s">
        <v>29</v>
      </c>
      <c r="BJ487" s="129">
        <f>B487/B498</f>
        <v>6.4784230154501868E-2</v>
      </c>
      <c r="BK487" s="130">
        <f t="shared" ref="BK487" si="8767">C487/C498</f>
        <v>7.3237113402061862E-2</v>
      </c>
      <c r="BL487" s="131">
        <f t="shared" ref="BL487" si="8768">D487/D498</f>
        <v>9.6314231907452252E-2</v>
      </c>
      <c r="BM487" s="132">
        <f t="shared" ref="BM487" si="8769">E487/E498</f>
        <v>5.9643853250375453E-2</v>
      </c>
      <c r="BN487" s="129">
        <f t="shared" ref="BN487" si="8770">F487/F498</f>
        <v>5.9688581314878891E-2</v>
      </c>
      <c r="BO487" s="130">
        <f t="shared" ref="BO487" si="8771">G487/G498</f>
        <v>8.0321581354182034E-2</v>
      </c>
      <c r="BP487" s="131">
        <f t="shared" ref="BP487" si="8772">H487/H498</f>
        <v>6.7242793162177503E-2</v>
      </c>
      <c r="BQ487" s="132">
        <f t="shared" ref="BQ487" si="8773">I487/I498</f>
        <v>6.2226257878431793E-2</v>
      </c>
      <c r="BR487" s="129">
        <f t="shared" ref="BR487" si="8774">J487/J498</f>
        <v>9.676044330775789E-2</v>
      </c>
      <c r="BS487" s="130">
        <f t="shared" ref="BS487" si="8775">K487/K498</f>
        <v>2.7751646284101598E-2</v>
      </c>
      <c r="BT487" s="131">
        <f t="shared" ref="BT487" si="8776">L487/L498</f>
        <v>8.7535928926051734E-2</v>
      </c>
      <c r="BU487" s="129">
        <f t="shared" ref="BU487" si="8777">M487/M498</f>
        <v>4.3836422477199176E-2</v>
      </c>
      <c r="BV487" s="133">
        <f t="shared" ref="BV487" si="8778">N487/N498</f>
        <v>7.6945789535845049E-2</v>
      </c>
      <c r="BW487" s="134">
        <f t="shared" ref="BW487" si="8779">O487/O498</f>
        <v>5.5946669989408761E-2</v>
      </c>
      <c r="BX487" s="129">
        <f t="shared" ref="BX487" si="8780">P487/P498</f>
        <v>9.061206708778044E-2</v>
      </c>
      <c r="BY487" s="130">
        <f t="shared" ref="BY487" si="8781">Q487/Q498</f>
        <v>5.7610431080361894E-2</v>
      </c>
      <c r="BZ487" s="131">
        <f t="shared" ref="BZ487" si="8782">R487/R498</f>
        <v>8.1475916186659988E-2</v>
      </c>
      <c r="CA487" s="132">
        <f t="shared" ref="CA487" si="8783">S487/S498</f>
        <v>7.9597076831917829E-2</v>
      </c>
      <c r="CB487" s="129">
        <f t="shared" ref="CB487" si="8784">T487/T498</f>
        <v>0.14326241134751774</v>
      </c>
      <c r="CC487" s="130">
        <f t="shared" ref="CC487" si="8785">U487/U498</f>
        <v>3.7627551020408163E-2</v>
      </c>
      <c r="CD487" s="131">
        <f t="shared" ref="CD487" si="8786">V487/V498</f>
        <v>0.10451478982874936</v>
      </c>
      <c r="CE487" s="132">
        <f t="shared" ref="CE487" si="8787">W487/W498</f>
        <v>6.4869331680611514E-2</v>
      </c>
      <c r="CF487" s="129">
        <f t="shared" ref="CF487" si="8788">X487/X498</f>
        <v>8.4832583708145934E-2</v>
      </c>
      <c r="CG487" s="130">
        <f t="shared" ref="CG487" si="8789">Y487/Y498</f>
        <v>4.421965317919075E-2</v>
      </c>
      <c r="CH487" s="131">
        <f t="shared" ref="CH487" si="8790">Z487/Z498</f>
        <v>7.4044090173122426E-2</v>
      </c>
      <c r="CI487" s="129">
        <f t="shared" ref="CI487" si="8791">AA487/AA498</f>
        <v>7.9676674364896075E-2</v>
      </c>
      <c r="CJ487" s="135">
        <f t="shared" ref="CJ487" si="8792">AB487/AB498</f>
        <v>7.9819252673080973E-2</v>
      </c>
      <c r="CK487" s="136">
        <f t="shared" ref="CK487" si="8793">AC487/AC498</f>
        <v>6.5651303257737326E-2</v>
      </c>
    </row>
    <row r="488" spans="1:89" x14ac:dyDescent="0.2">
      <c r="A488" s="146" t="s">
        <v>30</v>
      </c>
      <c r="B488" s="203">
        <v>741</v>
      </c>
      <c r="C488" s="197">
        <v>1099</v>
      </c>
      <c r="D488" s="198">
        <v>287</v>
      </c>
      <c r="E488" s="199">
        <v>438</v>
      </c>
      <c r="F488" s="196">
        <v>598</v>
      </c>
      <c r="G488" s="200">
        <v>1668</v>
      </c>
      <c r="H488" s="198">
        <v>1288</v>
      </c>
      <c r="I488" s="199">
        <v>1762</v>
      </c>
      <c r="J488" s="196">
        <v>306</v>
      </c>
      <c r="K488" s="197">
        <v>70</v>
      </c>
      <c r="L488" s="198">
        <v>813</v>
      </c>
      <c r="M488" s="196">
        <v>312</v>
      </c>
      <c r="N488" s="201">
        <v>1415</v>
      </c>
      <c r="O488" s="204">
        <v>1013</v>
      </c>
      <c r="P488" s="196">
        <v>728</v>
      </c>
      <c r="Q488" s="197">
        <v>512</v>
      </c>
      <c r="R488" s="198">
        <v>1171</v>
      </c>
      <c r="S488" s="199">
        <v>865</v>
      </c>
      <c r="T488" s="196">
        <v>348</v>
      </c>
      <c r="U488" s="200">
        <v>50</v>
      </c>
      <c r="V488" s="198">
        <v>903</v>
      </c>
      <c r="W488" s="205">
        <v>738</v>
      </c>
      <c r="X488" s="196">
        <v>767</v>
      </c>
      <c r="Y488" s="200">
        <v>197</v>
      </c>
      <c r="Z488" s="198">
        <v>1125</v>
      </c>
      <c r="AA488" s="196">
        <v>1547</v>
      </c>
      <c r="AB488" s="170">
        <f t="shared" si="8437"/>
        <v>10490</v>
      </c>
      <c r="AC488" s="171">
        <f t="shared" si="8438"/>
        <v>10271</v>
      </c>
      <c r="BI488" s="146" t="s">
        <v>30</v>
      </c>
      <c r="BJ488" s="129">
        <f>B488/B498</f>
        <v>7.8955780500799141E-2</v>
      </c>
      <c r="BK488" s="130">
        <f t="shared" ref="BK488" si="8794">C488/C498</f>
        <v>9.0639175257731963E-2</v>
      </c>
      <c r="BL488" s="131">
        <f t="shared" ref="BL488" si="8795">D488/D498</f>
        <v>7.7212806026365349E-2</v>
      </c>
      <c r="BM488" s="132">
        <f t="shared" ref="BM488" si="8796">E488/E498</f>
        <v>9.3971250804548379E-2</v>
      </c>
      <c r="BN488" s="129">
        <f t="shared" ref="BN488" si="8797">F488/F498</f>
        <v>5.7477893118031524E-2</v>
      </c>
      <c r="BO488" s="130">
        <f t="shared" ref="BO488" si="8798">G488/G498</f>
        <v>0.12302699513202538</v>
      </c>
      <c r="BP488" s="131">
        <f t="shared" ref="BP488" si="8799">H488/H498</f>
        <v>8.1246451775689149E-2</v>
      </c>
      <c r="BQ488" s="132">
        <f t="shared" ref="BQ488" si="8800">I488/I498</f>
        <v>9.4113876722572376E-2</v>
      </c>
      <c r="BR488" s="129">
        <f t="shared" ref="BR488" si="8801">J488/J498</f>
        <v>0.13043478260869565</v>
      </c>
      <c r="BS488" s="130">
        <f t="shared" ref="BS488" si="8802">K488/K498</f>
        <v>3.2925682031984947E-2</v>
      </c>
      <c r="BT488" s="131">
        <f t="shared" ref="BT488" si="8803">L488/L498</f>
        <v>0.10621897047295532</v>
      </c>
      <c r="BU488" s="129">
        <f t="shared" ref="BU488" si="8804">M488/M498</f>
        <v>4.5895851721094442E-2</v>
      </c>
      <c r="BV488" s="133">
        <f t="shared" ref="BV488" si="8805">N488/N498</f>
        <v>8.3559702373922282E-2</v>
      </c>
      <c r="BW488" s="134">
        <f t="shared" ref="BW488" si="8806">O488/O498</f>
        <v>6.3111332627250633E-2</v>
      </c>
      <c r="BX488" s="129">
        <f t="shared" ref="BX488" si="8807">P488/P498</f>
        <v>7.9285558701807882E-2</v>
      </c>
      <c r="BY488" s="130">
        <f t="shared" ref="BY488" si="8808">Q488/Q498</f>
        <v>6.8121341138903668E-2</v>
      </c>
      <c r="BZ488" s="131">
        <f t="shared" ref="BZ488" si="8809">R488/R498</f>
        <v>9.775440353952751E-2</v>
      </c>
      <c r="CA488" s="132">
        <f t="shared" ref="CA488" si="8810">S488/S498</f>
        <v>8.5423661860556985E-2</v>
      </c>
      <c r="CB488" s="129">
        <f t="shared" ref="CB488" si="8811">T488/T498</f>
        <v>0.16453900709219857</v>
      </c>
      <c r="CC488" s="130">
        <f t="shared" ref="CC488" si="8812">U488/U498</f>
        <v>3.1887755102040817E-2</v>
      </c>
      <c r="CD488" s="131">
        <f t="shared" ref="CD488" si="8813">V488/V498</f>
        <v>9.3720809548521022E-2</v>
      </c>
      <c r="CE488" s="132">
        <f t="shared" ref="CE488" si="8814">W488/W498</f>
        <v>7.6231794236132633E-2</v>
      </c>
      <c r="CF488" s="129">
        <f t="shared" ref="CF488" si="8815">X488/X498</f>
        <v>9.5827086456771612E-2</v>
      </c>
      <c r="CG488" s="130">
        <f t="shared" ref="CG488" si="8816">Y488/Y498</f>
        <v>5.6936416184971098E-2</v>
      </c>
      <c r="CH488" s="131">
        <f t="shared" ref="CH488" si="8817">Z488/Z498</f>
        <v>7.0058537800473289E-2</v>
      </c>
      <c r="CI488" s="129">
        <f t="shared" ref="CI488" si="8818">AA488/AA498</f>
        <v>9.4019691260483776E-2</v>
      </c>
      <c r="CJ488" s="135">
        <f t="shared" ref="CJ488" si="8819">AB488/AB498</f>
        <v>8.5100514334853078E-2</v>
      </c>
      <c r="CK488" s="136">
        <f t="shared" ref="CK488" si="8820">AC488/AC498</f>
        <v>8.3608745909512727E-2</v>
      </c>
    </row>
    <row r="489" spans="1:89" x14ac:dyDescent="0.2">
      <c r="A489" s="137" t="s">
        <v>31</v>
      </c>
      <c r="B489" s="206">
        <v>793</v>
      </c>
      <c r="C489" s="190">
        <v>1111</v>
      </c>
      <c r="D489" s="191">
        <v>244</v>
      </c>
      <c r="E489" s="192">
        <v>449</v>
      </c>
      <c r="F489" s="189">
        <v>505</v>
      </c>
      <c r="G489" s="193">
        <v>1893</v>
      </c>
      <c r="H489" s="191">
        <v>1105</v>
      </c>
      <c r="I489" s="192">
        <v>1794</v>
      </c>
      <c r="J489" s="189">
        <v>296</v>
      </c>
      <c r="K489" s="190">
        <v>74</v>
      </c>
      <c r="L489" s="191">
        <v>898</v>
      </c>
      <c r="M489" s="189">
        <v>265</v>
      </c>
      <c r="N489" s="194">
        <v>1433</v>
      </c>
      <c r="O489" s="207">
        <v>1064</v>
      </c>
      <c r="P489" s="189">
        <v>744</v>
      </c>
      <c r="Q489" s="190">
        <v>633</v>
      </c>
      <c r="R489" s="191">
        <v>1239</v>
      </c>
      <c r="S489" s="192">
        <v>875</v>
      </c>
      <c r="T489" s="189">
        <v>212</v>
      </c>
      <c r="U489" s="193">
        <v>72</v>
      </c>
      <c r="V489" s="191">
        <v>996</v>
      </c>
      <c r="W489" s="208">
        <v>777</v>
      </c>
      <c r="X489" s="189">
        <v>829</v>
      </c>
      <c r="Y489" s="193">
        <v>243</v>
      </c>
      <c r="Z489" s="191">
        <v>1494</v>
      </c>
      <c r="AA489" s="189">
        <v>1820</v>
      </c>
      <c r="AB489" s="170">
        <f t="shared" si="8437"/>
        <v>10788</v>
      </c>
      <c r="AC489" s="171">
        <f t="shared" si="8438"/>
        <v>11070</v>
      </c>
      <c r="BI489" s="137" t="s">
        <v>31</v>
      </c>
      <c r="BJ489" s="129">
        <f>B489/B498</f>
        <v>8.4496537027171012E-2</v>
      </c>
      <c r="BK489" s="130">
        <f t="shared" ref="BK489" si="8821">C489/C498</f>
        <v>9.1628865979381441E-2</v>
      </c>
      <c r="BL489" s="131">
        <f t="shared" ref="BL489" si="8822">D489/D498</f>
        <v>6.5644336830777514E-2</v>
      </c>
      <c r="BM489" s="132">
        <f t="shared" ref="BM489" si="8823">E489/E498</f>
        <v>9.6331259386397763E-2</v>
      </c>
      <c r="BN489" s="129">
        <f t="shared" ref="BN489" si="8824">F489/F498</f>
        <v>4.853902345251826E-2</v>
      </c>
      <c r="BO489" s="130">
        <f t="shared" ref="BO489" si="8825">G489/G498</f>
        <v>0.1396223631804101</v>
      </c>
      <c r="BP489" s="131">
        <f t="shared" ref="BP489" si="8826">H489/H498</f>
        <v>6.9702895351037658E-2</v>
      </c>
      <c r="BQ489" s="132">
        <f t="shared" ref="BQ489" si="8827">I489/I498</f>
        <v>9.5823095823095825E-2</v>
      </c>
      <c r="BR489" s="129">
        <f t="shared" ref="BR489" si="8828">J489/J498</f>
        <v>0.12617220801364024</v>
      </c>
      <c r="BS489" s="130">
        <f t="shared" ref="BS489" si="8829">K489/K498</f>
        <v>3.4807149576669805E-2</v>
      </c>
      <c r="BT489" s="131">
        <f t="shared" ref="BT489" si="8830">L489/L498</f>
        <v>0.11732427488894695</v>
      </c>
      <c r="BU489" s="129">
        <f t="shared" ref="BU489" si="8831">M489/M498</f>
        <v>3.8982053545160343E-2</v>
      </c>
      <c r="BV489" s="133">
        <f t="shared" ref="BV489" si="8832">N489/N498</f>
        <v>8.4622652651470412E-2</v>
      </c>
      <c r="BW489" s="134">
        <f t="shared" ref="BW489" si="8833">O489/O498</f>
        <v>6.628870475359791E-2</v>
      </c>
      <c r="BX489" s="129">
        <f t="shared" ref="BX489" si="8834">P489/P498</f>
        <v>8.102809845349597E-2</v>
      </c>
      <c r="BY489" s="130">
        <f t="shared" ref="BY489" si="8835">Q489/Q498</f>
        <v>8.4220329962746143E-2</v>
      </c>
      <c r="BZ489" s="131">
        <f t="shared" ref="BZ489" si="8836">R489/R498</f>
        <v>0.10343100425745054</v>
      </c>
      <c r="CA489" s="132">
        <f t="shared" ref="CA489" si="8837">S489/S498</f>
        <v>8.6411218645072091E-2</v>
      </c>
      <c r="CB489" s="129">
        <f t="shared" ref="CB489" si="8838">T489/T498</f>
        <v>0.10023640661938535</v>
      </c>
      <c r="CC489" s="130">
        <f t="shared" ref="CC489" si="8839">U489/U498</f>
        <v>4.5918367346938778E-2</v>
      </c>
      <c r="CD489" s="131">
        <f t="shared" ref="CD489" si="8840">V489/V498</f>
        <v>0.10337311883757136</v>
      </c>
      <c r="CE489" s="132">
        <f t="shared" ref="CE489" si="8841">W489/W498</f>
        <v>8.0260303687635579E-2</v>
      </c>
      <c r="CF489" s="129">
        <f t="shared" ref="CF489" si="8842">X489/X498</f>
        <v>0.10357321339330335</v>
      </c>
      <c r="CG489" s="130">
        <f t="shared" ref="CG489" si="8843">Y489/Y498</f>
        <v>7.0231213872832376E-2</v>
      </c>
      <c r="CH489" s="131">
        <f t="shared" ref="CH489" si="8844">Z489/Z498</f>
        <v>9.3037738199028525E-2</v>
      </c>
      <c r="CI489" s="129">
        <f t="shared" ref="CI489" si="8845">AA489/AA498</f>
        <v>0.11061140148292209</v>
      </c>
      <c r="CJ489" s="135">
        <f t="shared" ref="CJ489" si="8846">AB489/AB498</f>
        <v>8.7518050395080552E-2</v>
      </c>
      <c r="CK489" s="136">
        <f t="shared" ref="CK489" si="8847">AC489/AC498</f>
        <v>9.0112824186379697E-2</v>
      </c>
    </row>
    <row r="490" spans="1:89" x14ac:dyDescent="0.2">
      <c r="A490" s="146" t="s">
        <v>32</v>
      </c>
      <c r="B490" s="203">
        <v>767</v>
      </c>
      <c r="C490" s="197">
        <v>1231</v>
      </c>
      <c r="D490" s="198">
        <v>128</v>
      </c>
      <c r="E490" s="199">
        <v>530</v>
      </c>
      <c r="F490" s="196">
        <v>383</v>
      </c>
      <c r="G490" s="200">
        <v>1807</v>
      </c>
      <c r="H490" s="198">
        <v>916</v>
      </c>
      <c r="I490" s="199">
        <v>1881</v>
      </c>
      <c r="J490" s="196">
        <v>243</v>
      </c>
      <c r="K490" s="197">
        <v>89</v>
      </c>
      <c r="L490" s="198">
        <v>838</v>
      </c>
      <c r="M490" s="196">
        <v>261</v>
      </c>
      <c r="N490" s="201">
        <v>1304</v>
      </c>
      <c r="O490" s="204">
        <v>1015</v>
      </c>
      <c r="P490" s="196">
        <v>574</v>
      </c>
      <c r="Q490" s="197">
        <v>621</v>
      </c>
      <c r="R490" s="198">
        <v>756</v>
      </c>
      <c r="S490" s="199">
        <v>866</v>
      </c>
      <c r="T490" s="196">
        <v>118</v>
      </c>
      <c r="U490" s="200">
        <v>73</v>
      </c>
      <c r="V490" s="198">
        <v>975</v>
      </c>
      <c r="W490" s="205">
        <v>535</v>
      </c>
      <c r="X490" s="196">
        <v>536</v>
      </c>
      <c r="Y490" s="200">
        <v>187</v>
      </c>
      <c r="Z490" s="198">
        <v>1310</v>
      </c>
      <c r="AA490" s="196">
        <v>1136</v>
      </c>
      <c r="AB490" s="170">
        <f t="shared" si="8437"/>
        <v>8848</v>
      </c>
      <c r="AC490" s="171">
        <f t="shared" si="8438"/>
        <v>10232</v>
      </c>
      <c r="BI490" s="146" t="s">
        <v>32</v>
      </c>
      <c r="BJ490" s="129">
        <f>B490/B498</f>
        <v>8.1726158763985077E-2</v>
      </c>
      <c r="BK490" s="130">
        <f t="shared" ref="BK490" si="8848">C490/C498</f>
        <v>0.10152577319587629</v>
      </c>
      <c r="BL490" s="131">
        <f t="shared" ref="BL490" si="8849">D490/D498</f>
        <v>3.4436373419424265E-2</v>
      </c>
      <c r="BM490" s="132">
        <f t="shared" ref="BM490" si="8850">E490/E498</f>
        <v>0.11370950439819781</v>
      </c>
      <c r="BN490" s="129">
        <f t="shared" ref="BN490" si="8851">F490/F498</f>
        <v>3.6812764321414837E-2</v>
      </c>
      <c r="BO490" s="130">
        <f t="shared" ref="BO490" si="8852">G490/G498</f>
        <v>0.13327924472636082</v>
      </c>
      <c r="BP490" s="131">
        <f t="shared" ref="BP490" si="8853">H490/H498</f>
        <v>5.7780861666561531E-2</v>
      </c>
      <c r="BQ490" s="132">
        <f t="shared" ref="BQ490" si="8854">I490/I498</f>
        <v>0.10047003525264395</v>
      </c>
      <c r="BR490" s="129">
        <f t="shared" ref="BR490" si="8855">J490/J498</f>
        <v>0.10358056265984655</v>
      </c>
      <c r="BS490" s="130">
        <f t="shared" ref="BS490" si="8856">K490/K498</f>
        <v>4.1862652869238008E-2</v>
      </c>
      <c r="BT490" s="131">
        <f t="shared" ref="BT490" si="8857">L490/L498</f>
        <v>0.10948523647765875</v>
      </c>
      <c r="BU490" s="129">
        <f t="shared" ref="BU490" si="8858">M490/M498</f>
        <v>3.8393645189761696E-2</v>
      </c>
      <c r="BV490" s="133">
        <f t="shared" ref="BV490" si="8859">N490/N498</f>
        <v>7.7004842329042159E-2</v>
      </c>
      <c r="BW490" s="134">
        <f t="shared" ref="BW490" si="8860">O490/O498</f>
        <v>6.3235935455734846E-2</v>
      </c>
      <c r="BX490" s="129">
        <f t="shared" ref="BX490" si="8861">P490/P498</f>
        <v>6.2513613591810069E-2</v>
      </c>
      <c r="BY490" s="130">
        <f t="shared" ref="BY490" si="8862">Q490/Q498</f>
        <v>8.262373602980308E-2</v>
      </c>
      <c r="BZ490" s="131">
        <f t="shared" ref="BZ490" si="8863">R490/R498</f>
        <v>6.3110443275732536E-2</v>
      </c>
      <c r="CA490" s="132">
        <f t="shared" ref="CA490" si="8864">S490/S498</f>
        <v>8.5522417539008494E-2</v>
      </c>
      <c r="CB490" s="129">
        <f t="shared" ref="CB490" si="8865">T490/T498</f>
        <v>5.5791962174940896E-2</v>
      </c>
      <c r="CC490" s="130">
        <f t="shared" ref="CC490" si="8866">U490/U498</f>
        <v>4.6556122448979595E-2</v>
      </c>
      <c r="CD490" s="131">
        <f t="shared" ref="CD490" si="8867">V490/V498</f>
        <v>0.10119356512714063</v>
      </c>
      <c r="CE490" s="132">
        <f t="shared" ref="CE490" si="8868">W490/W498</f>
        <v>5.5262886065489104E-2</v>
      </c>
      <c r="CF490" s="129">
        <f t="shared" ref="CF490" si="8869">X490/X498</f>
        <v>6.6966516741629192E-2</v>
      </c>
      <c r="CG490" s="130">
        <f t="shared" ref="CG490" si="8870">Y490/Y498</f>
        <v>5.4046242774566475E-2</v>
      </c>
      <c r="CH490" s="131">
        <f t="shared" ref="CH490" si="8871">Z490/Z498</f>
        <v>8.1579275127662221E-2</v>
      </c>
      <c r="CI490" s="129">
        <f t="shared" ref="CI490" si="8872">AA490/AA498</f>
        <v>6.904096268384588E-2</v>
      </c>
      <c r="CJ490" s="135">
        <f t="shared" ref="CJ490" si="8873">AB490/AB498</f>
        <v>7.1779728392257394E-2</v>
      </c>
      <c r="CK490" s="136">
        <f t="shared" ref="CK490" si="8874">AC490/AC498</f>
        <v>8.3291275255197569E-2</v>
      </c>
    </row>
    <row r="491" spans="1:89" x14ac:dyDescent="0.2">
      <c r="A491" s="137" t="s">
        <v>33</v>
      </c>
      <c r="B491" s="206">
        <v>500</v>
      </c>
      <c r="C491" s="190">
        <v>709</v>
      </c>
      <c r="D491" s="191">
        <v>130</v>
      </c>
      <c r="E491" s="192">
        <v>304</v>
      </c>
      <c r="F491" s="189">
        <v>274</v>
      </c>
      <c r="G491" s="193">
        <v>1154</v>
      </c>
      <c r="H491" s="191">
        <v>676</v>
      </c>
      <c r="I491" s="192">
        <v>1282</v>
      </c>
      <c r="J491" s="189">
        <v>172</v>
      </c>
      <c r="K491" s="190">
        <v>74</v>
      </c>
      <c r="L491" s="191">
        <v>511</v>
      </c>
      <c r="M491" s="189">
        <v>194</v>
      </c>
      <c r="N491" s="194">
        <v>1070</v>
      </c>
      <c r="O491" s="207">
        <v>847</v>
      </c>
      <c r="P491" s="189">
        <v>267</v>
      </c>
      <c r="Q491" s="190">
        <v>494</v>
      </c>
      <c r="R491" s="191">
        <v>425</v>
      </c>
      <c r="S491" s="192">
        <v>674</v>
      </c>
      <c r="T491" s="189">
        <v>48</v>
      </c>
      <c r="U491" s="193">
        <v>67</v>
      </c>
      <c r="V491" s="191">
        <v>780</v>
      </c>
      <c r="W491" s="208">
        <v>375</v>
      </c>
      <c r="X491" s="189">
        <v>234</v>
      </c>
      <c r="Y491" s="193">
        <v>197</v>
      </c>
      <c r="Z491" s="191">
        <v>895</v>
      </c>
      <c r="AA491" s="189">
        <v>831</v>
      </c>
      <c r="AB491" s="170">
        <f t="shared" si="8437"/>
        <v>5982</v>
      </c>
      <c r="AC491" s="171">
        <f t="shared" si="8438"/>
        <v>7202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5.3276505061267979E-2</v>
      </c>
      <c r="BK491" s="130">
        <f t="shared" ref="BK491" si="8875">C491/C498</f>
        <v>5.8474226804123709E-2</v>
      </c>
      <c r="BL491" s="131">
        <f t="shared" ref="BL491" si="8876">D491/D498</f>
        <v>3.4974441754102768E-2</v>
      </c>
      <c r="BM491" s="132">
        <f t="shared" ref="BM491" si="8877">E491/E498</f>
        <v>6.5222055352928562E-2</v>
      </c>
      <c r="BN491" s="129">
        <f t="shared" ref="BN491" si="8878">F491/F498</f>
        <v>2.6336024605920799E-2</v>
      </c>
      <c r="BO491" s="130">
        <f t="shared" ref="BO491" si="8879">G491/G498</f>
        <v>8.5115798790382058E-2</v>
      </c>
      <c r="BP491" s="131">
        <f t="shared" ref="BP491" si="8880">H491/H498</f>
        <v>4.2641771273575976E-2</v>
      </c>
      <c r="BQ491" s="132">
        <f t="shared" ref="BQ491" si="8881">I491/I498</f>
        <v>6.8475590214720647E-2</v>
      </c>
      <c r="BR491" s="129">
        <f t="shared" ref="BR491" si="8882">J491/J498</f>
        <v>7.3316283034953106E-2</v>
      </c>
      <c r="BS491" s="130">
        <f t="shared" ref="BS491" si="8883">K491/K498</f>
        <v>3.4807149576669805E-2</v>
      </c>
      <c r="BT491" s="131">
        <f t="shared" ref="BT491" si="8884">L491/L498</f>
        <v>6.6762477136137963E-2</v>
      </c>
      <c r="BU491" s="129">
        <f t="shared" ref="BU491" si="8885">M491/M498</f>
        <v>2.8537805236834364E-2</v>
      </c>
      <c r="BV491" s="133">
        <f t="shared" ref="BV491" si="8886">N491/N498</f>
        <v>6.3186488720916506E-2</v>
      </c>
      <c r="BW491" s="134">
        <f t="shared" ref="BW491" si="8887">O491/O498</f>
        <v>5.276929786306149E-2</v>
      </c>
      <c r="BX491" s="129">
        <f t="shared" ref="BX491" si="8888">P491/P498</f>
        <v>2.9078632106294924E-2</v>
      </c>
      <c r="BY491" s="130">
        <f t="shared" ref="BY491" si="8889">Q491/Q498</f>
        <v>6.5726450239489087E-2</v>
      </c>
      <c r="BZ491" s="131">
        <f t="shared" ref="BZ491" si="8890">R491/R498</f>
        <v>3.5478754487018947E-2</v>
      </c>
      <c r="CA491" s="132">
        <f t="shared" ref="CA491" si="8891">S491/S498</f>
        <v>6.6561327276318388E-2</v>
      </c>
      <c r="CB491" s="129">
        <f t="shared" ref="CB491" si="8892">T491/T498</f>
        <v>2.2695035460992909E-2</v>
      </c>
      <c r="CC491" s="130">
        <f t="shared" ref="CC491" si="8893">U491/U498</f>
        <v>4.2729591836734693E-2</v>
      </c>
      <c r="CD491" s="131">
        <f t="shared" ref="CD491" si="8894">V491/V498</f>
        <v>8.0954852101712507E-2</v>
      </c>
      <c r="CE491" s="132">
        <f t="shared" ref="CE491" si="8895">W491/W498</f>
        <v>3.8735667802912925E-2</v>
      </c>
      <c r="CF491" s="129">
        <f t="shared" ref="CF491" si="8896">X491/X498</f>
        <v>2.9235382308845578E-2</v>
      </c>
      <c r="CG491" s="130">
        <f t="shared" ref="CG491" si="8897">Y491/Y498</f>
        <v>5.6936416184971098E-2</v>
      </c>
      <c r="CH491" s="131">
        <f t="shared" ref="CH491" si="8898">Z491/Z498</f>
        <v>5.5735458961265416E-2</v>
      </c>
      <c r="CI491" s="129">
        <f t="shared" ref="CI491" si="8899">AA491/AA498</f>
        <v>5.0504436611158381E-2</v>
      </c>
      <c r="CJ491" s="135">
        <f t="shared" ref="CJ491" si="8900">AB491/AB498</f>
        <v>4.8529197021076373E-2</v>
      </c>
      <c r="CK491" s="136">
        <f t="shared" ref="CK491" si="8901">AC491/AC498</f>
        <v>5.8626247496865992E-2</v>
      </c>
    </row>
    <row r="492" spans="1:89" x14ac:dyDescent="0.2">
      <c r="A492" s="146" t="s">
        <v>34</v>
      </c>
      <c r="B492" s="203">
        <v>203</v>
      </c>
      <c r="C492" s="197">
        <v>470</v>
      </c>
      <c r="D492" s="198">
        <v>48</v>
      </c>
      <c r="E492" s="199">
        <v>302</v>
      </c>
      <c r="F492" s="196">
        <v>127</v>
      </c>
      <c r="G492" s="200">
        <v>773</v>
      </c>
      <c r="H492" s="198">
        <v>314</v>
      </c>
      <c r="I492" s="199">
        <v>962</v>
      </c>
      <c r="J492" s="196">
        <v>61</v>
      </c>
      <c r="K492" s="197">
        <v>53</v>
      </c>
      <c r="L492" s="198">
        <v>685</v>
      </c>
      <c r="M492" s="196">
        <v>122</v>
      </c>
      <c r="N492" s="201">
        <v>619</v>
      </c>
      <c r="O492" s="204">
        <v>667</v>
      </c>
      <c r="P492" s="196">
        <v>221</v>
      </c>
      <c r="Q492" s="197">
        <v>324</v>
      </c>
      <c r="R492" s="198">
        <v>362</v>
      </c>
      <c r="S492" s="199">
        <v>525</v>
      </c>
      <c r="T492" s="196">
        <v>37</v>
      </c>
      <c r="U492" s="200">
        <v>35</v>
      </c>
      <c r="V492" s="198">
        <v>696</v>
      </c>
      <c r="W492" s="205">
        <v>226</v>
      </c>
      <c r="X492" s="196">
        <v>131</v>
      </c>
      <c r="Y492" s="200">
        <v>136</v>
      </c>
      <c r="Z492" s="198">
        <v>613</v>
      </c>
      <c r="AA492" s="196">
        <v>529</v>
      </c>
      <c r="AB492" s="170">
        <f t="shared" si="8437"/>
        <v>4117</v>
      </c>
      <c r="AC492" s="171">
        <f t="shared" si="8438"/>
        <v>5124</v>
      </c>
      <c r="BI492" s="146" t="s">
        <v>34</v>
      </c>
      <c r="BJ492" s="129">
        <f>B492/B498</f>
        <v>2.16302610548748E-2</v>
      </c>
      <c r="BK492" s="130">
        <f t="shared" ref="BK492" si="8902">C492/C498</f>
        <v>3.8762886597938147E-2</v>
      </c>
      <c r="BL492" s="131">
        <f t="shared" ref="BL492" si="8903">D492/D498</f>
        <v>1.29136400322841E-2</v>
      </c>
      <c r="BM492" s="132">
        <f t="shared" ref="BM492" si="8904">E492/E498</f>
        <v>6.4792962883501393E-2</v>
      </c>
      <c r="BN492" s="129">
        <f t="shared" ref="BN492" si="8905">F492/F498</f>
        <v>1.2206843521722414E-2</v>
      </c>
      <c r="BO492" s="130">
        <f t="shared" ref="BO492" si="8906">G492/G498</f>
        <v>5.7014308895117272E-2</v>
      </c>
      <c r="BP492" s="131">
        <f t="shared" ref="BP492" si="8907">H492/H498</f>
        <v>1.9806976597489433E-2</v>
      </c>
      <c r="BQ492" s="132">
        <f t="shared" ref="BQ492" si="8908">I492/I498</f>
        <v>5.1383399209486168E-2</v>
      </c>
      <c r="BR492" s="129">
        <f t="shared" ref="BR492" si="8909">J492/J498</f>
        <v>2.6001705029838021E-2</v>
      </c>
      <c r="BS492" s="130">
        <f t="shared" ref="BS492" si="8910">K492/K498</f>
        <v>2.4929444967074318E-2</v>
      </c>
      <c r="BT492" s="131">
        <f t="shared" ref="BT492" si="8911">L492/L498</f>
        <v>8.9495688528873796E-2</v>
      </c>
      <c r="BU492" s="129">
        <f t="shared" ref="BU492" si="8912">M492/M498</f>
        <v>1.7946454839658722E-2</v>
      </c>
      <c r="BV492" s="133">
        <f t="shared" ref="BV492" si="8913">N492/N498</f>
        <v>3.6553678989016181E-2</v>
      </c>
      <c r="BW492" s="134">
        <f t="shared" ref="BW492" si="8914">O492/O498</f>
        <v>4.1555043299482897E-2</v>
      </c>
      <c r="BX492" s="129">
        <f t="shared" ref="BX492" si="8915">P492/P498</f>
        <v>2.4068830320191678E-2</v>
      </c>
      <c r="BY492" s="130">
        <f t="shared" ref="BY492" si="8916">Q492/Q498</f>
        <v>4.3108036189462483E-2</v>
      </c>
      <c r="BZ492" s="131">
        <f t="shared" ref="BZ492" si="8917">R492/R498</f>
        <v>3.0219550880707907E-2</v>
      </c>
      <c r="CA492" s="132">
        <f t="shared" ref="CA492" si="8918">S492/S498</f>
        <v>5.1846731187043256E-2</v>
      </c>
      <c r="CB492" s="129">
        <f t="shared" ref="CB492" si="8919">T492/T498</f>
        <v>1.7494089834515367E-2</v>
      </c>
      <c r="CC492" s="130">
        <f t="shared" ref="CC492" si="8920">U492/U498</f>
        <v>2.2321428571428572E-2</v>
      </c>
      <c r="CD492" s="131">
        <f t="shared" ref="CD492" si="8921">V492/V498</f>
        <v>7.2236637259989619E-2</v>
      </c>
      <c r="CE492" s="132">
        <f t="shared" ref="CE492" si="8922">W492/W498</f>
        <v>2.3344695795888853E-2</v>
      </c>
      <c r="CF492" s="129">
        <f t="shared" ref="CF492" si="8923">X492/X498</f>
        <v>1.6366816591704147E-2</v>
      </c>
      <c r="CG492" s="130">
        <f t="shared" ref="CG492" si="8924">Y492/Y498</f>
        <v>3.9306358381502891E-2</v>
      </c>
      <c r="CH492" s="131">
        <f t="shared" ref="CH492" si="8925">Z492/Z498</f>
        <v>3.8174118819280109E-2</v>
      </c>
      <c r="CI492" s="129">
        <f t="shared" ref="CI492" si="8926">AA492/AA498</f>
        <v>3.2150237024431746E-2</v>
      </c>
      <c r="CJ492" s="135">
        <f t="shared" ref="CJ492" si="8927">AB492/AB498</f>
        <v>3.3399315301867509E-2</v>
      </c>
      <c r="CK492" s="136">
        <f t="shared" ref="CK492" si="8928">AC492/AC498</f>
        <v>4.1710759813099331E-2</v>
      </c>
    </row>
    <row r="493" spans="1:89" x14ac:dyDescent="0.2">
      <c r="A493" s="137" t="s">
        <v>35</v>
      </c>
      <c r="B493" s="206">
        <v>0</v>
      </c>
      <c r="C493" s="190">
        <v>185</v>
      </c>
      <c r="D493" s="191">
        <v>0</v>
      </c>
      <c r="E493" s="192">
        <v>116</v>
      </c>
      <c r="F493" s="189">
        <v>1</v>
      </c>
      <c r="G493" s="193">
        <v>244</v>
      </c>
      <c r="H493" s="191">
        <v>30</v>
      </c>
      <c r="I493" s="192">
        <v>278</v>
      </c>
      <c r="J493" s="189">
        <v>11</v>
      </c>
      <c r="K493" s="190">
        <v>13</v>
      </c>
      <c r="L493" s="191">
        <v>72</v>
      </c>
      <c r="M493" s="189">
        <v>22</v>
      </c>
      <c r="N493" s="194">
        <v>76</v>
      </c>
      <c r="O493" s="207">
        <v>84</v>
      </c>
      <c r="P493" s="189">
        <v>33</v>
      </c>
      <c r="Q493" s="190">
        <v>60</v>
      </c>
      <c r="R493" s="191">
        <v>63</v>
      </c>
      <c r="S493" s="192">
        <v>53</v>
      </c>
      <c r="T493" s="189">
        <v>9</v>
      </c>
      <c r="U493" s="193">
        <v>3</v>
      </c>
      <c r="V493" s="191">
        <v>104</v>
      </c>
      <c r="W493" s="208">
        <v>7</v>
      </c>
      <c r="X493" s="189">
        <v>19</v>
      </c>
      <c r="Y493" s="193">
        <v>13</v>
      </c>
      <c r="Z493" s="191">
        <v>36</v>
      </c>
      <c r="AA493" s="189">
        <v>44</v>
      </c>
      <c r="AB493" s="170">
        <f t="shared" si="8437"/>
        <v>454</v>
      </c>
      <c r="AC493" s="171">
        <f t="shared" si="8438"/>
        <v>1122</v>
      </c>
      <c r="BI493" s="137" t="s">
        <v>35</v>
      </c>
      <c r="BJ493" s="129">
        <f>B493/B498</f>
        <v>0</v>
      </c>
      <c r="BK493" s="130">
        <f t="shared" ref="BK493" si="8929">C493/C498</f>
        <v>1.5257731958762887E-2</v>
      </c>
      <c r="BL493" s="131">
        <f t="shared" ref="BL493" si="8930">D493/D498</f>
        <v>0</v>
      </c>
      <c r="BM493" s="132">
        <f t="shared" ref="BM493" si="8931">E493/E498</f>
        <v>2.4887363226775368E-2</v>
      </c>
      <c r="BN493" s="129">
        <f t="shared" ref="BN493" si="8932">F493/F498</f>
        <v>9.6116878123798542E-5</v>
      </c>
      <c r="BO493" s="130">
        <f t="shared" ref="BO493" si="8933">G493/G498</f>
        <v>1.799675468358165E-2</v>
      </c>
      <c r="BP493" s="131">
        <f t="shared" ref="BP493" si="8934">H493/H498</f>
        <v>1.8923862991231943E-3</v>
      </c>
      <c r="BQ493" s="132">
        <f t="shared" ref="BQ493" si="8935">I493/I498</f>
        <v>1.4848840935797457E-2</v>
      </c>
      <c r="BR493" s="129">
        <f t="shared" ref="BR493" si="8936">J493/J498</f>
        <v>4.6888320545609551E-3</v>
      </c>
      <c r="BS493" s="130">
        <f t="shared" ref="BS493" si="8937">K493/K498</f>
        <v>6.1147695202257765E-3</v>
      </c>
      <c r="BT493" s="131">
        <f t="shared" ref="BT493" si="8938">L493/L498</f>
        <v>9.4068460935458585E-3</v>
      </c>
      <c r="BU493" s="129">
        <f t="shared" ref="BU493" si="8939">M493/M498</f>
        <v>3.2362459546925568E-3</v>
      </c>
      <c r="BV493" s="133">
        <f t="shared" ref="BV493" si="8940">N493/N498</f>
        <v>4.4880122829809854E-3</v>
      </c>
      <c r="BW493" s="134">
        <f t="shared" ref="BW493" si="8941">O493/O498</f>
        <v>5.233318796336677E-3</v>
      </c>
      <c r="BX493" s="129">
        <f t="shared" ref="BX493" si="8942">P493/P498</f>
        <v>3.593988237856676E-3</v>
      </c>
      <c r="BY493" s="130">
        <f t="shared" ref="BY493" si="8943">Q493/Q498</f>
        <v>7.9829696647152736E-3</v>
      </c>
      <c r="BZ493" s="131">
        <f t="shared" ref="BZ493" si="8944">R493/R498</f>
        <v>5.2592036063110444E-3</v>
      </c>
      <c r="CA493" s="132">
        <f t="shared" ref="CA493" si="8945">S493/S498</f>
        <v>5.2340509579300813E-3</v>
      </c>
      <c r="CB493" s="129">
        <f t="shared" ref="CB493" si="8946">T493/T498</f>
        <v>4.2553191489361703E-3</v>
      </c>
      <c r="CC493" s="130">
        <f t="shared" ref="CC493" si="8947">U493/U498</f>
        <v>1.9132653061224489E-3</v>
      </c>
      <c r="CD493" s="131">
        <f t="shared" ref="CD493" si="8948">V493/V498</f>
        <v>1.0793980280228333E-2</v>
      </c>
      <c r="CE493" s="132">
        <f t="shared" ref="CE493" si="8949">W493/W498</f>
        <v>7.2306579898770787E-4</v>
      </c>
      <c r="CF493" s="129">
        <f t="shared" ref="CF493" si="8950">X493/X498</f>
        <v>2.3738130934532736E-3</v>
      </c>
      <c r="CG493" s="130">
        <f t="shared" ref="CG493" si="8951">Y493/Y498</f>
        <v>3.7572254335260114E-3</v>
      </c>
      <c r="CH493" s="131">
        <f t="shared" ref="CH493" si="8952">Z493/Z498</f>
        <v>2.2418732096151452E-3</v>
      </c>
      <c r="CI493" s="129">
        <f t="shared" ref="CI493" si="8953">AA493/AA498</f>
        <v>2.6741217940926217E-3</v>
      </c>
      <c r="CJ493" s="135">
        <f t="shared" ref="CJ493" si="8954">AB493/AB498</f>
        <v>3.6830918501452145E-3</v>
      </c>
      <c r="CK493" s="136">
        <f t="shared" ref="CK493" si="8955">AC493/AC498</f>
        <v>9.133386516451493E-3</v>
      </c>
    </row>
    <row r="494" spans="1:89" x14ac:dyDescent="0.2">
      <c r="A494" s="146" t="s">
        <v>36</v>
      </c>
      <c r="B494" s="203">
        <v>0</v>
      </c>
      <c r="C494" s="197">
        <v>0</v>
      </c>
      <c r="D494" s="198">
        <v>0</v>
      </c>
      <c r="E494" s="199">
        <v>0</v>
      </c>
      <c r="F494" s="196">
        <v>0</v>
      </c>
      <c r="G494" s="200">
        <v>0</v>
      </c>
      <c r="H494" s="198">
        <v>0</v>
      </c>
      <c r="I494" s="199">
        <v>0</v>
      </c>
      <c r="J494" s="196">
        <v>0</v>
      </c>
      <c r="K494" s="200">
        <v>0</v>
      </c>
      <c r="L494" s="198">
        <v>0</v>
      </c>
      <c r="M494" s="196">
        <v>0</v>
      </c>
      <c r="N494" s="201">
        <v>0</v>
      </c>
      <c r="O494" s="204">
        <v>0</v>
      </c>
      <c r="P494" s="196">
        <v>0</v>
      </c>
      <c r="Q494" s="200">
        <v>0</v>
      </c>
      <c r="R494" s="198">
        <v>0</v>
      </c>
      <c r="S494" s="199">
        <v>0</v>
      </c>
      <c r="T494" s="196">
        <v>0</v>
      </c>
      <c r="U494" s="200">
        <v>0</v>
      </c>
      <c r="V494" s="198">
        <v>0</v>
      </c>
      <c r="W494" s="199">
        <v>0</v>
      </c>
      <c r="X494" s="196">
        <v>0</v>
      </c>
      <c r="Y494" s="200">
        <v>0</v>
      </c>
      <c r="Z494" s="198">
        <v>0</v>
      </c>
      <c r="AA494" s="196">
        <v>0</v>
      </c>
      <c r="AB494" s="170">
        <f t="shared" si="8437"/>
        <v>0</v>
      </c>
      <c r="AC494" s="171">
        <f t="shared" si="8438"/>
        <v>0</v>
      </c>
      <c r="BI494" s="146" t="s">
        <v>36</v>
      </c>
      <c r="BJ494" s="129">
        <f>B494/B498</f>
        <v>0</v>
      </c>
      <c r="BK494" s="130">
        <f t="shared" ref="BK494" si="8956">C494/C498</f>
        <v>0</v>
      </c>
      <c r="BL494" s="131">
        <f t="shared" ref="BL494" si="8957">D494/D498</f>
        <v>0</v>
      </c>
      <c r="BM494" s="132">
        <f t="shared" ref="BM494" si="8958">E494/E498</f>
        <v>0</v>
      </c>
      <c r="BN494" s="129">
        <f t="shared" ref="BN494" si="8959">F494/F498</f>
        <v>0</v>
      </c>
      <c r="BO494" s="130">
        <f t="shared" ref="BO494" si="8960">G494/G498</f>
        <v>0</v>
      </c>
      <c r="BP494" s="131">
        <f t="shared" ref="BP494" si="8961">H494/H498</f>
        <v>0</v>
      </c>
      <c r="BQ494" s="132">
        <f t="shared" ref="BQ494" si="8962">I494/I498</f>
        <v>0</v>
      </c>
      <c r="BR494" s="129">
        <f t="shared" ref="BR494" si="8963">J494/J498</f>
        <v>0</v>
      </c>
      <c r="BS494" s="130">
        <f t="shared" ref="BS494" si="8964">K494/K498</f>
        <v>0</v>
      </c>
      <c r="BT494" s="131">
        <f t="shared" ref="BT494" si="8965">L494/L498</f>
        <v>0</v>
      </c>
      <c r="BU494" s="129">
        <f t="shared" ref="BU494" si="8966">M494/M498</f>
        <v>0</v>
      </c>
      <c r="BV494" s="133">
        <f t="shared" ref="BV494" si="8967">N494/N498</f>
        <v>0</v>
      </c>
      <c r="BW494" s="134">
        <f t="shared" ref="BW494" si="8968">O494/O498</f>
        <v>0</v>
      </c>
      <c r="BX494" s="129">
        <f t="shared" ref="BX494" si="8969">P494/P498</f>
        <v>0</v>
      </c>
      <c r="BY494" s="130">
        <f t="shared" ref="BY494" si="8970">Q494/Q498</f>
        <v>0</v>
      </c>
      <c r="BZ494" s="131">
        <f t="shared" ref="BZ494" si="8971">R494/R498</f>
        <v>0</v>
      </c>
      <c r="CA494" s="132">
        <f t="shared" ref="CA494" si="8972">S494/S498</f>
        <v>0</v>
      </c>
      <c r="CB494" s="129">
        <f t="shared" ref="CB494" si="8973">T494/T498</f>
        <v>0</v>
      </c>
      <c r="CC494" s="130">
        <f t="shared" ref="CC494" si="8974">U494/U498</f>
        <v>0</v>
      </c>
      <c r="CD494" s="131">
        <f t="shared" ref="CD494" si="8975">V494/V498</f>
        <v>0</v>
      </c>
      <c r="CE494" s="132">
        <f t="shared" ref="CE494" si="8976">W494/W498</f>
        <v>0</v>
      </c>
      <c r="CF494" s="129">
        <f t="shared" ref="CF494" si="8977">X494/X498</f>
        <v>0</v>
      </c>
      <c r="CG494" s="130">
        <f t="shared" ref="CG494" si="8978">Y494/Y498</f>
        <v>0</v>
      </c>
      <c r="CH494" s="131">
        <f t="shared" ref="CH494" si="8979">Z494/Z498</f>
        <v>0</v>
      </c>
      <c r="CI494" s="129">
        <f t="shared" ref="CI494" si="8980">AA494/AA498</f>
        <v>0</v>
      </c>
      <c r="CJ494" s="135">
        <f t="shared" ref="CJ494" si="8981">AB494/AB498</f>
        <v>0</v>
      </c>
      <c r="CK494" s="136">
        <f t="shared" ref="CK494" si="8982">AC494/AC498</f>
        <v>0</v>
      </c>
    </row>
    <row r="495" spans="1:89" x14ac:dyDescent="0.2">
      <c r="A495" s="137" t="s">
        <v>37</v>
      </c>
      <c r="B495" s="59"/>
      <c r="C495" s="60"/>
      <c r="D495" s="139"/>
      <c r="E495" s="140"/>
      <c r="F495" s="138"/>
      <c r="G495" s="141"/>
      <c r="H495" s="139"/>
      <c r="I495" s="140"/>
      <c r="J495" s="138"/>
      <c r="K495" s="141"/>
      <c r="L495" s="139"/>
      <c r="M495" s="138"/>
      <c r="N495" s="142"/>
      <c r="O495" s="143"/>
      <c r="P495" s="138"/>
      <c r="Q495" s="141"/>
      <c r="R495" s="139"/>
      <c r="S495" s="140"/>
      <c r="T495" s="138"/>
      <c r="U495" s="141"/>
      <c r="V495" s="139"/>
      <c r="W495" s="140"/>
      <c r="X495" s="138"/>
      <c r="Y495" s="141"/>
      <c r="Z495" s="144"/>
      <c r="AA495" s="145"/>
      <c r="AB495" s="172">
        <f t="shared" ref="AB495:AB497" si="8983">SUM(B495,D495,F495,H495,J495,L495,N495,P495,R495,T495,V495,X495,Z495)</f>
        <v>0</v>
      </c>
      <c r="AC495" s="173">
        <f t="shared" ref="AC495:AC497" si="8984">SUM(C495,E495,G495,I495,K495,M495,O495,Q495,S495,U495,W495,Y495,AA495)</f>
        <v>0</v>
      </c>
      <c r="BI495" s="137" t="s">
        <v>37</v>
      </c>
      <c r="BJ495" s="129">
        <f>B495/B498</f>
        <v>0</v>
      </c>
      <c r="BK495" s="130">
        <f t="shared" ref="BK495" si="8985">C495/C498</f>
        <v>0</v>
      </c>
      <c r="BL495" s="131">
        <f t="shared" ref="BL495" si="8986">D495/D498</f>
        <v>0</v>
      </c>
      <c r="BM495" s="132">
        <f t="shared" ref="BM495" si="8987">E495/E498</f>
        <v>0</v>
      </c>
      <c r="BN495" s="129">
        <f t="shared" ref="BN495" si="8988">F495/F498</f>
        <v>0</v>
      </c>
      <c r="BO495" s="130">
        <f t="shared" ref="BO495" si="8989">G495/G498</f>
        <v>0</v>
      </c>
      <c r="BP495" s="131">
        <f t="shared" ref="BP495" si="8990">H495/H498</f>
        <v>0</v>
      </c>
      <c r="BQ495" s="132">
        <f t="shared" ref="BQ495" si="8991">I495/I498</f>
        <v>0</v>
      </c>
      <c r="BR495" s="129">
        <f t="shared" ref="BR495" si="8992">J495/J498</f>
        <v>0</v>
      </c>
      <c r="BS495" s="130">
        <f t="shared" ref="BS495" si="8993">K495/K498</f>
        <v>0</v>
      </c>
      <c r="BT495" s="131">
        <f t="shared" ref="BT495" si="8994">L495/L498</f>
        <v>0</v>
      </c>
      <c r="BU495" s="129">
        <f t="shared" ref="BU495" si="8995">M495/M498</f>
        <v>0</v>
      </c>
      <c r="BV495" s="133">
        <f t="shared" ref="BV495" si="8996">N495/N498</f>
        <v>0</v>
      </c>
      <c r="BW495" s="134">
        <f t="shared" ref="BW495" si="8997">O495/O498</f>
        <v>0</v>
      </c>
      <c r="BX495" s="129">
        <f t="shared" ref="BX495" si="8998">P495/P498</f>
        <v>0</v>
      </c>
      <c r="BY495" s="130">
        <f t="shared" ref="BY495" si="8999">Q495/Q498</f>
        <v>0</v>
      </c>
      <c r="BZ495" s="131">
        <f t="shared" ref="BZ495" si="9000">R495/R498</f>
        <v>0</v>
      </c>
      <c r="CA495" s="132">
        <f t="shared" ref="CA495" si="9001">S495/S498</f>
        <v>0</v>
      </c>
      <c r="CB495" s="129">
        <f t="shared" ref="CB495" si="9002">T495/T498</f>
        <v>0</v>
      </c>
      <c r="CC495" s="130">
        <f t="shared" ref="CC495" si="9003">U495/U498</f>
        <v>0</v>
      </c>
      <c r="CD495" s="131">
        <f t="shared" ref="CD495" si="9004">V495/V498</f>
        <v>0</v>
      </c>
      <c r="CE495" s="132">
        <f t="shared" ref="CE495" si="9005">W495/W498</f>
        <v>0</v>
      </c>
      <c r="CF495" s="129">
        <f t="shared" ref="CF495" si="9006">X495/X498</f>
        <v>0</v>
      </c>
      <c r="CG495" s="130">
        <f t="shared" ref="CG495" si="9007">Y495/Y498</f>
        <v>0</v>
      </c>
      <c r="CH495" s="131">
        <f t="shared" ref="CH495" si="9008">Z495/Z498</f>
        <v>0</v>
      </c>
      <c r="CI495" s="129">
        <f t="shared" ref="CI495" si="9009">AA495/AA498</f>
        <v>0</v>
      </c>
      <c r="CJ495" s="135">
        <f t="shared" ref="CJ495" si="9010">AB495/AB498</f>
        <v>0</v>
      </c>
      <c r="CK495" s="136">
        <f t="shared" ref="CK495" si="9011">AC495/AC498</f>
        <v>0</v>
      </c>
    </row>
    <row r="496" spans="1:89" x14ac:dyDescent="0.2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>
        <f t="shared" si="8983"/>
        <v>0</v>
      </c>
      <c r="AC496" s="173">
        <f t="shared" si="8984"/>
        <v>0</v>
      </c>
      <c r="BI496" s="146" t="s">
        <v>38</v>
      </c>
      <c r="BJ496" s="129">
        <f>B496/B498</f>
        <v>0</v>
      </c>
      <c r="BK496" s="130">
        <f t="shared" ref="BK496" si="9012">C496/C498</f>
        <v>0</v>
      </c>
      <c r="BL496" s="131">
        <f t="shared" ref="BL496" si="9013">D496/D498</f>
        <v>0</v>
      </c>
      <c r="BM496" s="132">
        <f t="shared" ref="BM496" si="9014">E496/E498</f>
        <v>0</v>
      </c>
      <c r="BN496" s="129">
        <f t="shared" ref="BN496" si="9015">F496/F498</f>
        <v>0</v>
      </c>
      <c r="BO496" s="130">
        <f t="shared" ref="BO496" si="9016">G496/G498</f>
        <v>0</v>
      </c>
      <c r="BP496" s="131">
        <f t="shared" ref="BP496" si="9017">H496/H498</f>
        <v>0</v>
      </c>
      <c r="BQ496" s="132">
        <f t="shared" ref="BQ496" si="9018">I496/I498</f>
        <v>0</v>
      </c>
      <c r="BR496" s="129">
        <f t="shared" ref="BR496" si="9019">J496/J498</f>
        <v>0</v>
      </c>
      <c r="BS496" s="130">
        <f t="shared" ref="BS496" si="9020">K496/K498</f>
        <v>0</v>
      </c>
      <c r="BT496" s="131">
        <f t="shared" ref="BT496" si="9021">L496/L498</f>
        <v>0</v>
      </c>
      <c r="BU496" s="129">
        <f t="shared" ref="BU496" si="9022">M496/M498</f>
        <v>0</v>
      </c>
      <c r="BV496" s="133">
        <f t="shared" ref="BV496" si="9023">N496/N498</f>
        <v>0</v>
      </c>
      <c r="BW496" s="134">
        <f t="shared" ref="BW496" si="9024">O496/O498</f>
        <v>0</v>
      </c>
      <c r="BX496" s="129">
        <f t="shared" ref="BX496" si="9025">P496/P498</f>
        <v>0</v>
      </c>
      <c r="BY496" s="130">
        <f t="shared" ref="BY496" si="9026">Q496/Q498</f>
        <v>0</v>
      </c>
      <c r="BZ496" s="131">
        <f t="shared" ref="BZ496" si="9027">R496/R498</f>
        <v>0</v>
      </c>
      <c r="CA496" s="132">
        <f t="shared" ref="CA496" si="9028">S496/S498</f>
        <v>0</v>
      </c>
      <c r="CB496" s="129">
        <f t="shared" ref="CB496" si="9029">T496/T498</f>
        <v>0</v>
      </c>
      <c r="CC496" s="130">
        <f t="shared" ref="CC496" si="9030">U496/U498</f>
        <v>0</v>
      </c>
      <c r="CD496" s="131">
        <f t="shared" ref="CD496" si="9031">V496/V498</f>
        <v>0</v>
      </c>
      <c r="CE496" s="132">
        <f t="shared" ref="CE496" si="9032">W496/W498</f>
        <v>0</v>
      </c>
      <c r="CF496" s="129">
        <f t="shared" ref="CF496" si="9033">X496/X498</f>
        <v>0</v>
      </c>
      <c r="CG496" s="130">
        <f t="shared" ref="CG496" si="9034">Y496/Y498</f>
        <v>0</v>
      </c>
      <c r="CH496" s="131">
        <f t="shared" ref="CH496" si="9035">Z496/Z498</f>
        <v>0</v>
      </c>
      <c r="CI496" s="129">
        <f t="shared" ref="CI496" si="9036">AA496/AA498</f>
        <v>0</v>
      </c>
      <c r="CJ496" s="135">
        <f t="shared" ref="CJ496" si="9037">AB496/AB498</f>
        <v>0</v>
      </c>
      <c r="CK496" s="136">
        <f t="shared" ref="CK496" si="9038">AC496/AC498</f>
        <v>0</v>
      </c>
    </row>
    <row r="497" spans="1:89" ht="13.5" thickBot="1" x14ac:dyDescent="0.25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>
        <f t="shared" si="8983"/>
        <v>0</v>
      </c>
      <c r="AC497" s="173">
        <f t="shared" si="8984"/>
        <v>0</v>
      </c>
      <c r="BI497" s="137" t="s">
        <v>39</v>
      </c>
      <c r="BJ497" s="129">
        <f>B497/B498</f>
        <v>0</v>
      </c>
      <c r="BK497" s="130">
        <f t="shared" ref="BK497" si="9039">C497/C498</f>
        <v>0</v>
      </c>
      <c r="BL497" s="131">
        <f t="shared" ref="BL497" si="9040">D497/D498</f>
        <v>0</v>
      </c>
      <c r="BM497" s="132">
        <f t="shared" ref="BM497" si="9041">E497/E498</f>
        <v>0</v>
      </c>
      <c r="BN497" s="129">
        <f t="shared" ref="BN497" si="9042">F497/F498</f>
        <v>0</v>
      </c>
      <c r="BO497" s="130">
        <f t="shared" ref="BO497" si="9043">G497/G498</f>
        <v>0</v>
      </c>
      <c r="BP497" s="131">
        <f t="shared" ref="BP497" si="9044">H497/H498</f>
        <v>0</v>
      </c>
      <c r="BQ497" s="132">
        <f t="shared" ref="BQ497" si="9045">I497/I498</f>
        <v>0</v>
      </c>
      <c r="BR497" s="129">
        <f t="shared" ref="BR497" si="9046">J497/J498</f>
        <v>0</v>
      </c>
      <c r="BS497" s="130">
        <f t="shared" ref="BS497" si="9047">K497/K498</f>
        <v>0</v>
      </c>
      <c r="BT497" s="131">
        <f t="shared" ref="BT497" si="9048">L497/L498</f>
        <v>0</v>
      </c>
      <c r="BU497" s="129">
        <f t="shared" ref="BU497" si="9049">M497/M498</f>
        <v>0</v>
      </c>
      <c r="BV497" s="133">
        <f t="shared" ref="BV497" si="9050">N497/N498</f>
        <v>0</v>
      </c>
      <c r="BW497" s="134">
        <f t="shared" ref="BW497" si="9051">O497/O498</f>
        <v>0</v>
      </c>
      <c r="BX497" s="129">
        <f t="shared" ref="BX497" si="9052">P497/P498</f>
        <v>0</v>
      </c>
      <c r="BY497" s="130">
        <f t="shared" ref="BY497" si="9053">Q497/Q498</f>
        <v>0</v>
      </c>
      <c r="BZ497" s="131">
        <f t="shared" ref="BZ497" si="9054">R497/R498</f>
        <v>0</v>
      </c>
      <c r="CA497" s="132">
        <f t="shared" ref="CA497" si="9055">S497/S498</f>
        <v>0</v>
      </c>
      <c r="CB497" s="129">
        <f t="shared" ref="CB497" si="9056">T497/T498</f>
        <v>0</v>
      </c>
      <c r="CC497" s="130">
        <f t="shared" ref="CC497" si="9057">U497/U498</f>
        <v>0</v>
      </c>
      <c r="CD497" s="131">
        <f t="shared" ref="CD497" si="9058">V497/V498</f>
        <v>0</v>
      </c>
      <c r="CE497" s="132">
        <f t="shared" ref="CE497" si="9059">W497/W498</f>
        <v>0</v>
      </c>
      <c r="CF497" s="129">
        <f t="shared" ref="CF497" si="9060">X497/X498</f>
        <v>0</v>
      </c>
      <c r="CG497" s="130">
        <f t="shared" ref="CG497" si="9061">Y497/Y498</f>
        <v>0</v>
      </c>
      <c r="CH497" s="131">
        <f t="shared" ref="CH497" si="9062">Z497/Z498</f>
        <v>0</v>
      </c>
      <c r="CI497" s="129">
        <f t="shared" ref="CI497" si="9063">AA497/AA498</f>
        <v>0</v>
      </c>
      <c r="CJ497" s="135">
        <f t="shared" ref="CJ497" si="9064">AB497/AB498</f>
        <v>0</v>
      </c>
      <c r="CK497" s="136">
        <f t="shared" ref="CK497" si="9065">AC497/AC498</f>
        <v>0</v>
      </c>
    </row>
    <row r="498" spans="1:89" ht="14.25" thickTop="1" thickBot="1" x14ac:dyDescent="0.25">
      <c r="A498" s="267" t="s">
        <v>13</v>
      </c>
      <c r="B498" s="20">
        <f t="shared" ref="B498:AA498" si="9066">SUM(B475:B497)</f>
        <v>9385</v>
      </c>
      <c r="C498" s="21">
        <f t="shared" si="9066"/>
        <v>12125</v>
      </c>
      <c r="D498" s="20">
        <f t="shared" si="9066"/>
        <v>3717</v>
      </c>
      <c r="E498" s="21">
        <f t="shared" si="9066"/>
        <v>4661</v>
      </c>
      <c r="F498" s="20">
        <f t="shared" si="9066"/>
        <v>10404</v>
      </c>
      <c r="G498" s="21">
        <f t="shared" si="9066"/>
        <v>13558</v>
      </c>
      <c r="H498" s="20">
        <f t="shared" si="9066"/>
        <v>15853</v>
      </c>
      <c r="I498" s="21">
        <f t="shared" si="9066"/>
        <v>18722</v>
      </c>
      <c r="J498" s="20">
        <f t="shared" si="9066"/>
        <v>2346</v>
      </c>
      <c r="K498" s="21">
        <f t="shared" si="9066"/>
        <v>2126</v>
      </c>
      <c r="L498" s="20">
        <f t="shared" si="9066"/>
        <v>7654</v>
      </c>
      <c r="M498" s="21">
        <f t="shared" si="9066"/>
        <v>6798</v>
      </c>
      <c r="N498" s="20">
        <f t="shared" si="9066"/>
        <v>16934</v>
      </c>
      <c r="O498" s="21">
        <f t="shared" si="9066"/>
        <v>16051</v>
      </c>
      <c r="P498" s="20">
        <f t="shared" si="9066"/>
        <v>9182</v>
      </c>
      <c r="Q498" s="21">
        <f t="shared" si="9066"/>
        <v>7516</v>
      </c>
      <c r="R498" s="20">
        <f t="shared" si="9066"/>
        <v>11979</v>
      </c>
      <c r="S498" s="21">
        <f t="shared" si="9066"/>
        <v>10126</v>
      </c>
      <c r="T498" s="20">
        <f t="shared" si="9066"/>
        <v>2115</v>
      </c>
      <c r="U498" s="21">
        <f t="shared" si="9066"/>
        <v>1568</v>
      </c>
      <c r="V498" s="20">
        <f t="shared" si="9066"/>
        <v>9635</v>
      </c>
      <c r="W498" s="21">
        <f t="shared" si="9066"/>
        <v>9681</v>
      </c>
      <c r="X498" s="20">
        <f t="shared" si="9066"/>
        <v>8004</v>
      </c>
      <c r="Y498" s="21">
        <f t="shared" si="9066"/>
        <v>3460</v>
      </c>
      <c r="Z498" s="20">
        <f t="shared" si="9066"/>
        <v>16058</v>
      </c>
      <c r="AA498" s="21">
        <f t="shared" si="9066"/>
        <v>16454</v>
      </c>
      <c r="AB498" s="174">
        <f t="shared" ref="AB498:AC498" si="9067">SUM(AB474:AB497)</f>
        <v>123266</v>
      </c>
      <c r="AC498" s="175">
        <f t="shared" si="9067"/>
        <v>122846</v>
      </c>
      <c r="BI498" s="267" t="s">
        <v>13</v>
      </c>
      <c r="BJ498" s="155">
        <f>SUM(BJ474:BJ497)</f>
        <v>0.99999999999999978</v>
      </c>
      <c r="BK498" s="156">
        <f t="shared" ref="BK498:CK498" si="9068">SUM(BK474:BK497)</f>
        <v>1</v>
      </c>
      <c r="BL498" s="155">
        <f t="shared" si="9068"/>
        <v>1</v>
      </c>
      <c r="BM498" s="156">
        <f t="shared" si="9068"/>
        <v>0.99999999999999989</v>
      </c>
      <c r="BN498" s="155">
        <f t="shared" si="9068"/>
        <v>0.99999999999999989</v>
      </c>
      <c r="BO498" s="156">
        <f t="shared" si="9068"/>
        <v>1</v>
      </c>
      <c r="BP498" s="155">
        <f t="shared" si="9068"/>
        <v>0.99999999999999978</v>
      </c>
      <c r="BQ498" s="156">
        <f t="shared" si="9068"/>
        <v>0.99999999999999989</v>
      </c>
      <c r="BR498" s="155">
        <f t="shared" si="9068"/>
        <v>1</v>
      </c>
      <c r="BS498" s="156">
        <f t="shared" si="9068"/>
        <v>1</v>
      </c>
      <c r="BT498" s="155">
        <f t="shared" si="9068"/>
        <v>0.99999999999999989</v>
      </c>
      <c r="BU498" s="156">
        <f t="shared" si="9068"/>
        <v>1.0000000000000002</v>
      </c>
      <c r="BV498" s="155">
        <f t="shared" si="9068"/>
        <v>0.99999999999999989</v>
      </c>
      <c r="BW498" s="156">
        <f t="shared" si="9068"/>
        <v>1</v>
      </c>
      <c r="BX498" s="155">
        <f t="shared" si="9068"/>
        <v>1</v>
      </c>
      <c r="BY498" s="156">
        <f t="shared" si="9068"/>
        <v>0.99999999999999989</v>
      </c>
      <c r="BZ498" s="155">
        <f t="shared" si="9068"/>
        <v>1</v>
      </c>
      <c r="CA498" s="156">
        <f t="shared" si="9068"/>
        <v>0.99999999999999989</v>
      </c>
      <c r="CB498" s="155">
        <f t="shared" si="9068"/>
        <v>1</v>
      </c>
      <c r="CC498" s="156">
        <f t="shared" si="9068"/>
        <v>0.99999999999999978</v>
      </c>
      <c r="CD498" s="155">
        <f t="shared" si="9068"/>
        <v>1</v>
      </c>
      <c r="CE498" s="156">
        <f t="shared" si="9068"/>
        <v>1</v>
      </c>
      <c r="CF498" s="155">
        <f t="shared" si="9068"/>
        <v>1</v>
      </c>
      <c r="CG498" s="156">
        <f t="shared" si="9068"/>
        <v>1</v>
      </c>
      <c r="CH498" s="155">
        <f t="shared" si="9068"/>
        <v>1</v>
      </c>
      <c r="CI498" s="156">
        <f t="shared" si="9068"/>
        <v>1</v>
      </c>
      <c r="CJ498" s="155">
        <f t="shared" si="9068"/>
        <v>1</v>
      </c>
      <c r="CK498" s="156">
        <f t="shared" si="9068"/>
        <v>0.99999999999999989</v>
      </c>
    </row>
    <row r="499" spans="1:89" ht="13.5" thickTop="1" x14ac:dyDescent="0.2">
      <c r="A499" s="187"/>
    </row>
    <row r="501" spans="1:89" x14ac:dyDescent="0.2">
      <c r="A501" s="301">
        <f>+A470+1</f>
        <v>44486</v>
      </c>
      <c r="B501" s="301"/>
      <c r="C501" s="301"/>
      <c r="D501" s="301"/>
      <c r="BI501" s="300">
        <f>+BI470+1</f>
        <v>44486</v>
      </c>
      <c r="BJ501" s="300"/>
      <c r="BK501" s="300"/>
      <c r="BL501" s="300"/>
    </row>
    <row r="502" spans="1:89" ht="13.5" thickBot="1" x14ac:dyDescent="0.25">
      <c r="AE502" s="270" t="s">
        <v>84</v>
      </c>
    </row>
    <row r="503" spans="1:89" ht="14.25" thickTop="1" thickBot="1" x14ac:dyDescent="0.25">
      <c r="A503" s="298" t="s">
        <v>0</v>
      </c>
      <c r="B503" s="292" t="s">
        <v>1</v>
      </c>
      <c r="C503" s="293"/>
      <c r="D503" s="292" t="s">
        <v>2</v>
      </c>
      <c r="E503" s="293"/>
      <c r="F503" s="292" t="s">
        <v>3</v>
      </c>
      <c r="G503" s="293"/>
      <c r="H503" s="292" t="s">
        <v>4</v>
      </c>
      <c r="I503" s="293"/>
      <c r="J503" s="292" t="s">
        <v>5</v>
      </c>
      <c r="K503" s="293"/>
      <c r="L503" s="292" t="s">
        <v>6</v>
      </c>
      <c r="M503" s="293"/>
      <c r="N503" s="292" t="s">
        <v>7</v>
      </c>
      <c r="O503" s="293"/>
      <c r="P503" s="292" t="s">
        <v>8</v>
      </c>
      <c r="Q503" s="293"/>
      <c r="R503" s="292" t="s">
        <v>9</v>
      </c>
      <c r="S503" s="293"/>
      <c r="T503" s="292" t="s">
        <v>10</v>
      </c>
      <c r="U503" s="293"/>
      <c r="V503" s="292" t="s">
        <v>11</v>
      </c>
      <c r="W503" s="293"/>
      <c r="X503" s="292" t="s">
        <v>12</v>
      </c>
      <c r="Y503" s="293"/>
      <c r="Z503" s="294" t="s">
        <v>40</v>
      </c>
      <c r="AA503" s="295"/>
      <c r="AB503" s="296" t="s">
        <v>41</v>
      </c>
      <c r="AC503" s="297"/>
      <c r="AE503" s="298" t="s">
        <v>0</v>
      </c>
      <c r="AF503" s="292" t="s">
        <v>1</v>
      </c>
      <c r="AG503" s="293"/>
      <c r="AH503" s="292" t="s">
        <v>2</v>
      </c>
      <c r="AI503" s="293"/>
      <c r="AJ503" s="292" t="s">
        <v>3</v>
      </c>
      <c r="AK503" s="293"/>
      <c r="AL503" s="292" t="s">
        <v>4</v>
      </c>
      <c r="AM503" s="293"/>
      <c r="AN503" s="292" t="s">
        <v>5</v>
      </c>
      <c r="AO503" s="293"/>
      <c r="AP503" s="292" t="s">
        <v>6</v>
      </c>
      <c r="AQ503" s="293"/>
      <c r="AR503" s="292" t="s">
        <v>7</v>
      </c>
      <c r="AS503" s="293"/>
      <c r="AT503" s="292" t="s">
        <v>8</v>
      </c>
      <c r="AU503" s="293"/>
      <c r="AV503" s="292" t="s">
        <v>9</v>
      </c>
      <c r="AW503" s="293"/>
      <c r="AX503" s="292" t="s">
        <v>10</v>
      </c>
      <c r="AY503" s="293"/>
      <c r="AZ503" s="292" t="s">
        <v>11</v>
      </c>
      <c r="BA503" s="293"/>
      <c r="BB503" s="292" t="s">
        <v>12</v>
      </c>
      <c r="BC503" s="293"/>
      <c r="BD503" s="294" t="s">
        <v>40</v>
      </c>
      <c r="BE503" s="295"/>
      <c r="BF503" s="296" t="s">
        <v>41</v>
      </c>
      <c r="BG503" s="297"/>
      <c r="BI503" s="298" t="s">
        <v>0</v>
      </c>
      <c r="BJ503" s="292" t="s">
        <v>1</v>
      </c>
      <c r="BK503" s="293"/>
      <c r="BL503" s="292" t="s">
        <v>2</v>
      </c>
      <c r="BM503" s="293"/>
      <c r="BN503" s="292" t="s">
        <v>3</v>
      </c>
      <c r="BO503" s="293"/>
      <c r="BP503" s="292" t="s">
        <v>4</v>
      </c>
      <c r="BQ503" s="293"/>
      <c r="BR503" s="292" t="s">
        <v>5</v>
      </c>
      <c r="BS503" s="293"/>
      <c r="BT503" s="292" t="s">
        <v>6</v>
      </c>
      <c r="BU503" s="293"/>
      <c r="BV503" s="292" t="s">
        <v>7</v>
      </c>
      <c r="BW503" s="293"/>
      <c r="BX503" s="292" t="s">
        <v>8</v>
      </c>
      <c r="BY503" s="293"/>
      <c r="BZ503" s="292" t="s">
        <v>9</v>
      </c>
      <c r="CA503" s="293"/>
      <c r="CB503" s="292" t="s">
        <v>10</v>
      </c>
      <c r="CC503" s="293"/>
      <c r="CD503" s="292" t="s">
        <v>11</v>
      </c>
      <c r="CE503" s="293"/>
      <c r="CF503" s="292" t="s">
        <v>12</v>
      </c>
      <c r="CG503" s="293"/>
      <c r="CH503" s="294" t="s">
        <v>40</v>
      </c>
      <c r="CI503" s="295"/>
      <c r="CJ503" s="292" t="s">
        <v>41</v>
      </c>
      <c r="CK503" s="293"/>
    </row>
    <row r="504" spans="1:89" ht="15" thickTop="1" thickBot="1" x14ac:dyDescent="0.3">
      <c r="A504" s="299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9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9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3.5" thickTop="1" x14ac:dyDescent="0.2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3" t="str">
        <f>$AE$9</f>
        <v>07:00 - 07:59</v>
      </c>
      <c r="AF505" s="126">
        <f>SUMIF($A$9:$A$32,$AE505,B$505:B$528)</f>
        <v>316</v>
      </c>
      <c r="AG505" s="186">
        <f t="shared" ref="AG505:AV506" si="9069">SUMIF($A$9:$A$32,$AE505,C$505:C$528)</f>
        <v>349</v>
      </c>
      <c r="AH505" s="127">
        <f t="shared" si="9069"/>
        <v>143</v>
      </c>
      <c r="AI505" s="180">
        <f t="shared" si="9069"/>
        <v>144</v>
      </c>
      <c r="AJ505" s="126">
        <f t="shared" si="9069"/>
        <v>554</v>
      </c>
      <c r="AK505" s="128">
        <f t="shared" si="9069"/>
        <v>438</v>
      </c>
      <c r="AL505" s="127">
        <f t="shared" si="9069"/>
        <v>606</v>
      </c>
      <c r="AM505" s="180">
        <f t="shared" si="9069"/>
        <v>632</v>
      </c>
      <c r="AN505" s="126">
        <f t="shared" si="9069"/>
        <v>51</v>
      </c>
      <c r="AO505" s="128">
        <f t="shared" si="9069"/>
        <v>97</v>
      </c>
      <c r="AP505" s="127">
        <f t="shared" si="9069"/>
        <v>172</v>
      </c>
      <c r="AQ505" s="126">
        <f t="shared" si="9069"/>
        <v>274</v>
      </c>
      <c r="AR505" s="179">
        <f t="shared" si="9069"/>
        <v>648</v>
      </c>
      <c r="AS505" s="181">
        <f t="shared" si="9069"/>
        <v>638</v>
      </c>
      <c r="AT505" s="126">
        <f t="shared" si="9069"/>
        <v>447</v>
      </c>
      <c r="AU505" s="128">
        <f t="shared" si="9069"/>
        <v>293</v>
      </c>
      <c r="AV505" s="127">
        <f t="shared" si="9069"/>
        <v>502</v>
      </c>
      <c r="AW505" s="180">
        <f t="shared" ref="AW505:BE506" si="9070">SUMIF($A$9:$A$32,$AE505,S$505:S$528)</f>
        <v>373</v>
      </c>
      <c r="AX505" s="126">
        <f t="shared" si="9070"/>
        <v>78</v>
      </c>
      <c r="AY505" s="128">
        <f t="shared" si="9070"/>
        <v>72</v>
      </c>
      <c r="AZ505" s="127">
        <f t="shared" si="9070"/>
        <v>240</v>
      </c>
      <c r="BA505" s="180">
        <f t="shared" si="9070"/>
        <v>341</v>
      </c>
      <c r="BB505" s="126">
        <f t="shared" si="9070"/>
        <v>332</v>
      </c>
      <c r="BC505" s="128">
        <f t="shared" si="9070"/>
        <v>172</v>
      </c>
      <c r="BD505" s="184">
        <f t="shared" si="9070"/>
        <v>549</v>
      </c>
      <c r="BE505" s="185">
        <f t="shared" si="9070"/>
        <v>663</v>
      </c>
      <c r="BF505" s="170">
        <f>AF505+AH505+AJ505+AL505+AN505+AP505+AR505+AT505+AV505+AX505+AZ505+BB505+BD505</f>
        <v>4638</v>
      </c>
      <c r="BG505" s="171">
        <f>AG505+AI505+AK505+AM505+AO505+AQ505+AS505+AU505+AW505+AY505+BA505+BC505+BE505</f>
        <v>4486</v>
      </c>
      <c r="BI505" s="125" t="s">
        <v>16</v>
      </c>
      <c r="BJ505" s="129">
        <f>B505/B529</f>
        <v>0</v>
      </c>
      <c r="BK505" s="130">
        <f t="shared" ref="BK505" si="9071">C505/C529</f>
        <v>0</v>
      </c>
      <c r="BL505" s="131">
        <f t="shared" ref="BL505" si="9072">D505/D529</f>
        <v>0</v>
      </c>
      <c r="BM505" s="132">
        <f t="shared" ref="BM505" si="9073">E505/E529</f>
        <v>0</v>
      </c>
      <c r="BN505" s="129">
        <f t="shared" ref="BN505" si="9074">F505/F529</f>
        <v>0</v>
      </c>
      <c r="BO505" s="130">
        <f t="shared" ref="BO505" si="9075">G505/G529</f>
        <v>0</v>
      </c>
      <c r="BP505" s="131">
        <f t="shared" ref="BP505" si="9076">H505/H529</f>
        <v>0</v>
      </c>
      <c r="BQ505" s="132">
        <f t="shared" ref="BQ505" si="9077">I505/I529</f>
        <v>0</v>
      </c>
      <c r="BR505" s="129">
        <f t="shared" ref="BR505" si="9078">J505/J529</f>
        <v>0</v>
      </c>
      <c r="BS505" s="130">
        <f t="shared" ref="BS505" si="9079">K505/K529</f>
        <v>0</v>
      </c>
      <c r="BT505" s="131">
        <f t="shared" ref="BT505" si="9080">L505/L529</f>
        <v>0</v>
      </c>
      <c r="BU505" s="129">
        <f t="shared" ref="BU505" si="9081">M505/M529</f>
        <v>0</v>
      </c>
      <c r="BV505" s="133">
        <f t="shared" ref="BV505" si="9082">N505/N529</f>
        <v>0</v>
      </c>
      <c r="BW505" s="134">
        <f t="shared" ref="BW505" si="9083">O505/O529</f>
        <v>0</v>
      </c>
      <c r="BX505" s="129">
        <f t="shared" ref="BX505" si="9084">P505/P529</f>
        <v>0</v>
      </c>
      <c r="BY505" s="130">
        <f t="shared" ref="BY505" si="9085">Q505/Q529</f>
        <v>0</v>
      </c>
      <c r="BZ505" s="131">
        <f t="shared" ref="BZ505" si="9086">R505/R529</f>
        <v>0</v>
      </c>
      <c r="CA505" s="132">
        <f t="shared" ref="CA505" si="9087">S505/S529</f>
        <v>0</v>
      </c>
      <c r="CB505" s="129">
        <f t="shared" ref="CB505" si="9088">T505/T529</f>
        <v>0</v>
      </c>
      <c r="CC505" s="130">
        <f t="shared" ref="CC505" si="9089">U505/U529</f>
        <v>0</v>
      </c>
      <c r="CD505" s="131">
        <f t="shared" ref="CD505" si="9090">V505/V529</f>
        <v>0</v>
      </c>
      <c r="CE505" s="132">
        <f t="shared" ref="CE505" si="9091">W505/W529</f>
        <v>0</v>
      </c>
      <c r="CF505" s="129">
        <f t="shared" ref="CF505" si="9092">X505/X529</f>
        <v>0</v>
      </c>
      <c r="CG505" s="130">
        <f t="shared" ref="CG505" si="9093">Y505/Y529</f>
        <v>0</v>
      </c>
      <c r="CH505" s="131">
        <f t="shared" ref="CH505" si="9094">Z505/Z529</f>
        <v>0</v>
      </c>
      <c r="CI505" s="129">
        <f t="shared" ref="CI505" si="9095">AA505/AA529</f>
        <v>0</v>
      </c>
      <c r="CJ505" s="135">
        <f t="shared" ref="CJ505" si="9096">AB505/AB529</f>
        <v>0</v>
      </c>
      <c r="CK505" s="136">
        <f t="shared" ref="CK505" si="9097">AC505/AC529</f>
        <v>0</v>
      </c>
    </row>
    <row r="506" spans="1:89" x14ac:dyDescent="0.2">
      <c r="A506" s="137" t="s">
        <v>17</v>
      </c>
      <c r="B506" s="189">
        <v>39</v>
      </c>
      <c r="C506" s="190">
        <v>0</v>
      </c>
      <c r="D506" s="191">
        <v>34</v>
      </c>
      <c r="E506" s="192">
        <v>1</v>
      </c>
      <c r="F506" s="189">
        <v>143</v>
      </c>
      <c r="G506" s="193">
        <v>0</v>
      </c>
      <c r="H506" s="191">
        <v>97</v>
      </c>
      <c r="I506" s="192">
        <v>13</v>
      </c>
      <c r="J506" s="189">
        <v>1</v>
      </c>
      <c r="K506" s="193">
        <v>6</v>
      </c>
      <c r="L506" s="191">
        <v>6</v>
      </c>
      <c r="M506" s="189">
        <v>24</v>
      </c>
      <c r="N506" s="194">
        <v>50</v>
      </c>
      <c r="O506" s="195">
        <v>38</v>
      </c>
      <c r="P506" s="189">
        <v>16</v>
      </c>
      <c r="Q506" s="193">
        <v>26</v>
      </c>
      <c r="R506" s="191">
        <v>7</v>
      </c>
      <c r="S506" s="192">
        <v>15</v>
      </c>
      <c r="T506" s="189">
        <v>0</v>
      </c>
      <c r="U506" s="193">
        <v>0</v>
      </c>
      <c r="V506" s="191">
        <v>1</v>
      </c>
      <c r="W506" s="192">
        <v>0</v>
      </c>
      <c r="X506" s="189">
        <v>2</v>
      </c>
      <c r="Y506" s="193">
        <v>0</v>
      </c>
      <c r="Z506" s="191">
        <v>0</v>
      </c>
      <c r="AA506" s="189">
        <v>0</v>
      </c>
      <c r="AB506" s="170">
        <f t="shared" ref="AB506:AB525" si="9098">B506+D506+F506+H506+J506+L506+N506+P506+R506+T506+V506+X506+Z506</f>
        <v>396</v>
      </c>
      <c r="AC506" s="171">
        <f t="shared" ref="AC506:AC525" si="9099">C506+E506+G506+I506+K506+M506+O506+Q506+S506+U506+W506+Y506+AA506</f>
        <v>123</v>
      </c>
      <c r="AE506" s="275" t="str">
        <f>$AE$10</f>
        <v>08:00 - 08:59</v>
      </c>
      <c r="AF506" s="126">
        <f>SUMIF($A$9:$A$32,$AE506,B$505:B$528)</f>
        <v>419</v>
      </c>
      <c r="AG506" s="190">
        <f t="shared" si="9069"/>
        <v>426</v>
      </c>
      <c r="AH506" s="191">
        <f t="shared" si="9069"/>
        <v>169</v>
      </c>
      <c r="AI506" s="192">
        <f t="shared" si="9069"/>
        <v>163</v>
      </c>
      <c r="AJ506" s="276">
        <f t="shared" si="9069"/>
        <v>728</v>
      </c>
      <c r="AK506" s="193">
        <f t="shared" si="9069"/>
        <v>320</v>
      </c>
      <c r="AL506" s="191">
        <f t="shared" si="9069"/>
        <v>844</v>
      </c>
      <c r="AM506" s="192">
        <f t="shared" si="9069"/>
        <v>698</v>
      </c>
      <c r="AN506" s="276">
        <f t="shared" si="9069"/>
        <v>56</v>
      </c>
      <c r="AO506" s="193">
        <f t="shared" si="9069"/>
        <v>119</v>
      </c>
      <c r="AP506" s="191">
        <f t="shared" si="9069"/>
        <v>159</v>
      </c>
      <c r="AQ506" s="276">
        <f t="shared" si="9069"/>
        <v>378</v>
      </c>
      <c r="AR506" s="194">
        <f t="shared" si="9069"/>
        <v>707</v>
      </c>
      <c r="AS506" s="195">
        <f t="shared" si="9069"/>
        <v>809</v>
      </c>
      <c r="AT506" s="276">
        <f t="shared" si="9069"/>
        <v>424</v>
      </c>
      <c r="AU506" s="193">
        <f t="shared" si="9069"/>
        <v>290</v>
      </c>
      <c r="AV506" s="191">
        <f t="shared" si="9069"/>
        <v>612</v>
      </c>
      <c r="AW506" s="192">
        <f t="shared" si="9070"/>
        <v>394</v>
      </c>
      <c r="AX506" s="276">
        <f t="shared" si="9070"/>
        <v>56</v>
      </c>
      <c r="AY506" s="193">
        <f t="shared" si="9070"/>
        <v>57</v>
      </c>
      <c r="AZ506" s="191">
        <f t="shared" si="9070"/>
        <v>246</v>
      </c>
      <c r="BA506" s="192">
        <f t="shared" si="9070"/>
        <v>453</v>
      </c>
      <c r="BB506" s="276">
        <f t="shared" si="9070"/>
        <v>350</v>
      </c>
      <c r="BC506" s="193">
        <f t="shared" si="9070"/>
        <v>187</v>
      </c>
      <c r="BD506" s="191">
        <f t="shared" si="9070"/>
        <v>722</v>
      </c>
      <c r="BE506" s="276">
        <f t="shared" si="9070"/>
        <v>705</v>
      </c>
      <c r="BF506" s="172">
        <f>SUM(AF506,AH506,AJ506,AL506,AN506,AP506,AR506,AT506,AV506,AX506,AZ506,BB506,BD506)</f>
        <v>5492</v>
      </c>
      <c r="BG506" s="173">
        <f>SUM(AG506,AI506,AK506,AM506,AO506,AQ506,AS506,AU506,AW506,AY506,BA506,BC506,BE506)</f>
        <v>4999</v>
      </c>
      <c r="BI506" s="137" t="s">
        <v>17</v>
      </c>
      <c r="BJ506" s="129">
        <f>B506/B529</f>
        <v>5.229985248759555E-3</v>
      </c>
      <c r="BK506" s="130">
        <f t="shared" ref="BK506" si="9100">C506/C529</f>
        <v>0</v>
      </c>
      <c r="BL506" s="131">
        <f t="shared" ref="BL506" si="9101">D506/D529</f>
        <v>1.3097072419106317E-2</v>
      </c>
      <c r="BM506" s="132">
        <f t="shared" ref="BM506" si="9102">E506/E529</f>
        <v>3.2573289902280132E-4</v>
      </c>
      <c r="BN506" s="129">
        <f t="shared" ref="BN506" si="9103">F506/F529</f>
        <v>1.6348462329941693E-2</v>
      </c>
      <c r="BO506" s="130">
        <f t="shared" ref="BO506" si="9104">G506/G529</f>
        <v>0</v>
      </c>
      <c r="BP506" s="131">
        <f t="shared" ref="BP506" si="9105">H506/H529</f>
        <v>7.2097517466924331E-3</v>
      </c>
      <c r="BQ506" s="132">
        <f t="shared" ref="BQ506" si="9106">I506/I529</f>
        <v>9.9365588932202095E-4</v>
      </c>
      <c r="BR506" s="129">
        <f t="shared" ref="BR506" si="9107">J506/J529</f>
        <v>7.6982294072363352E-4</v>
      </c>
      <c r="BS506" s="130">
        <f t="shared" ref="BS506" si="9108">K506/K529</f>
        <v>4.2432814710042432E-3</v>
      </c>
      <c r="BT506" s="131">
        <f t="shared" ref="BT506" si="9109">L506/L529</f>
        <v>1.2679628064243449E-3</v>
      </c>
      <c r="BU506" s="129">
        <f t="shared" ref="BU506" si="9110">M506/M529</f>
        <v>5.0686378035902854E-3</v>
      </c>
      <c r="BV506" s="133">
        <f t="shared" ref="BV506" si="9111">N506/N529</f>
        <v>4.2955326460481103E-3</v>
      </c>
      <c r="BW506" s="134">
        <f t="shared" ref="BW506" si="9112">O506/O529</f>
        <v>3.1537886961573573E-3</v>
      </c>
      <c r="BX506" s="129">
        <f t="shared" ref="BX506" si="9113">P506/P529</f>
        <v>2.6109660574412533E-3</v>
      </c>
      <c r="BY506" s="130">
        <f t="shared" ref="BY506" si="9114">Q506/Q529</f>
        <v>4.3412923693437969E-3</v>
      </c>
      <c r="BZ506" s="131">
        <f t="shared" ref="BZ506" si="9115">R506/R529</f>
        <v>8.6228135008622813E-4</v>
      </c>
      <c r="CA506" s="132">
        <f t="shared" ref="CA506" si="9116">S506/S529</f>
        <v>1.7667844522968198E-3</v>
      </c>
      <c r="CB506" s="129">
        <f t="shared" ref="CB506" si="9117">T506/T529</f>
        <v>0</v>
      </c>
      <c r="CC506" s="130">
        <f t="shared" ref="CC506" si="9118">U506/U529</f>
        <v>0</v>
      </c>
      <c r="CD506" s="131">
        <f t="shared" ref="CD506" si="9119">V506/V529</f>
        <v>1.5673981191222572E-4</v>
      </c>
      <c r="CE506" s="132">
        <f t="shared" ref="CE506" si="9120">W506/W529</f>
        <v>0</v>
      </c>
      <c r="CF506" s="129">
        <f t="shared" ref="CF506" si="9121">X506/X529</f>
        <v>4.5558086560364467E-4</v>
      </c>
      <c r="CG506" s="130">
        <f t="shared" ref="CG506" si="9122">Y506/Y529</f>
        <v>0</v>
      </c>
      <c r="CH506" s="131">
        <f t="shared" ref="CH506" si="9123">Z506/Z529</f>
        <v>0</v>
      </c>
      <c r="CI506" s="129">
        <f t="shared" ref="CI506" si="9124">AA506/AA529</f>
        <v>0</v>
      </c>
      <c r="CJ506" s="135">
        <f t="shared" ref="CJ506" si="9125">AB506/AB529</f>
        <v>4.4755371209638231E-3</v>
      </c>
      <c r="CK506" s="136">
        <f t="shared" ref="CK506" si="9126">AC506/AC529</f>
        <v>1.3932467179411665E-3</v>
      </c>
    </row>
    <row r="507" spans="1:89" ht="13.5" thickBot="1" x14ac:dyDescent="0.25">
      <c r="A507" s="146" t="s">
        <v>18</v>
      </c>
      <c r="B507" s="196">
        <v>176</v>
      </c>
      <c r="C507" s="197">
        <v>52</v>
      </c>
      <c r="D507" s="198">
        <v>93</v>
      </c>
      <c r="E507" s="199">
        <v>54</v>
      </c>
      <c r="F507" s="196">
        <v>489</v>
      </c>
      <c r="G507" s="200">
        <v>142</v>
      </c>
      <c r="H507" s="198">
        <v>418</v>
      </c>
      <c r="I507" s="199">
        <v>207</v>
      </c>
      <c r="J507" s="196">
        <v>16</v>
      </c>
      <c r="K507" s="200">
        <v>41</v>
      </c>
      <c r="L507" s="198">
        <v>61</v>
      </c>
      <c r="M507" s="196">
        <v>163</v>
      </c>
      <c r="N507" s="201">
        <v>372</v>
      </c>
      <c r="O507" s="202">
        <v>390</v>
      </c>
      <c r="P507" s="196">
        <v>208</v>
      </c>
      <c r="Q507" s="200">
        <v>195</v>
      </c>
      <c r="R507" s="198">
        <v>208</v>
      </c>
      <c r="S507" s="199">
        <v>174</v>
      </c>
      <c r="T507" s="196">
        <v>39</v>
      </c>
      <c r="U507" s="200">
        <v>70</v>
      </c>
      <c r="V507" s="198">
        <v>110</v>
      </c>
      <c r="W507" s="199">
        <v>179</v>
      </c>
      <c r="X507" s="196">
        <v>191</v>
      </c>
      <c r="Y507" s="200">
        <v>100</v>
      </c>
      <c r="Z507" s="198">
        <v>286</v>
      </c>
      <c r="AA507" s="196">
        <v>324</v>
      </c>
      <c r="AB507" s="170">
        <f t="shared" si="9098"/>
        <v>2667</v>
      </c>
      <c r="AC507" s="171">
        <f t="shared" si="9099"/>
        <v>2091</v>
      </c>
      <c r="AE507" s="273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2.360198471235081E-2</v>
      </c>
      <c r="BK507" s="130">
        <f t="shared" ref="BK507" si="9127">C507/C529</f>
        <v>6.6275809329594702E-3</v>
      </c>
      <c r="BL507" s="131">
        <f t="shared" ref="BL507" si="9128">D507/D529</f>
        <v>3.5824345146379041E-2</v>
      </c>
      <c r="BM507" s="132">
        <f t="shared" ref="BM507" si="9129">E507/E529</f>
        <v>1.758957654723127E-2</v>
      </c>
      <c r="BN507" s="129">
        <f t="shared" ref="BN507" si="9130">F507/F529</f>
        <v>5.5904881673716704E-2</v>
      </c>
      <c r="BO507" s="130">
        <f t="shared" ref="BO507" si="9131">G507/G529</f>
        <v>1.984071538354059E-2</v>
      </c>
      <c r="BP507" s="131">
        <f t="shared" ref="BP507" si="9132">H507/H529</f>
        <v>3.1068827114612754E-2</v>
      </c>
      <c r="BQ507" s="132">
        <f t="shared" ref="BQ507" si="9133">I507/I529</f>
        <v>1.582205916074295E-2</v>
      </c>
      <c r="BR507" s="129">
        <f t="shared" ref="BR507" si="9134">J507/J529</f>
        <v>1.2317167051578136E-2</v>
      </c>
      <c r="BS507" s="130">
        <f t="shared" ref="BS507" si="9135">K507/K529</f>
        <v>2.8995756718528994E-2</v>
      </c>
      <c r="BT507" s="131">
        <f t="shared" ref="BT507" si="9136">L507/L529</f>
        <v>1.2890955198647506E-2</v>
      </c>
      <c r="BU507" s="129">
        <f t="shared" ref="BU507" si="9137">M507/M529</f>
        <v>3.4424498416050685E-2</v>
      </c>
      <c r="BV507" s="133">
        <f t="shared" ref="BV507" si="9138">N507/N529</f>
        <v>3.1958762886597936E-2</v>
      </c>
      <c r="BW507" s="134">
        <f t="shared" ref="BW507" si="9139">O507/O529</f>
        <v>3.2367831355299193E-2</v>
      </c>
      <c r="BX507" s="129">
        <f t="shared" ref="BX507" si="9140">P507/P529</f>
        <v>3.3942558746736295E-2</v>
      </c>
      <c r="BY507" s="130">
        <f t="shared" ref="BY507" si="9141">Q507/Q529</f>
        <v>3.2559692770078474E-2</v>
      </c>
      <c r="BZ507" s="131">
        <f t="shared" ref="BZ507" si="9142">R507/R529</f>
        <v>2.5622074402562207E-2</v>
      </c>
      <c r="CA507" s="132">
        <f t="shared" ref="CA507" si="9143">S507/S529</f>
        <v>2.0494699646643109E-2</v>
      </c>
      <c r="CB507" s="129">
        <f t="shared" ref="CB507" si="9144">T507/T529</f>
        <v>4.8994974874371856E-2</v>
      </c>
      <c r="CC507" s="130">
        <f t="shared" ref="CC507" si="9145">U507/U529</f>
        <v>7.4866310160427801E-2</v>
      </c>
      <c r="CD507" s="131">
        <f t="shared" ref="CD507" si="9146">V507/V529</f>
        <v>1.7241379310344827E-2</v>
      </c>
      <c r="CE507" s="132">
        <f t="shared" ref="CE507" si="9147">W507/W529</f>
        <v>2.3911301095378038E-2</v>
      </c>
      <c r="CF507" s="129">
        <f t="shared" ref="CF507" si="9148">X507/X529</f>
        <v>4.3507972665148061E-2</v>
      </c>
      <c r="CG507" s="130">
        <f t="shared" ref="CG507" si="9149">Y507/Y529</f>
        <v>3.9154267815191858E-2</v>
      </c>
      <c r="CH507" s="131">
        <f t="shared" ref="CH507" si="9150">Z507/Z529</f>
        <v>2.244193345888261E-2</v>
      </c>
      <c r="CI507" s="129">
        <f t="shared" ref="CI507" si="9151">AA507/AA529</f>
        <v>2.404452690166976E-2</v>
      </c>
      <c r="CJ507" s="135">
        <f t="shared" ref="CJ507" si="9152">AB507/AB529</f>
        <v>3.0142064398006353E-2</v>
      </c>
      <c r="CK507" s="136">
        <f t="shared" ref="CK507" si="9153">AC507/AC529</f>
        <v>2.3685194204999829E-2</v>
      </c>
    </row>
    <row r="508" spans="1:89" ht="14.25" thickTop="1" thickBot="1" x14ac:dyDescent="0.25">
      <c r="A508" s="137" t="s">
        <v>19</v>
      </c>
      <c r="B508" s="189">
        <v>242</v>
      </c>
      <c r="C508" s="190">
        <v>205</v>
      </c>
      <c r="D508" s="191">
        <v>129</v>
      </c>
      <c r="E508" s="192">
        <v>121</v>
      </c>
      <c r="F508" s="189">
        <v>494</v>
      </c>
      <c r="G508" s="193">
        <v>304</v>
      </c>
      <c r="H508" s="191">
        <v>562</v>
      </c>
      <c r="I508" s="192">
        <v>492</v>
      </c>
      <c r="J508" s="189">
        <v>41</v>
      </c>
      <c r="K508" s="193">
        <v>69</v>
      </c>
      <c r="L508" s="191">
        <v>139</v>
      </c>
      <c r="M508" s="189">
        <v>188</v>
      </c>
      <c r="N508" s="194">
        <v>610</v>
      </c>
      <c r="O508" s="195">
        <v>536</v>
      </c>
      <c r="P508" s="189">
        <v>373</v>
      </c>
      <c r="Q508" s="193">
        <v>251</v>
      </c>
      <c r="R508" s="191">
        <v>338</v>
      </c>
      <c r="S508" s="192">
        <v>309</v>
      </c>
      <c r="T508" s="189">
        <v>57</v>
      </c>
      <c r="U508" s="193">
        <v>81</v>
      </c>
      <c r="V508" s="191">
        <v>210</v>
      </c>
      <c r="W508" s="192">
        <v>301</v>
      </c>
      <c r="X508" s="189">
        <v>291</v>
      </c>
      <c r="Y508" s="193">
        <v>131</v>
      </c>
      <c r="Z508" s="191">
        <v>452</v>
      </c>
      <c r="AA508" s="189">
        <v>494</v>
      </c>
      <c r="AB508" s="170">
        <f t="shared" si="9098"/>
        <v>3938</v>
      </c>
      <c r="AC508" s="171">
        <f t="shared" si="9099"/>
        <v>3482</v>
      </c>
      <c r="AE508" s="267" t="s">
        <v>13</v>
      </c>
      <c r="AF508" s="20">
        <f t="shared" ref="AF508:BG508" si="9154">SUM(AF505:AF507)</f>
        <v>735</v>
      </c>
      <c r="AG508" s="21">
        <f t="shared" si="9154"/>
        <v>775</v>
      </c>
      <c r="AH508" s="20">
        <f t="shared" si="9154"/>
        <v>312</v>
      </c>
      <c r="AI508" s="21">
        <f t="shared" si="9154"/>
        <v>307</v>
      </c>
      <c r="AJ508" s="20">
        <f t="shared" si="9154"/>
        <v>1282</v>
      </c>
      <c r="AK508" s="21">
        <f t="shared" si="9154"/>
        <v>758</v>
      </c>
      <c r="AL508" s="20">
        <f t="shared" si="9154"/>
        <v>1450</v>
      </c>
      <c r="AM508" s="21">
        <f t="shared" si="9154"/>
        <v>1330</v>
      </c>
      <c r="AN508" s="20">
        <f t="shared" si="9154"/>
        <v>107</v>
      </c>
      <c r="AO508" s="21">
        <f t="shared" si="9154"/>
        <v>216</v>
      </c>
      <c r="AP508" s="20">
        <f t="shared" si="9154"/>
        <v>331</v>
      </c>
      <c r="AQ508" s="21">
        <f t="shared" si="9154"/>
        <v>652</v>
      </c>
      <c r="AR508" s="20">
        <f t="shared" si="9154"/>
        <v>1355</v>
      </c>
      <c r="AS508" s="21">
        <f t="shared" si="9154"/>
        <v>1447</v>
      </c>
      <c r="AT508" s="20">
        <f t="shared" si="9154"/>
        <v>871</v>
      </c>
      <c r="AU508" s="21">
        <f t="shared" si="9154"/>
        <v>583</v>
      </c>
      <c r="AV508" s="20">
        <f t="shared" si="9154"/>
        <v>1114</v>
      </c>
      <c r="AW508" s="21">
        <f t="shared" si="9154"/>
        <v>767</v>
      </c>
      <c r="AX508" s="20">
        <f t="shared" si="9154"/>
        <v>134</v>
      </c>
      <c r="AY508" s="21">
        <f t="shared" si="9154"/>
        <v>129</v>
      </c>
      <c r="AZ508" s="20">
        <f t="shared" si="9154"/>
        <v>486</v>
      </c>
      <c r="BA508" s="21">
        <f t="shared" si="9154"/>
        <v>794</v>
      </c>
      <c r="BB508" s="20">
        <f t="shared" si="9154"/>
        <v>682</v>
      </c>
      <c r="BC508" s="21">
        <f t="shared" si="9154"/>
        <v>359</v>
      </c>
      <c r="BD508" s="20">
        <f t="shared" si="9154"/>
        <v>1271</v>
      </c>
      <c r="BE508" s="21">
        <f t="shared" si="9154"/>
        <v>1368</v>
      </c>
      <c r="BF508" s="174">
        <f t="shared" si="9154"/>
        <v>10130</v>
      </c>
      <c r="BG508" s="175">
        <f t="shared" si="9154"/>
        <v>9485</v>
      </c>
      <c r="BI508" s="137" t="s">
        <v>19</v>
      </c>
      <c r="BJ508" s="129">
        <f>B508/B529</f>
        <v>3.2452728979482363E-2</v>
      </c>
      <c r="BK508" s="130">
        <f t="shared" ref="BK508" si="9155">C508/C529</f>
        <v>2.6127963293397911E-2</v>
      </c>
      <c r="BL508" s="131">
        <f t="shared" ref="BL508" si="9156">D508/D529</f>
        <v>4.9691833590138672E-2</v>
      </c>
      <c r="BM508" s="132">
        <f t="shared" ref="BM508" si="9157">E508/E529</f>
        <v>3.9413680781758956E-2</v>
      </c>
      <c r="BN508" s="129">
        <f t="shared" ref="BN508" si="9158">F508/F529</f>
        <v>5.6476506230707671E-2</v>
      </c>
      <c r="BO508" s="130">
        <f t="shared" ref="BO508" si="9159">G508/G529</f>
        <v>4.2475897722509433E-2</v>
      </c>
      <c r="BP508" s="131">
        <f t="shared" ref="BP508" si="9160">H508/H529</f>
        <v>4.1771963728259254E-2</v>
      </c>
      <c r="BQ508" s="132">
        <f t="shared" ref="BQ508" si="9161">I508/I529</f>
        <v>3.7606053657418023E-2</v>
      </c>
      <c r="BR508" s="129">
        <f t="shared" ref="BR508" si="9162">J508/J529</f>
        <v>3.1562740569668978E-2</v>
      </c>
      <c r="BS508" s="130">
        <f t="shared" ref="BS508" si="9163">K508/K529</f>
        <v>4.8797736916548796E-2</v>
      </c>
      <c r="BT508" s="131">
        <f t="shared" ref="BT508" si="9164">L508/L529</f>
        <v>2.9374471682163991E-2</v>
      </c>
      <c r="BU508" s="129">
        <f t="shared" ref="BU508" si="9165">M508/M529</f>
        <v>3.970432946145723E-2</v>
      </c>
      <c r="BV508" s="133">
        <f t="shared" ref="BV508" si="9166">N508/N529</f>
        <v>5.2405498281786943E-2</v>
      </c>
      <c r="BW508" s="134">
        <f t="shared" ref="BW508" si="9167">O508/O529</f>
        <v>4.4485019503693254E-2</v>
      </c>
      <c r="BX508" s="129">
        <f t="shared" ref="BX508" si="9168">P508/P529</f>
        <v>6.0868146214099215E-2</v>
      </c>
      <c r="BY508" s="130">
        <f t="shared" ref="BY508" si="9169">Q508/Q529</f>
        <v>4.1910168642511271E-2</v>
      </c>
      <c r="BZ508" s="131">
        <f t="shared" ref="BZ508" si="9170">R508/R529</f>
        <v>4.163587090416359E-2</v>
      </c>
      <c r="CA508" s="132">
        <f t="shared" ref="CA508" si="9171">S508/S529</f>
        <v>3.6395759717314485E-2</v>
      </c>
      <c r="CB508" s="129">
        <f t="shared" ref="CB508" si="9172">T508/T529</f>
        <v>7.160804020100503E-2</v>
      </c>
      <c r="CC508" s="130">
        <f t="shared" ref="CC508" si="9173">U508/U529</f>
        <v>8.6631016042780742E-2</v>
      </c>
      <c r="CD508" s="131">
        <f t="shared" ref="CD508" si="9174">V508/V529</f>
        <v>3.2915360501567396E-2</v>
      </c>
      <c r="CE508" s="132">
        <f t="shared" ref="CE508" si="9175">W508/W529</f>
        <v>4.0208388992786538E-2</v>
      </c>
      <c r="CF508" s="129">
        <f t="shared" ref="CF508" si="9176">X508/X529</f>
        <v>6.6287015945330291E-2</v>
      </c>
      <c r="CG508" s="130">
        <f t="shared" ref="CG508" si="9177">Y508/Y529</f>
        <v>5.129209083790133E-2</v>
      </c>
      <c r="CH508" s="131">
        <f t="shared" ref="CH508" si="9178">Z508/Z529</f>
        <v>3.5467671060891402E-2</v>
      </c>
      <c r="CI508" s="129">
        <f t="shared" ref="CI508" si="9179">AA508/AA529</f>
        <v>3.6660482374768086E-2</v>
      </c>
      <c r="CJ508" s="135">
        <f t="shared" ref="CJ508" si="9180">AB508/AB529</f>
        <v>4.450673025847357E-2</v>
      </c>
      <c r="CK508" s="136">
        <f t="shared" ref="CK508" si="9181">AC508/AC529</f>
        <v>3.9441342047732857E-2</v>
      </c>
    </row>
    <row r="509" spans="1:89" ht="13.5" thickTop="1" x14ac:dyDescent="0.2">
      <c r="A509" s="146" t="s">
        <v>20</v>
      </c>
      <c r="B509" s="196">
        <v>316</v>
      </c>
      <c r="C509" s="197">
        <v>349</v>
      </c>
      <c r="D509" s="198">
        <v>143</v>
      </c>
      <c r="E509" s="199">
        <v>144</v>
      </c>
      <c r="F509" s="196">
        <v>554</v>
      </c>
      <c r="G509" s="200">
        <v>438</v>
      </c>
      <c r="H509" s="198">
        <v>606</v>
      </c>
      <c r="I509" s="199">
        <v>632</v>
      </c>
      <c r="J509" s="196">
        <v>51</v>
      </c>
      <c r="K509" s="200">
        <v>97</v>
      </c>
      <c r="L509" s="198">
        <v>172</v>
      </c>
      <c r="M509" s="196">
        <v>274</v>
      </c>
      <c r="N509" s="201">
        <v>648</v>
      </c>
      <c r="O509" s="202">
        <v>638</v>
      </c>
      <c r="P509" s="196">
        <v>447</v>
      </c>
      <c r="Q509" s="200">
        <v>293</v>
      </c>
      <c r="R509" s="198">
        <v>502</v>
      </c>
      <c r="S509" s="199">
        <v>373</v>
      </c>
      <c r="T509" s="196">
        <v>78</v>
      </c>
      <c r="U509" s="200">
        <v>72</v>
      </c>
      <c r="V509" s="198">
        <v>240</v>
      </c>
      <c r="W509" s="199">
        <v>341</v>
      </c>
      <c r="X509" s="196">
        <v>332</v>
      </c>
      <c r="Y509" s="200">
        <v>172</v>
      </c>
      <c r="Z509" s="198">
        <v>549</v>
      </c>
      <c r="AA509" s="196">
        <v>663</v>
      </c>
      <c r="AB509" s="170">
        <f t="shared" si="9098"/>
        <v>4638</v>
      </c>
      <c r="AC509" s="171">
        <f t="shared" si="9099"/>
        <v>4486</v>
      </c>
      <c r="BI509" s="146" t="s">
        <v>20</v>
      </c>
      <c r="BJ509" s="129">
        <f>B509/B529</f>
        <v>4.2376290733538956E-2</v>
      </c>
      <c r="BK509" s="130">
        <f t="shared" ref="BK509" si="9182">C509/C529</f>
        <v>4.4481264338516444E-2</v>
      </c>
      <c r="BL509" s="131">
        <f t="shared" ref="BL509" si="9183">D509/D529</f>
        <v>5.5084745762711863E-2</v>
      </c>
      <c r="BM509" s="132">
        <f t="shared" ref="BM509" si="9184">E509/E529</f>
        <v>4.6905537459283386E-2</v>
      </c>
      <c r="BN509" s="129">
        <f t="shared" ref="BN509" si="9185">F509/F529</f>
        <v>6.3336000914599289E-2</v>
      </c>
      <c r="BO509" s="130">
        <f t="shared" ref="BO509" si="9186">G509/G529</f>
        <v>6.119882632387872E-2</v>
      </c>
      <c r="BP509" s="131">
        <f t="shared" ref="BP509" si="9187">H509/H529</f>
        <v>4.5042366582429015E-2</v>
      </c>
      <c r="BQ509" s="132">
        <f t="shared" ref="BQ509" si="9188">I509/I529</f>
        <v>4.8306963234732096E-2</v>
      </c>
      <c r="BR509" s="129">
        <f t="shared" ref="BR509" si="9189">J509/J529</f>
        <v>3.9260969976905313E-2</v>
      </c>
      <c r="BS509" s="130">
        <f t="shared" ref="BS509" si="9190">K509/K529</f>
        <v>6.8599717114568595E-2</v>
      </c>
      <c r="BT509" s="131">
        <f t="shared" ref="BT509" si="9191">L509/L529</f>
        <v>3.634826711749789E-2</v>
      </c>
      <c r="BU509" s="129">
        <f t="shared" ref="BU509" si="9192">M509/M529</f>
        <v>5.7866948257655752E-2</v>
      </c>
      <c r="BV509" s="133">
        <f t="shared" ref="BV509" si="9193">N509/N529</f>
        <v>5.5670103092783509E-2</v>
      </c>
      <c r="BW509" s="134">
        <f t="shared" ref="BW509" si="9194">O509/O529</f>
        <v>5.2950452319694578E-2</v>
      </c>
      <c r="BX509" s="129">
        <f t="shared" ref="BX509" si="9195">P509/P529</f>
        <v>7.294386422976501E-2</v>
      </c>
      <c r="BY509" s="130">
        <f t="shared" ref="BY509" si="9196">Q509/Q529</f>
        <v>4.8923025546835863E-2</v>
      </c>
      <c r="BZ509" s="131">
        <f t="shared" ref="BZ509" si="9197">R509/R529</f>
        <v>6.183789110618379E-2</v>
      </c>
      <c r="CA509" s="132">
        <f t="shared" ref="CA509" si="9198">S509/S529</f>
        <v>4.3934040047114251E-2</v>
      </c>
      <c r="CB509" s="129">
        <f t="shared" ref="CB509" si="9199">T509/T529</f>
        <v>9.7989949748743713E-2</v>
      </c>
      <c r="CC509" s="130">
        <f t="shared" ref="CC509" si="9200">U509/U529</f>
        <v>7.7005347593582893E-2</v>
      </c>
      <c r="CD509" s="131">
        <f t="shared" ref="CD509" si="9201">V509/V529</f>
        <v>3.7617554858934171E-2</v>
      </c>
      <c r="CE509" s="132">
        <f t="shared" ref="CE509" si="9202">W509/W529</f>
        <v>4.5551696500133583E-2</v>
      </c>
      <c r="CF509" s="129">
        <f t="shared" ref="CF509" si="9203">X509/X529</f>
        <v>7.5626423690205016E-2</v>
      </c>
      <c r="CG509" s="130">
        <f t="shared" ref="CG509" si="9204">Y509/Y529</f>
        <v>6.7345340642129992E-2</v>
      </c>
      <c r="CH509" s="131">
        <f t="shared" ref="CH509" si="9205">Z509/Z529</f>
        <v>4.3079096045197739E-2</v>
      </c>
      <c r="CI509" s="129">
        <f t="shared" ref="CI509" si="9206">AA509/AA529</f>
        <v>4.9202226345083491E-2</v>
      </c>
      <c r="CJ509" s="135">
        <f t="shared" ref="CJ509" si="9207">AB509/AB529</f>
        <v>5.2418033250076289E-2</v>
      </c>
      <c r="CK509" s="136">
        <f t="shared" ref="CK509" si="9208">AC509/AC529</f>
        <v>5.0813859973041241E-2</v>
      </c>
    </row>
    <row r="510" spans="1:89" ht="13.5" thickBot="1" x14ac:dyDescent="0.25">
      <c r="A510" s="137" t="s">
        <v>21</v>
      </c>
      <c r="B510" s="189">
        <v>419</v>
      </c>
      <c r="C510" s="190">
        <v>426</v>
      </c>
      <c r="D510" s="191">
        <v>169</v>
      </c>
      <c r="E510" s="192">
        <v>163</v>
      </c>
      <c r="F510" s="189">
        <v>728</v>
      </c>
      <c r="G510" s="193">
        <v>320</v>
      </c>
      <c r="H510" s="191">
        <v>844</v>
      </c>
      <c r="I510" s="192">
        <v>698</v>
      </c>
      <c r="J510" s="189">
        <v>56</v>
      </c>
      <c r="K510" s="193">
        <v>119</v>
      </c>
      <c r="L510" s="191">
        <v>159</v>
      </c>
      <c r="M510" s="189">
        <v>378</v>
      </c>
      <c r="N510" s="194">
        <v>707</v>
      </c>
      <c r="O510" s="195">
        <v>809</v>
      </c>
      <c r="P510" s="189">
        <v>424</v>
      </c>
      <c r="Q510" s="193">
        <v>290</v>
      </c>
      <c r="R510" s="191">
        <v>612</v>
      </c>
      <c r="S510" s="192">
        <v>394</v>
      </c>
      <c r="T510" s="189">
        <v>56</v>
      </c>
      <c r="U510" s="193">
        <v>57</v>
      </c>
      <c r="V510" s="191">
        <v>246</v>
      </c>
      <c r="W510" s="192">
        <v>453</v>
      </c>
      <c r="X510" s="189">
        <v>350</v>
      </c>
      <c r="Y510" s="193">
        <v>187</v>
      </c>
      <c r="Z510" s="191">
        <v>722</v>
      </c>
      <c r="AA510" s="189">
        <v>705</v>
      </c>
      <c r="AB510" s="170">
        <f t="shared" si="9098"/>
        <v>5492</v>
      </c>
      <c r="AC510" s="171">
        <f t="shared" si="9099"/>
        <v>4999</v>
      </c>
      <c r="AE510" s="270" t="s">
        <v>85</v>
      </c>
      <c r="BI510" s="137" t="s">
        <v>21</v>
      </c>
      <c r="BJ510" s="129">
        <f>B510/B529</f>
        <v>5.6188815877698806E-2</v>
      </c>
      <c r="BK510" s="130">
        <f t="shared" ref="BK510" si="9209">C510/C529</f>
        <v>5.4295182258475655E-2</v>
      </c>
      <c r="BL510" s="131">
        <f t="shared" ref="BL510" si="9210">D510/D529</f>
        <v>6.5100154083204936E-2</v>
      </c>
      <c r="BM510" s="132">
        <f t="shared" ref="BM510" si="9211">E510/E529</f>
        <v>5.3094462540716612E-2</v>
      </c>
      <c r="BN510" s="129">
        <f t="shared" ref="BN510" si="9212">F510/F529</f>
        <v>8.322853549788499E-2</v>
      </c>
      <c r="BO510" s="130">
        <f t="shared" ref="BO510" si="9213">G510/G529</f>
        <v>4.4711471286852031E-2</v>
      </c>
      <c r="BP510" s="131">
        <f t="shared" ref="BP510" si="9214">H510/H529</f>
        <v>6.2732272929983651E-2</v>
      </c>
      <c r="BQ510" s="132">
        <f t="shared" ref="BQ510" si="9215">I510/I529</f>
        <v>5.3351677749751587E-2</v>
      </c>
      <c r="BR510" s="129">
        <f t="shared" ref="BR510" si="9216">J510/J529</f>
        <v>4.3110084680523478E-2</v>
      </c>
      <c r="BS510" s="130">
        <f t="shared" ref="BS510" si="9217">K510/K529</f>
        <v>8.4158415841584164E-2</v>
      </c>
      <c r="BT510" s="131">
        <f t="shared" ref="BT510" si="9218">L510/L529</f>
        <v>3.3601014370245139E-2</v>
      </c>
      <c r="BU510" s="129">
        <f t="shared" ref="BU510" si="9219">M510/M529</f>
        <v>7.9831045406546994E-2</v>
      </c>
      <c r="BV510" s="133">
        <f t="shared" ref="BV510" si="9220">N510/N529</f>
        <v>6.0738831615120274E-2</v>
      </c>
      <c r="BW510" s="134">
        <f t="shared" ref="BW510" si="9221">O510/O529</f>
        <v>6.7142501452402692E-2</v>
      </c>
      <c r="BX510" s="129">
        <f t="shared" ref="BX510" si="9222">P510/P529</f>
        <v>6.919060052219321E-2</v>
      </c>
      <c r="BY510" s="130">
        <f t="shared" ref="BY510" si="9223">Q510/Q529</f>
        <v>4.8422107196526967E-2</v>
      </c>
      <c r="BZ510" s="131">
        <f t="shared" ref="BZ510" si="9224">R510/R529</f>
        <v>7.5388026607538808E-2</v>
      </c>
      <c r="CA510" s="132">
        <f t="shared" ref="CA510" si="9225">S510/S529</f>
        <v>4.6407538280329799E-2</v>
      </c>
      <c r="CB510" s="129">
        <f t="shared" ref="CB510" si="9226">T510/T529</f>
        <v>7.0351758793969849E-2</v>
      </c>
      <c r="CC510" s="130">
        <f t="shared" ref="CC510" si="9227">U510/U529</f>
        <v>6.0962566844919783E-2</v>
      </c>
      <c r="CD510" s="131">
        <f t="shared" ref="CD510" si="9228">V510/V529</f>
        <v>3.8557993730407525E-2</v>
      </c>
      <c r="CE510" s="132">
        <f t="shared" ref="CE510" si="9229">W510/W529</f>
        <v>6.0512957520705318E-2</v>
      </c>
      <c r="CF510" s="129">
        <f t="shared" ref="CF510" si="9230">X510/X529</f>
        <v>7.9726651480637817E-2</v>
      </c>
      <c r="CG510" s="130">
        <f t="shared" ref="CG510" si="9231">Y510/Y529</f>
        <v>7.3218480814408765E-2</v>
      </c>
      <c r="CH510" s="131">
        <f t="shared" ref="CH510" si="9232">Z510/Z529</f>
        <v>5.6654111738857503E-2</v>
      </c>
      <c r="CI510" s="129">
        <f t="shared" ref="CI510" si="9233">AA510/AA529</f>
        <v>5.2319109461966606E-2</v>
      </c>
      <c r="CJ510" s="135">
        <f t="shared" ref="CJ510" si="9234">AB510/AB529</f>
        <v>6.2069822899831602E-2</v>
      </c>
      <c r="CK510" s="136">
        <f t="shared" ref="CK510" si="9235">AC510/AC529</f>
        <v>5.6624718235673915E-2</v>
      </c>
    </row>
    <row r="511" spans="1:89" ht="14.25" thickTop="1" thickBot="1" x14ac:dyDescent="0.25">
      <c r="A511" s="146" t="s">
        <v>22</v>
      </c>
      <c r="B511" s="196">
        <v>480</v>
      </c>
      <c r="C511" s="197">
        <v>569</v>
      </c>
      <c r="D511" s="198">
        <v>215</v>
      </c>
      <c r="E511" s="199">
        <v>170</v>
      </c>
      <c r="F511" s="196">
        <v>804</v>
      </c>
      <c r="G511" s="200">
        <v>282</v>
      </c>
      <c r="H511" s="198">
        <v>1068</v>
      </c>
      <c r="I511" s="199">
        <v>751</v>
      </c>
      <c r="J511" s="196">
        <v>74</v>
      </c>
      <c r="K511" s="200">
        <v>210</v>
      </c>
      <c r="L511" s="198">
        <v>170</v>
      </c>
      <c r="M511" s="196">
        <v>651</v>
      </c>
      <c r="N511" s="201">
        <v>716</v>
      </c>
      <c r="O511" s="202">
        <v>1129</v>
      </c>
      <c r="P511" s="196">
        <v>562</v>
      </c>
      <c r="Q511" s="200">
        <v>300</v>
      </c>
      <c r="R511" s="198">
        <v>724</v>
      </c>
      <c r="S511" s="199">
        <v>483</v>
      </c>
      <c r="T511" s="196">
        <v>44</v>
      </c>
      <c r="U511" s="200">
        <v>40</v>
      </c>
      <c r="V511" s="198">
        <v>263</v>
      </c>
      <c r="W511" s="199">
        <v>690</v>
      </c>
      <c r="X511" s="196">
        <v>329</v>
      </c>
      <c r="Y511" s="200">
        <v>183</v>
      </c>
      <c r="Z511" s="198">
        <v>774</v>
      </c>
      <c r="AA511" s="196">
        <v>880</v>
      </c>
      <c r="AB511" s="170">
        <f t="shared" si="9098"/>
        <v>6223</v>
      </c>
      <c r="AC511" s="171">
        <f t="shared" si="9099"/>
        <v>6338</v>
      </c>
      <c r="AE511" s="298" t="s">
        <v>0</v>
      </c>
      <c r="AF511" s="292" t="s">
        <v>1</v>
      </c>
      <c r="AG511" s="293"/>
      <c r="AH511" s="292" t="s">
        <v>2</v>
      </c>
      <c r="AI511" s="293"/>
      <c r="AJ511" s="292" t="s">
        <v>3</v>
      </c>
      <c r="AK511" s="293"/>
      <c r="AL511" s="292" t="s">
        <v>4</v>
      </c>
      <c r="AM511" s="293"/>
      <c r="AN511" s="292" t="s">
        <v>5</v>
      </c>
      <c r="AO511" s="293"/>
      <c r="AP511" s="292" t="s">
        <v>6</v>
      </c>
      <c r="AQ511" s="293"/>
      <c r="AR511" s="292" t="s">
        <v>7</v>
      </c>
      <c r="AS511" s="293"/>
      <c r="AT511" s="292" t="s">
        <v>8</v>
      </c>
      <c r="AU511" s="293"/>
      <c r="AV511" s="292" t="s">
        <v>9</v>
      </c>
      <c r="AW511" s="293"/>
      <c r="AX511" s="292" t="s">
        <v>10</v>
      </c>
      <c r="AY511" s="293"/>
      <c r="AZ511" s="292" t="s">
        <v>11</v>
      </c>
      <c r="BA511" s="293"/>
      <c r="BB511" s="292" t="s">
        <v>12</v>
      </c>
      <c r="BC511" s="293"/>
      <c r="BD511" s="294" t="s">
        <v>40</v>
      </c>
      <c r="BE511" s="295"/>
      <c r="BF511" s="296" t="s">
        <v>41</v>
      </c>
      <c r="BG511" s="297"/>
      <c r="BI511" s="146" t="s">
        <v>22</v>
      </c>
      <c r="BJ511" s="129">
        <f>B511/B529</f>
        <v>6.4369049215502211E-2</v>
      </c>
      <c r="BK511" s="130">
        <f t="shared" ref="BK511" si="9236">C511/C529</f>
        <v>7.2521029824114194E-2</v>
      </c>
      <c r="BL511" s="131">
        <f t="shared" ref="BL511" si="9237">D511/D529</f>
        <v>8.2819722650231131E-2</v>
      </c>
      <c r="BM511" s="132">
        <f t="shared" ref="BM511" si="9238">E511/E529</f>
        <v>5.5374592833876218E-2</v>
      </c>
      <c r="BN511" s="129">
        <f t="shared" ref="BN511" si="9239">F511/F529</f>
        <v>9.1917228764147707E-2</v>
      </c>
      <c r="BO511" s="130">
        <f t="shared" ref="BO511" si="9240">G511/G529</f>
        <v>3.9401984071538353E-2</v>
      </c>
      <c r="BP511" s="131">
        <f t="shared" ref="BP511" si="9241">H511/H529</f>
        <v>7.9381596551211533E-2</v>
      </c>
      <c r="BQ511" s="132">
        <f t="shared" ref="BQ511" si="9242">I511/I529</f>
        <v>5.7402736375449057E-2</v>
      </c>
      <c r="BR511" s="129">
        <f t="shared" ref="BR511" si="9243">J511/J529</f>
        <v>5.6966897613548881E-2</v>
      </c>
      <c r="BS511" s="130">
        <f t="shared" ref="BS511" si="9244">K511/K529</f>
        <v>0.14851485148514851</v>
      </c>
      <c r="BT511" s="131">
        <f t="shared" ref="BT511" si="9245">L511/L529</f>
        <v>3.5925612848689774E-2</v>
      </c>
      <c r="BU511" s="129">
        <f t="shared" ref="BU511" si="9246">M511/M529</f>
        <v>0.13748680042238648</v>
      </c>
      <c r="BV511" s="133">
        <f t="shared" ref="BV511" si="9247">N511/N529</f>
        <v>6.1512027491408931E-2</v>
      </c>
      <c r="BW511" s="134">
        <f t="shared" ref="BW511" si="9248">O511/O529</f>
        <v>9.370072205162254E-2</v>
      </c>
      <c r="BX511" s="129">
        <f t="shared" ref="BX511" si="9249">P511/P529</f>
        <v>9.1710182767624021E-2</v>
      </c>
      <c r="BY511" s="130">
        <f t="shared" ref="BY511" si="9250">Q511/Q529</f>
        <v>5.0091835030889965E-2</v>
      </c>
      <c r="BZ511" s="131">
        <f t="shared" ref="BZ511" si="9251">R511/R529</f>
        <v>8.9184528208918451E-2</v>
      </c>
      <c r="CA511" s="132">
        <f t="shared" ref="CA511" si="9252">S511/S529</f>
        <v>5.6890459363957598E-2</v>
      </c>
      <c r="CB511" s="129">
        <f t="shared" ref="CB511" si="9253">T511/T529</f>
        <v>5.5276381909547742E-2</v>
      </c>
      <c r="CC511" s="130">
        <f t="shared" ref="CC511" si="9254">U511/U529</f>
        <v>4.2780748663101602E-2</v>
      </c>
      <c r="CD511" s="131">
        <f t="shared" ref="CD511" si="9255">V511/V529</f>
        <v>4.1222570532915358E-2</v>
      </c>
      <c r="CE511" s="132">
        <f t="shared" ref="CE511" si="9256">W511/W529</f>
        <v>9.2172054501736572E-2</v>
      </c>
      <c r="CF511" s="129">
        <f t="shared" ref="CF511" si="9257">X511/X529</f>
        <v>7.4943052391799547E-2</v>
      </c>
      <c r="CG511" s="130">
        <f t="shared" ref="CG511" si="9258">Y511/Y529</f>
        <v>7.1652310101801092E-2</v>
      </c>
      <c r="CH511" s="131">
        <f t="shared" ref="CH511" si="9259">Z511/Z529</f>
        <v>6.0734463276836161E-2</v>
      </c>
      <c r="CI511" s="129">
        <f t="shared" ref="CI511" si="9260">AA511/AA529</f>
        <v>6.5306122448979598E-2</v>
      </c>
      <c r="CJ511" s="135">
        <f t="shared" ref="CJ511" si="9261">AB511/AB529</f>
        <v>7.033148359534816E-2</v>
      </c>
      <c r="CK511" s="136">
        <f t="shared" ref="CK511" si="9262">AC511/AC529</f>
        <v>7.179185120578141E-2</v>
      </c>
    </row>
    <row r="512" spans="1:89" ht="15" thickTop="1" thickBot="1" x14ac:dyDescent="0.3">
      <c r="A512" s="137" t="s">
        <v>23</v>
      </c>
      <c r="B512" s="189">
        <v>407</v>
      </c>
      <c r="C512" s="190">
        <v>456</v>
      </c>
      <c r="D512" s="191">
        <v>152</v>
      </c>
      <c r="E512" s="192">
        <v>150</v>
      </c>
      <c r="F512" s="189">
        <v>658</v>
      </c>
      <c r="G512" s="193">
        <v>234</v>
      </c>
      <c r="H512" s="191">
        <v>879</v>
      </c>
      <c r="I512" s="192">
        <v>739</v>
      </c>
      <c r="J512" s="189">
        <v>64</v>
      </c>
      <c r="K512" s="193">
        <v>134</v>
      </c>
      <c r="L512" s="191">
        <v>144</v>
      </c>
      <c r="M512" s="189">
        <v>389</v>
      </c>
      <c r="N512" s="194">
        <v>643</v>
      </c>
      <c r="O512" s="195">
        <v>827</v>
      </c>
      <c r="P512" s="189">
        <v>396</v>
      </c>
      <c r="Q512" s="193">
        <v>246</v>
      </c>
      <c r="R512" s="191">
        <v>594</v>
      </c>
      <c r="S512" s="192">
        <v>403</v>
      </c>
      <c r="T512" s="189">
        <v>59</v>
      </c>
      <c r="U512" s="193">
        <v>64</v>
      </c>
      <c r="V512" s="191">
        <v>213</v>
      </c>
      <c r="W512" s="192">
        <v>585</v>
      </c>
      <c r="X512" s="189">
        <v>249</v>
      </c>
      <c r="Y512" s="193">
        <v>127</v>
      </c>
      <c r="Z512" s="191">
        <v>722</v>
      </c>
      <c r="AA512" s="189">
        <v>912</v>
      </c>
      <c r="AB512" s="170">
        <f t="shared" si="9098"/>
        <v>5180</v>
      </c>
      <c r="AC512" s="171">
        <f t="shared" si="9099"/>
        <v>5266</v>
      </c>
      <c r="AE512" s="299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5.4579589647311251E-2</v>
      </c>
      <c r="BK512" s="130">
        <f t="shared" ref="BK512" si="9263">C512/C529</f>
        <v>5.8118786642875349E-2</v>
      </c>
      <c r="BL512" s="131">
        <f t="shared" ref="BL512" si="9264">D512/D529</f>
        <v>5.8551617873651769E-2</v>
      </c>
      <c r="BM512" s="132">
        <f t="shared" ref="BM512" si="9265">E512/E529</f>
        <v>4.8859934853420196E-2</v>
      </c>
      <c r="BN512" s="129">
        <f t="shared" ref="BN512" si="9266">F512/F529</f>
        <v>7.5225791700011438E-2</v>
      </c>
      <c r="BO512" s="130">
        <f t="shared" ref="BO512" si="9267">G512/G529</f>
        <v>3.2695263378510551E-2</v>
      </c>
      <c r="BP512" s="131">
        <f t="shared" ref="BP512" si="9268">H512/H529</f>
        <v>6.5333729745800512E-2</v>
      </c>
      <c r="BQ512" s="132">
        <f t="shared" ref="BQ512" si="9269">I512/I529</f>
        <v>5.6485515554536424E-2</v>
      </c>
      <c r="BR512" s="129">
        <f t="shared" ref="BR512" si="9270">J512/J529</f>
        <v>4.9268668206312545E-2</v>
      </c>
      <c r="BS512" s="130">
        <f t="shared" ref="BS512" si="9271">K512/K529</f>
        <v>9.4766619519094764E-2</v>
      </c>
      <c r="BT512" s="131">
        <f t="shared" ref="BT512" si="9272">L512/L529</f>
        <v>3.0431107354184278E-2</v>
      </c>
      <c r="BU512" s="129">
        <f t="shared" ref="BU512" si="9273">M512/M529</f>
        <v>8.2154171066525866E-2</v>
      </c>
      <c r="BV512" s="133">
        <f t="shared" ref="BV512" si="9274">N512/N529</f>
        <v>5.5240549828178692E-2</v>
      </c>
      <c r="BW512" s="134">
        <f t="shared" ref="BW512" si="9275">O512/O529</f>
        <v>6.8636401361108809E-2</v>
      </c>
      <c r="BX512" s="129">
        <f t="shared" ref="BX512" si="9276">P512/P529</f>
        <v>6.4621409921671022E-2</v>
      </c>
      <c r="BY512" s="130">
        <f t="shared" ref="BY512" si="9277">Q512/Q529</f>
        <v>4.1075304725329768E-2</v>
      </c>
      <c r="BZ512" s="131">
        <f t="shared" ref="BZ512" si="9278">R512/R529</f>
        <v>7.3170731707317069E-2</v>
      </c>
      <c r="CA512" s="132">
        <f t="shared" ref="CA512" si="9279">S512/S529</f>
        <v>4.7467608951707894E-2</v>
      </c>
      <c r="CB512" s="129">
        <f t="shared" ref="CB512" si="9280">T512/T529</f>
        <v>7.4120603015075379E-2</v>
      </c>
      <c r="CC512" s="130">
        <f t="shared" ref="CC512" si="9281">U512/U529</f>
        <v>6.8449197860962568E-2</v>
      </c>
      <c r="CD512" s="131">
        <f t="shared" ref="CD512" si="9282">V512/V529</f>
        <v>3.3385579937304073E-2</v>
      </c>
      <c r="CE512" s="132">
        <f t="shared" ref="CE512" si="9283">W512/W529</f>
        <v>7.8145872294950569E-2</v>
      </c>
      <c r="CF512" s="129">
        <f t="shared" ref="CF512" si="9284">X512/X529</f>
        <v>5.6719817767653759E-2</v>
      </c>
      <c r="CG512" s="130">
        <f t="shared" ref="CG512" si="9285">Y512/Y529</f>
        <v>4.9725920125293657E-2</v>
      </c>
      <c r="CH512" s="131">
        <f t="shared" ref="CH512" si="9286">Z512/Z529</f>
        <v>5.6654111738857503E-2</v>
      </c>
      <c r="CI512" s="129">
        <f t="shared" ref="CI512" si="9287">AA512/AA529</f>
        <v>6.7680890538033389E-2</v>
      </c>
      <c r="CJ512" s="135">
        <f t="shared" ref="CJ512" si="9288">AB512/AB529</f>
        <v>5.8543642137860105E-2</v>
      </c>
      <c r="CK512" s="136">
        <f t="shared" ref="CK512" si="9289">AC512/AC529</f>
        <v>5.9649083062424252E-2</v>
      </c>
    </row>
    <row r="513" spans="1:89" ht="13.5" thickTop="1" x14ac:dyDescent="0.2">
      <c r="A513" s="146" t="s">
        <v>24</v>
      </c>
      <c r="B513" s="203">
        <v>395</v>
      </c>
      <c r="C513" s="197">
        <v>482</v>
      </c>
      <c r="D513" s="198">
        <v>149</v>
      </c>
      <c r="E513" s="199">
        <v>168</v>
      </c>
      <c r="F513" s="196">
        <v>560</v>
      </c>
      <c r="G513" s="200">
        <v>267</v>
      </c>
      <c r="H513" s="198">
        <v>830</v>
      </c>
      <c r="I513" s="199">
        <v>705</v>
      </c>
      <c r="J513" s="196">
        <v>60</v>
      </c>
      <c r="K513" s="200">
        <v>90</v>
      </c>
      <c r="L513" s="198">
        <v>129</v>
      </c>
      <c r="M513" s="196">
        <v>486</v>
      </c>
      <c r="N513" s="201">
        <v>585</v>
      </c>
      <c r="O513" s="204">
        <v>752</v>
      </c>
      <c r="P513" s="196">
        <v>396</v>
      </c>
      <c r="Q513" s="200">
        <v>279</v>
      </c>
      <c r="R513" s="198">
        <v>537</v>
      </c>
      <c r="S513" s="199">
        <v>383</v>
      </c>
      <c r="T513" s="196">
        <v>45</v>
      </c>
      <c r="U513" s="200">
        <v>51</v>
      </c>
      <c r="V513" s="198">
        <v>281</v>
      </c>
      <c r="W513" s="205">
        <v>528</v>
      </c>
      <c r="X513" s="196">
        <v>264</v>
      </c>
      <c r="Y513" s="200">
        <v>136</v>
      </c>
      <c r="Z513" s="198">
        <v>788</v>
      </c>
      <c r="AA513" s="196">
        <v>797</v>
      </c>
      <c r="AB513" s="170">
        <f t="shared" si="9098"/>
        <v>5019</v>
      </c>
      <c r="AC513" s="171">
        <f t="shared" si="9099"/>
        <v>5124</v>
      </c>
      <c r="AE513" s="273" t="str">
        <f>$AE$17</f>
        <v>17:00 - 17:59</v>
      </c>
      <c r="AF513" s="126">
        <f t="shared" ref="AF513:AU514" si="9290">SUMIF($A$9:$A$32,$AE513,B$505:B$528)</f>
        <v>627</v>
      </c>
      <c r="AG513" s="186">
        <f t="shared" si="9290"/>
        <v>620</v>
      </c>
      <c r="AH513" s="127">
        <f t="shared" si="9290"/>
        <v>164</v>
      </c>
      <c r="AI513" s="180">
        <f t="shared" si="9290"/>
        <v>202</v>
      </c>
      <c r="AJ513" s="126">
        <f t="shared" si="9290"/>
        <v>589</v>
      </c>
      <c r="AK513" s="128">
        <f t="shared" si="9290"/>
        <v>604</v>
      </c>
      <c r="AL513" s="127">
        <f t="shared" si="9290"/>
        <v>1030</v>
      </c>
      <c r="AM513" s="180">
        <f t="shared" si="9290"/>
        <v>936</v>
      </c>
      <c r="AN513" s="126">
        <f t="shared" si="9290"/>
        <v>98</v>
      </c>
      <c r="AO513" s="128">
        <f t="shared" si="9290"/>
        <v>61</v>
      </c>
      <c r="AP513" s="127">
        <f t="shared" si="9290"/>
        <v>399</v>
      </c>
      <c r="AQ513" s="126">
        <f t="shared" si="9290"/>
        <v>236</v>
      </c>
      <c r="AR513" s="179">
        <f t="shared" si="9290"/>
        <v>797</v>
      </c>
      <c r="AS513" s="181">
        <f t="shared" si="9290"/>
        <v>754</v>
      </c>
      <c r="AT513" s="126">
        <f t="shared" si="9290"/>
        <v>372</v>
      </c>
      <c r="AU513" s="128">
        <f t="shared" si="9290"/>
        <v>539</v>
      </c>
      <c r="AV513" s="127">
        <f t="shared" ref="AP513:BE514" si="9291">SUMIF($A$9:$A$32,$AE513,R$505:R$528)</f>
        <v>486</v>
      </c>
      <c r="AW513" s="180">
        <f t="shared" si="9291"/>
        <v>766</v>
      </c>
      <c r="AX513" s="126">
        <f t="shared" si="9291"/>
        <v>55</v>
      </c>
      <c r="AY513" s="128">
        <f t="shared" si="9291"/>
        <v>69</v>
      </c>
      <c r="AZ513" s="127">
        <f t="shared" si="9291"/>
        <v>474</v>
      </c>
      <c r="BA513" s="180">
        <f t="shared" si="9291"/>
        <v>559</v>
      </c>
      <c r="BB513" s="126">
        <f t="shared" si="9291"/>
        <v>352</v>
      </c>
      <c r="BC513" s="128">
        <f t="shared" si="9291"/>
        <v>184</v>
      </c>
      <c r="BD513" s="184">
        <f t="shared" si="9291"/>
        <v>987</v>
      </c>
      <c r="BE513" s="185">
        <f t="shared" si="9291"/>
        <v>950</v>
      </c>
      <c r="BF513" s="170">
        <f>AF513+AH513+AJ513+AL513+AN513+AP513+AR513+AT513+AV513+AX513+AZ513+BB513+BD513</f>
        <v>6430</v>
      </c>
      <c r="BG513" s="171">
        <f>AG513+AI513+AK513+AM513+AO513+AQ513+AS513+AU513+AW513+AY513+BA513+BC513+BE513</f>
        <v>6480</v>
      </c>
      <c r="BI513" s="146" t="s">
        <v>24</v>
      </c>
      <c r="BJ513" s="129">
        <f>B513/B529</f>
        <v>5.2970363416923696E-2</v>
      </c>
      <c r="BK513" s="130">
        <f t="shared" ref="BK513" si="9292">C513/C529</f>
        <v>6.1432577109355083E-2</v>
      </c>
      <c r="BL513" s="131">
        <f t="shared" ref="BL513" si="9293">D513/D529</f>
        <v>5.7395993836671801E-2</v>
      </c>
      <c r="BM513" s="132">
        <f t="shared" ref="BM513" si="9294">E513/E529</f>
        <v>5.472312703583062E-2</v>
      </c>
      <c r="BN513" s="129">
        <f t="shared" ref="BN513" si="9295">F513/F529</f>
        <v>6.4021950382988455E-2</v>
      </c>
      <c r="BO513" s="130">
        <f t="shared" ref="BO513" si="9296">G513/G529</f>
        <v>3.7306133854967165E-2</v>
      </c>
      <c r="BP513" s="131">
        <f t="shared" ref="BP513" si="9297">H513/H529</f>
        <v>6.1691690203656904E-2</v>
      </c>
      <c r="BQ513" s="132">
        <f t="shared" ref="BQ513" si="9298">I513/I529</f>
        <v>5.3886723228617289E-2</v>
      </c>
      <c r="BR513" s="129">
        <f t="shared" ref="BR513" si="9299">J513/J529</f>
        <v>4.6189376443418015E-2</v>
      </c>
      <c r="BS513" s="130">
        <f t="shared" ref="BS513" si="9300">K513/K529</f>
        <v>6.3649222065063654E-2</v>
      </c>
      <c r="BT513" s="131">
        <f t="shared" ref="BT513" si="9301">L513/L529</f>
        <v>2.7261200338123414E-2</v>
      </c>
      <c r="BU513" s="129">
        <f t="shared" ref="BU513" si="9302">M513/M529</f>
        <v>0.10263991552270327</v>
      </c>
      <c r="BV513" s="133">
        <f t="shared" ref="BV513" si="9303">N513/N529</f>
        <v>5.0257731958762888E-2</v>
      </c>
      <c r="BW513" s="134">
        <f t="shared" ref="BW513" si="9304">O513/O529</f>
        <v>6.2411818408166654E-2</v>
      </c>
      <c r="BX513" s="129">
        <f t="shared" ref="BX513" si="9305">P513/P529</f>
        <v>6.4621409921671022E-2</v>
      </c>
      <c r="BY513" s="130">
        <f t="shared" ref="BY513" si="9306">Q513/Q529</f>
        <v>4.6585406578727666E-2</v>
      </c>
      <c r="BZ513" s="131">
        <f t="shared" ref="BZ513" si="9307">R513/R529</f>
        <v>6.6149297856614928E-2</v>
      </c>
      <c r="CA513" s="132">
        <f t="shared" ref="CA513" si="9308">S513/S529</f>
        <v>4.5111896348645465E-2</v>
      </c>
      <c r="CB513" s="129">
        <f t="shared" ref="CB513" si="9309">T513/T529</f>
        <v>5.6532663316582916E-2</v>
      </c>
      <c r="CC513" s="130">
        <f t="shared" ref="CC513" si="9310">U513/U529</f>
        <v>5.4545454545454543E-2</v>
      </c>
      <c r="CD513" s="131">
        <f t="shared" ref="CD513" si="9311">V513/V529</f>
        <v>4.4043887147335425E-2</v>
      </c>
      <c r="CE513" s="132">
        <f t="shared" ref="CE513" si="9312">W513/W529</f>
        <v>7.0531659096981031E-2</v>
      </c>
      <c r="CF513" s="129">
        <f t="shared" ref="CF513" si="9313">X513/X529</f>
        <v>6.013667425968109E-2</v>
      </c>
      <c r="CG513" s="130">
        <f t="shared" ref="CG513" si="9314">Y513/Y529</f>
        <v>5.3249804228660921E-2</v>
      </c>
      <c r="CH513" s="131">
        <f t="shared" ref="CH513" si="9315">Z513/Z529</f>
        <v>6.1833019460138104E-2</v>
      </c>
      <c r="CI513" s="129">
        <f t="shared" ref="CI513" si="9316">AA513/AA529</f>
        <v>5.9146567717996291E-2</v>
      </c>
      <c r="CJ513" s="135">
        <f t="shared" ref="CJ513" si="9317">AB513/AB529</f>
        <v>5.6724042449791477E-2</v>
      </c>
      <c r="CK513" s="136">
        <f t="shared" ref="CK513" si="9318">AC513/AC529</f>
        <v>5.8040619371792987E-2</v>
      </c>
    </row>
    <row r="514" spans="1:89" x14ac:dyDescent="0.2">
      <c r="A514" s="137" t="s">
        <v>25</v>
      </c>
      <c r="B514" s="206">
        <v>333</v>
      </c>
      <c r="C514" s="190">
        <v>544</v>
      </c>
      <c r="D514" s="191">
        <v>195</v>
      </c>
      <c r="E514" s="192">
        <v>186</v>
      </c>
      <c r="F514" s="189">
        <v>485</v>
      </c>
      <c r="G514" s="193">
        <v>289</v>
      </c>
      <c r="H514" s="191">
        <v>804</v>
      </c>
      <c r="I514" s="192">
        <v>622</v>
      </c>
      <c r="J514" s="189">
        <v>74</v>
      </c>
      <c r="K514" s="190">
        <v>81</v>
      </c>
      <c r="L514" s="191">
        <v>129</v>
      </c>
      <c r="M514" s="189">
        <v>323</v>
      </c>
      <c r="N514" s="194">
        <v>532</v>
      </c>
      <c r="O514" s="207">
        <v>610</v>
      </c>
      <c r="P514" s="189">
        <v>343</v>
      </c>
      <c r="Q514" s="190">
        <v>254</v>
      </c>
      <c r="R514" s="191">
        <v>499</v>
      </c>
      <c r="S514" s="192">
        <v>388</v>
      </c>
      <c r="T514" s="198">
        <v>35</v>
      </c>
      <c r="U514" s="189">
        <v>52</v>
      </c>
      <c r="V514" s="191">
        <v>284</v>
      </c>
      <c r="W514" s="208">
        <v>445</v>
      </c>
      <c r="X514" s="189">
        <v>205</v>
      </c>
      <c r="Y514" s="193">
        <v>90</v>
      </c>
      <c r="Z514" s="191">
        <v>810</v>
      </c>
      <c r="AA514" s="189">
        <v>774</v>
      </c>
      <c r="AB514" s="170">
        <f t="shared" si="9098"/>
        <v>4728</v>
      </c>
      <c r="AC514" s="171">
        <f t="shared" si="9099"/>
        <v>4658</v>
      </c>
      <c r="AE514" s="275" t="str">
        <f>$AE$18</f>
        <v>18:00 - 18:59</v>
      </c>
      <c r="AF514" s="126">
        <f t="shared" si="9290"/>
        <v>683</v>
      </c>
      <c r="AG514" s="190">
        <f t="shared" si="9290"/>
        <v>579</v>
      </c>
      <c r="AH514" s="191">
        <f t="shared" si="9290"/>
        <v>133</v>
      </c>
      <c r="AI514" s="192">
        <f t="shared" si="9290"/>
        <v>217</v>
      </c>
      <c r="AJ514" s="276">
        <f t="shared" si="9290"/>
        <v>526</v>
      </c>
      <c r="AK514" s="193">
        <f t="shared" si="9290"/>
        <v>573</v>
      </c>
      <c r="AL514" s="191">
        <f t="shared" si="9290"/>
        <v>950</v>
      </c>
      <c r="AM514" s="192">
        <f t="shared" si="9290"/>
        <v>1014</v>
      </c>
      <c r="AN514" s="276">
        <f t="shared" si="9290"/>
        <v>135</v>
      </c>
      <c r="AO514" s="193">
        <f t="shared" si="9290"/>
        <v>64</v>
      </c>
      <c r="AP514" s="191">
        <f t="shared" si="9291"/>
        <v>492</v>
      </c>
      <c r="AQ514" s="276">
        <f t="shared" si="9291"/>
        <v>225</v>
      </c>
      <c r="AR514" s="194">
        <f t="shared" si="9291"/>
        <v>840</v>
      </c>
      <c r="AS514" s="195">
        <f t="shared" si="9291"/>
        <v>873</v>
      </c>
      <c r="AT514" s="276">
        <f t="shared" si="9291"/>
        <v>310</v>
      </c>
      <c r="AU514" s="193">
        <f t="shared" si="9291"/>
        <v>575</v>
      </c>
      <c r="AV514" s="191">
        <f t="shared" si="9291"/>
        <v>476</v>
      </c>
      <c r="AW514" s="192">
        <f t="shared" si="9291"/>
        <v>774</v>
      </c>
      <c r="AX514" s="276">
        <f t="shared" si="9291"/>
        <v>51</v>
      </c>
      <c r="AY514" s="193">
        <f t="shared" si="9291"/>
        <v>65</v>
      </c>
      <c r="AZ514" s="191">
        <f t="shared" si="9291"/>
        <v>605</v>
      </c>
      <c r="BA514" s="192">
        <f t="shared" si="9291"/>
        <v>468</v>
      </c>
      <c r="BB514" s="276">
        <f t="shared" si="9291"/>
        <v>291</v>
      </c>
      <c r="BC514" s="193">
        <f t="shared" si="9291"/>
        <v>210</v>
      </c>
      <c r="BD514" s="191">
        <f t="shared" si="9291"/>
        <v>944</v>
      </c>
      <c r="BE514" s="276">
        <f t="shared" si="9291"/>
        <v>937</v>
      </c>
      <c r="BF514" s="172">
        <f>SUM(AF514,AH514,AJ514,AL514,AN514,AP514,AR514,AT514,AV514,AX514,AZ514,BB514,BD514)</f>
        <v>6436</v>
      </c>
      <c r="BG514" s="173">
        <f>SUM(AG514,AI514,AK514,AM514,AO514,AQ514,AS514,AU514,AW514,AY514,BA514,BC514,BE514)</f>
        <v>6574</v>
      </c>
      <c r="BI514" s="137" t="s">
        <v>25</v>
      </c>
      <c r="BJ514" s="129">
        <f>B514/B529</f>
        <v>4.4656027893254659E-2</v>
      </c>
      <c r="BK514" s="130">
        <f t="shared" ref="BK514" si="9319">C514/C529</f>
        <v>6.9334692837114451E-2</v>
      </c>
      <c r="BL514" s="131">
        <f t="shared" ref="BL514" si="9320">D514/D529</f>
        <v>7.5115562403698002E-2</v>
      </c>
      <c r="BM514" s="132">
        <f t="shared" ref="BM514" si="9321">E514/E529</f>
        <v>6.0586319218241043E-2</v>
      </c>
      <c r="BN514" s="129">
        <f t="shared" ref="BN514" si="9322">F514/F529</f>
        <v>5.5447582028123929E-2</v>
      </c>
      <c r="BO514" s="130">
        <f t="shared" ref="BO514" si="9323">G514/G529</f>
        <v>4.0380047505938245E-2</v>
      </c>
      <c r="BP514" s="131">
        <f t="shared" ref="BP514" si="9324">H514/H529</f>
        <v>5.9759179426192952E-2</v>
      </c>
      <c r="BQ514" s="132">
        <f t="shared" ref="BQ514" si="9325">I514/I529</f>
        <v>4.7542612550638234E-2</v>
      </c>
      <c r="BR514" s="129">
        <f t="shared" ref="BR514" si="9326">J514/J529</f>
        <v>5.6966897613548881E-2</v>
      </c>
      <c r="BS514" s="130">
        <f t="shared" ref="BS514" si="9327">K514/K529</f>
        <v>5.7284299858557285E-2</v>
      </c>
      <c r="BT514" s="131">
        <f t="shared" ref="BT514" si="9328">L514/L529</f>
        <v>2.7261200338123414E-2</v>
      </c>
      <c r="BU514" s="129">
        <f t="shared" ref="BU514" si="9329">M514/M529</f>
        <v>6.821541710665259E-2</v>
      </c>
      <c r="BV514" s="133">
        <f t="shared" ref="BV514" si="9330">N514/N529</f>
        <v>4.5704467353951887E-2</v>
      </c>
      <c r="BW514" s="134">
        <f t="shared" ref="BW514" si="9331">O514/O529</f>
        <v>5.062660801726284E-2</v>
      </c>
      <c r="BX514" s="129">
        <f t="shared" ref="BX514" si="9332">P514/P529</f>
        <v>5.5972584856396869E-2</v>
      </c>
      <c r="BY514" s="130">
        <f t="shared" ref="BY514" si="9333">Q514/Q529</f>
        <v>4.2411086992820167E-2</v>
      </c>
      <c r="BZ514" s="131">
        <f t="shared" ref="BZ514" si="9334">R514/R529</f>
        <v>6.1468341956146831E-2</v>
      </c>
      <c r="CA514" s="132">
        <f t="shared" ref="CA514" si="9335">S514/S529</f>
        <v>4.5700824499411069E-2</v>
      </c>
      <c r="CB514" s="129">
        <f t="shared" ref="CB514" si="9336">T514/T529</f>
        <v>4.3969849246231159E-2</v>
      </c>
      <c r="CC514" s="130">
        <f t="shared" ref="CC514" si="9337">U514/U529</f>
        <v>5.5614973262032089E-2</v>
      </c>
      <c r="CD514" s="131">
        <f t="shared" ref="CD514" si="9338">V514/V529</f>
        <v>4.4514106583072102E-2</v>
      </c>
      <c r="CE514" s="132">
        <f t="shared" ref="CE514" si="9339">W514/W529</f>
        <v>5.9444296019235905E-2</v>
      </c>
      <c r="CF514" s="129">
        <f t="shared" ref="CF514" si="9340">X514/X529</f>
        <v>4.6697038724373578E-2</v>
      </c>
      <c r="CG514" s="130">
        <f t="shared" ref="CG514" si="9341">Y514/Y529</f>
        <v>3.5238841033672669E-2</v>
      </c>
      <c r="CH514" s="131">
        <f t="shared" ref="CH514" si="9342">Z514/Z529</f>
        <v>6.3559322033898302E-2</v>
      </c>
      <c r="CI514" s="129">
        <f t="shared" ref="CI514" si="9343">AA514/AA529</f>
        <v>5.7439703153988865E-2</v>
      </c>
      <c r="CJ514" s="135">
        <f t="shared" ref="CJ514" si="9344">AB514/AB529</f>
        <v>5.3435200777568068E-2</v>
      </c>
      <c r="CK514" s="136">
        <f t="shared" ref="CK514" si="9345">AC514/AC529</f>
        <v>5.2762139936341088E-2</v>
      </c>
    </row>
    <row r="515" spans="1:89" ht="13.5" thickBot="1" x14ac:dyDescent="0.25">
      <c r="A515" s="146" t="s">
        <v>26</v>
      </c>
      <c r="B515" s="203">
        <v>387</v>
      </c>
      <c r="C515" s="197">
        <v>432</v>
      </c>
      <c r="D515" s="198">
        <v>147</v>
      </c>
      <c r="E515" s="199">
        <v>161</v>
      </c>
      <c r="F515" s="196">
        <v>395</v>
      </c>
      <c r="G515" s="200">
        <v>284</v>
      </c>
      <c r="H515" s="198">
        <v>798</v>
      </c>
      <c r="I515" s="199">
        <v>685</v>
      </c>
      <c r="J515" s="196">
        <v>49</v>
      </c>
      <c r="K515" s="197">
        <v>72</v>
      </c>
      <c r="L515" s="198">
        <v>168</v>
      </c>
      <c r="M515" s="196">
        <v>248</v>
      </c>
      <c r="N515" s="201">
        <v>523</v>
      </c>
      <c r="O515" s="204">
        <v>549</v>
      </c>
      <c r="P515" s="196">
        <v>351</v>
      </c>
      <c r="Q515" s="197">
        <v>266</v>
      </c>
      <c r="R515" s="198">
        <v>484</v>
      </c>
      <c r="S515" s="199">
        <v>443</v>
      </c>
      <c r="T515" s="196">
        <v>27</v>
      </c>
      <c r="U515" s="200">
        <v>39</v>
      </c>
      <c r="V515" s="198">
        <v>297</v>
      </c>
      <c r="W515" s="205">
        <v>454</v>
      </c>
      <c r="X515" s="196">
        <v>198</v>
      </c>
      <c r="Y515" s="200">
        <v>93</v>
      </c>
      <c r="Z515" s="198">
        <v>755</v>
      </c>
      <c r="AA515" s="196">
        <v>887</v>
      </c>
      <c r="AB515" s="170">
        <f t="shared" si="9098"/>
        <v>4579</v>
      </c>
      <c r="AC515" s="171">
        <f t="shared" si="9099"/>
        <v>4613</v>
      </c>
      <c r="AE515" s="273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5.1897545929998658E-2</v>
      </c>
      <c r="BK515" s="130">
        <f t="shared" ref="BK515" si="9346">C515/C529</f>
        <v>5.5059903135355595E-2</v>
      </c>
      <c r="BL515" s="131">
        <f t="shared" ref="BL515" si="9347">D515/D529</f>
        <v>5.662557781201849E-2</v>
      </c>
      <c r="BM515" s="132">
        <f t="shared" ref="BM515" si="9348">E515/E529</f>
        <v>5.2442996742671007E-2</v>
      </c>
      <c r="BN515" s="129">
        <f t="shared" ref="BN515" si="9349">F515/F529</f>
        <v>4.5158340002286496E-2</v>
      </c>
      <c r="BO515" s="130">
        <f t="shared" ref="BO515" si="9350">G515/G529</f>
        <v>3.968143076708118E-2</v>
      </c>
      <c r="BP515" s="131">
        <f t="shared" ref="BP515" si="9351">H515/H529</f>
        <v>5.9313215400624349E-2</v>
      </c>
      <c r="BQ515" s="132">
        <f t="shared" ref="BQ515" si="9352">I515/I529</f>
        <v>5.2358021860429566E-2</v>
      </c>
      <c r="BR515" s="129">
        <f t="shared" ref="BR515" si="9353">J515/J529</f>
        <v>3.7721324095458045E-2</v>
      </c>
      <c r="BS515" s="130">
        <f t="shared" ref="BS515" si="9354">K515/K529</f>
        <v>5.0919377652050922E-2</v>
      </c>
      <c r="BT515" s="131">
        <f t="shared" ref="BT515" si="9355">L515/L529</f>
        <v>3.5502958579881658E-2</v>
      </c>
      <c r="BU515" s="129">
        <f t="shared" ref="BU515" si="9356">M515/M529</f>
        <v>5.2375923970432947E-2</v>
      </c>
      <c r="BV515" s="133">
        <f t="shared" ref="BV515" si="9357">N515/N529</f>
        <v>4.493127147766323E-2</v>
      </c>
      <c r="BW515" s="134">
        <f t="shared" ref="BW515" si="9358">O515/O529</f>
        <v>4.5563947215536561E-2</v>
      </c>
      <c r="BX515" s="129">
        <f t="shared" ref="BX515" si="9359">P515/P529</f>
        <v>5.7278067885117495E-2</v>
      </c>
      <c r="BY515" s="130">
        <f t="shared" ref="BY515" si="9360">Q515/Q529</f>
        <v>4.4414760394055772E-2</v>
      </c>
      <c r="BZ515" s="131">
        <f t="shared" ref="BZ515" si="9361">R515/R529</f>
        <v>5.9620596205962058E-2</v>
      </c>
      <c r="CA515" s="132">
        <f t="shared" ref="CA515" si="9362">S515/S529</f>
        <v>5.2179034157832746E-2</v>
      </c>
      <c r="CB515" s="129">
        <f t="shared" ref="CB515" si="9363">T515/T529</f>
        <v>3.391959798994975E-2</v>
      </c>
      <c r="CC515" s="130">
        <f t="shared" ref="CC515" si="9364">U515/U529</f>
        <v>4.1711229946524063E-2</v>
      </c>
      <c r="CD515" s="131">
        <f t="shared" ref="CD515" si="9365">V515/V529</f>
        <v>4.6551724137931037E-2</v>
      </c>
      <c r="CE515" s="132">
        <f t="shared" ref="CE515" si="9366">W515/W529</f>
        <v>6.0646540208388992E-2</v>
      </c>
      <c r="CF515" s="129">
        <f t="shared" ref="CF515" si="9367">X515/X529</f>
        <v>4.5102505694760819E-2</v>
      </c>
      <c r="CG515" s="130">
        <f t="shared" ref="CG515" si="9368">Y515/Y529</f>
        <v>3.6413469068128423E-2</v>
      </c>
      <c r="CH515" s="131">
        <f t="shared" ref="CH515" si="9369">Z515/Z529</f>
        <v>5.9243565599497804E-2</v>
      </c>
      <c r="CI515" s="129">
        <f t="shared" ref="CI515" si="9370">AA515/AA529</f>
        <v>6.5825602968460115E-2</v>
      </c>
      <c r="CJ515" s="135">
        <f t="shared" ref="CJ515" si="9371">AB515/AB529</f>
        <v>5.1751223426498343E-2</v>
      </c>
      <c r="CK515" s="136">
        <f t="shared" ref="CK515" si="9372">AC515/AC529</f>
        <v>5.2252415527338218E-2</v>
      </c>
    </row>
    <row r="516" spans="1:89" ht="14.25" thickTop="1" thickBot="1" x14ac:dyDescent="0.25">
      <c r="A516" s="137" t="s">
        <v>27</v>
      </c>
      <c r="B516" s="206">
        <v>435</v>
      </c>
      <c r="C516" s="190">
        <v>367</v>
      </c>
      <c r="D516" s="191">
        <v>156</v>
      </c>
      <c r="E516" s="192">
        <v>141</v>
      </c>
      <c r="F516" s="189">
        <v>424</v>
      </c>
      <c r="G516" s="193">
        <v>292</v>
      </c>
      <c r="H516" s="191">
        <v>822</v>
      </c>
      <c r="I516" s="192">
        <v>658</v>
      </c>
      <c r="J516" s="189">
        <v>69</v>
      </c>
      <c r="K516" s="190">
        <v>63</v>
      </c>
      <c r="L516" s="191">
        <v>231</v>
      </c>
      <c r="M516" s="189">
        <v>237</v>
      </c>
      <c r="N516" s="194">
        <v>580</v>
      </c>
      <c r="O516" s="207">
        <v>571</v>
      </c>
      <c r="P516" s="189">
        <v>400</v>
      </c>
      <c r="Q516" s="190">
        <v>289</v>
      </c>
      <c r="R516" s="191">
        <v>456</v>
      </c>
      <c r="S516" s="192">
        <v>440</v>
      </c>
      <c r="T516" s="189">
        <v>39</v>
      </c>
      <c r="U516" s="193">
        <v>39</v>
      </c>
      <c r="V516" s="191">
        <v>311</v>
      </c>
      <c r="W516" s="208">
        <v>442</v>
      </c>
      <c r="X516" s="189">
        <v>201</v>
      </c>
      <c r="Y516" s="193">
        <v>99</v>
      </c>
      <c r="Z516" s="191">
        <v>851</v>
      </c>
      <c r="AA516" s="189">
        <v>872</v>
      </c>
      <c r="AB516" s="170">
        <f t="shared" si="9098"/>
        <v>4975</v>
      </c>
      <c r="AC516" s="171">
        <f t="shared" si="9099"/>
        <v>4510</v>
      </c>
      <c r="AE516" s="267" t="s">
        <v>13</v>
      </c>
      <c r="AF516" s="20">
        <f t="shared" ref="AF516:BG516" si="9373">SUM(AF513:AF515)</f>
        <v>1310</v>
      </c>
      <c r="AG516" s="21">
        <f t="shared" si="9373"/>
        <v>1199</v>
      </c>
      <c r="AH516" s="20">
        <f t="shared" si="9373"/>
        <v>297</v>
      </c>
      <c r="AI516" s="21">
        <f t="shared" si="9373"/>
        <v>419</v>
      </c>
      <c r="AJ516" s="20">
        <f t="shared" si="9373"/>
        <v>1115</v>
      </c>
      <c r="AK516" s="21">
        <f t="shared" si="9373"/>
        <v>1177</v>
      </c>
      <c r="AL516" s="20">
        <f t="shared" si="9373"/>
        <v>1980</v>
      </c>
      <c r="AM516" s="21">
        <f t="shared" si="9373"/>
        <v>1950</v>
      </c>
      <c r="AN516" s="20">
        <f t="shared" si="9373"/>
        <v>233</v>
      </c>
      <c r="AO516" s="21">
        <f t="shared" si="9373"/>
        <v>125</v>
      </c>
      <c r="AP516" s="20">
        <f t="shared" si="9373"/>
        <v>891</v>
      </c>
      <c r="AQ516" s="21">
        <f t="shared" si="9373"/>
        <v>461</v>
      </c>
      <c r="AR516" s="20">
        <f t="shared" si="9373"/>
        <v>1637</v>
      </c>
      <c r="AS516" s="21">
        <f t="shared" si="9373"/>
        <v>1627</v>
      </c>
      <c r="AT516" s="20">
        <f t="shared" si="9373"/>
        <v>682</v>
      </c>
      <c r="AU516" s="21">
        <f t="shared" si="9373"/>
        <v>1114</v>
      </c>
      <c r="AV516" s="20">
        <f t="shared" si="9373"/>
        <v>962</v>
      </c>
      <c r="AW516" s="21">
        <f t="shared" si="9373"/>
        <v>1540</v>
      </c>
      <c r="AX516" s="20">
        <f t="shared" si="9373"/>
        <v>106</v>
      </c>
      <c r="AY516" s="21">
        <f t="shared" si="9373"/>
        <v>134</v>
      </c>
      <c r="AZ516" s="20">
        <f t="shared" si="9373"/>
        <v>1079</v>
      </c>
      <c r="BA516" s="21">
        <f t="shared" si="9373"/>
        <v>1027</v>
      </c>
      <c r="BB516" s="20">
        <f t="shared" si="9373"/>
        <v>643</v>
      </c>
      <c r="BC516" s="21">
        <f t="shared" si="9373"/>
        <v>394</v>
      </c>
      <c r="BD516" s="20">
        <f t="shared" si="9373"/>
        <v>1931</v>
      </c>
      <c r="BE516" s="21">
        <f t="shared" si="9373"/>
        <v>1887</v>
      </c>
      <c r="BF516" s="174">
        <f t="shared" si="9373"/>
        <v>12866</v>
      </c>
      <c r="BG516" s="175">
        <f t="shared" si="9373"/>
        <v>13054</v>
      </c>
      <c r="BI516" s="137" t="s">
        <v>27</v>
      </c>
      <c r="BJ516" s="129">
        <f>B516/B529</f>
        <v>5.8334450851548883E-2</v>
      </c>
      <c r="BK516" s="130">
        <f t="shared" ref="BK516" si="9374">C516/C529</f>
        <v>4.6775426969156257E-2</v>
      </c>
      <c r="BL516" s="131">
        <f t="shared" ref="BL516" si="9375">D516/D529</f>
        <v>6.0092449922958396E-2</v>
      </c>
      <c r="BM516" s="132">
        <f t="shared" ref="BM516" si="9376">E516/E529</f>
        <v>4.5928338762214985E-2</v>
      </c>
      <c r="BN516" s="129">
        <f t="shared" ref="BN516" si="9377">F516/F529</f>
        <v>4.8473762432834112E-2</v>
      </c>
      <c r="BO516" s="130">
        <f t="shared" ref="BO516" si="9378">G516/G529</f>
        <v>4.0799217549252483E-2</v>
      </c>
      <c r="BP516" s="131">
        <f t="shared" ref="BP516" si="9379">H516/H529</f>
        <v>6.1097071502898767E-2</v>
      </c>
      <c r="BQ516" s="132">
        <f t="shared" ref="BQ516" si="9380">I516/I529</f>
        <v>5.029427501337614E-2</v>
      </c>
      <c r="BR516" s="129">
        <f t="shared" ref="BR516" si="9381">J516/J529</f>
        <v>5.3117782909930716E-2</v>
      </c>
      <c r="BS516" s="130">
        <f t="shared" ref="BS516" si="9382">K516/K529</f>
        <v>4.4554455445544552E-2</v>
      </c>
      <c r="BT516" s="131">
        <f t="shared" ref="BT516" si="9383">L516/L529</f>
        <v>4.8816568047337278E-2</v>
      </c>
      <c r="BU516" s="129">
        <f t="shared" ref="BU516" si="9384">M516/M529</f>
        <v>5.0052798310454068E-2</v>
      </c>
      <c r="BV516" s="133">
        <f t="shared" ref="BV516" si="9385">N516/N529</f>
        <v>4.9828178694158079E-2</v>
      </c>
      <c r="BW516" s="134">
        <f t="shared" ref="BW516" si="9386">O516/O529</f>
        <v>4.7389824881732927E-2</v>
      </c>
      <c r="BX516" s="129">
        <f t="shared" ref="BX516" si="9387">P516/P529</f>
        <v>6.5274151436031339E-2</v>
      </c>
      <c r="BY516" s="130">
        <f t="shared" ref="BY516" si="9388">Q516/Q529</f>
        <v>4.8255134413090664E-2</v>
      </c>
      <c r="BZ516" s="131">
        <f t="shared" ref="BZ516" si="9389">R516/R529</f>
        <v>5.6171470805617151E-2</v>
      </c>
      <c r="CA516" s="132">
        <f t="shared" ref="CA516" si="9390">S516/S529</f>
        <v>5.1825677267373381E-2</v>
      </c>
      <c r="CB516" s="129">
        <f t="shared" ref="CB516" si="9391">T516/T529</f>
        <v>4.8994974874371856E-2</v>
      </c>
      <c r="CC516" s="130">
        <f t="shared" ref="CC516" si="9392">U516/U529</f>
        <v>4.1711229946524063E-2</v>
      </c>
      <c r="CD516" s="131">
        <f t="shared" ref="CD516" si="9393">V516/V529</f>
        <v>4.8746081504702193E-2</v>
      </c>
      <c r="CE516" s="132">
        <f t="shared" ref="CE516" si="9394">W516/W529</f>
        <v>5.9043547956184876E-2</v>
      </c>
      <c r="CF516" s="129">
        <f t="shared" ref="CF516" si="9395">X516/X529</f>
        <v>4.5785876993166288E-2</v>
      </c>
      <c r="CG516" s="130">
        <f t="shared" ref="CG516" si="9396">Y516/Y529</f>
        <v>3.876272513703994E-2</v>
      </c>
      <c r="CH516" s="131">
        <f t="shared" ref="CH516" si="9397">Z516/Z529</f>
        <v>6.6776522284996864E-2</v>
      </c>
      <c r="CI516" s="129">
        <f t="shared" ref="CI516" si="9398">AA516/AA529</f>
        <v>6.4712430426716136E-2</v>
      </c>
      <c r="CJ516" s="135">
        <f t="shared" ref="CJ516" si="9399">AB516/AB529</f>
        <v>5.6226760547462167E-2</v>
      </c>
      <c r="CK516" s="136">
        <f t="shared" ref="CK516" si="9400">AC516/AC529</f>
        <v>5.1085712991176105E-2</v>
      </c>
    </row>
    <row r="517" spans="1:89" ht="13.5" thickTop="1" x14ac:dyDescent="0.2">
      <c r="A517" s="146" t="s">
        <v>28</v>
      </c>
      <c r="B517" s="203">
        <v>545</v>
      </c>
      <c r="C517" s="197">
        <v>692</v>
      </c>
      <c r="D517" s="198">
        <v>213</v>
      </c>
      <c r="E517" s="199">
        <v>213</v>
      </c>
      <c r="F517" s="196">
        <v>449</v>
      </c>
      <c r="G517" s="200">
        <v>558</v>
      </c>
      <c r="H517" s="198">
        <v>963</v>
      </c>
      <c r="I517" s="199">
        <v>970</v>
      </c>
      <c r="J517" s="196">
        <v>76</v>
      </c>
      <c r="K517" s="197">
        <v>55</v>
      </c>
      <c r="L517" s="198">
        <v>291</v>
      </c>
      <c r="M517" s="196">
        <v>239</v>
      </c>
      <c r="N517" s="201">
        <v>788</v>
      </c>
      <c r="O517" s="204">
        <v>675</v>
      </c>
      <c r="P517" s="196">
        <v>435</v>
      </c>
      <c r="Q517" s="197">
        <v>305</v>
      </c>
      <c r="R517" s="198">
        <v>535</v>
      </c>
      <c r="S517" s="199">
        <v>577</v>
      </c>
      <c r="T517" s="196">
        <v>45</v>
      </c>
      <c r="U517" s="200">
        <v>34</v>
      </c>
      <c r="V517" s="198">
        <v>355</v>
      </c>
      <c r="W517" s="205">
        <v>506</v>
      </c>
      <c r="X517" s="196">
        <v>252</v>
      </c>
      <c r="Y517" s="200">
        <v>132</v>
      </c>
      <c r="Z517" s="198">
        <v>890</v>
      </c>
      <c r="AA517" s="196">
        <v>1001</v>
      </c>
      <c r="AB517" s="170">
        <f t="shared" si="9098"/>
        <v>5837</v>
      </c>
      <c r="AC517" s="171">
        <f t="shared" si="9099"/>
        <v>5957</v>
      </c>
      <c r="BI517" s="146" t="s">
        <v>28</v>
      </c>
      <c r="BJ517" s="129">
        <f>B517/B529</f>
        <v>7.3085691296768132E-2</v>
      </c>
      <c r="BK517" s="130">
        <f t="shared" ref="BK517" si="9401">C517/C529</f>
        <v>8.8197807800152947E-2</v>
      </c>
      <c r="BL517" s="131">
        <f t="shared" ref="BL517" si="9402">D517/D529</f>
        <v>8.2049306625577814E-2</v>
      </c>
      <c r="BM517" s="132">
        <f t="shared" ref="BM517" si="9403">E517/E529</f>
        <v>6.9381107491856678E-2</v>
      </c>
      <c r="BN517" s="129">
        <f t="shared" ref="BN517" si="9404">F517/F529</f>
        <v>5.1331885217788954E-2</v>
      </c>
      <c r="BO517" s="130">
        <f t="shared" ref="BO517" si="9405">G517/G529</f>
        <v>7.796562805644823E-2</v>
      </c>
      <c r="BP517" s="131">
        <f t="shared" ref="BP517" si="9406">H517/H529</f>
        <v>7.1577226103760966E-2</v>
      </c>
      <c r="BQ517" s="132">
        <f t="shared" ref="BQ517" si="9407">I517/I529</f>
        <v>7.4142016357104643E-2</v>
      </c>
      <c r="BR517" s="129">
        <f t="shared" ref="BR517" si="9408">J517/J529</f>
        <v>5.8506543494996149E-2</v>
      </c>
      <c r="BS517" s="130">
        <f t="shared" ref="BS517" si="9409">K517/K529</f>
        <v>3.8896746817538894E-2</v>
      </c>
      <c r="BT517" s="131">
        <f t="shared" ref="BT517" si="9410">L517/L529</f>
        <v>6.1496196111580727E-2</v>
      </c>
      <c r="BU517" s="129">
        <f t="shared" ref="BU517" si="9411">M517/M529</f>
        <v>5.0475184794086587E-2</v>
      </c>
      <c r="BV517" s="133">
        <f t="shared" ref="BV517" si="9412">N517/N529</f>
        <v>6.7697594501718208E-2</v>
      </c>
      <c r="BW517" s="134">
        <f t="shared" ref="BW517" si="9413">O517/O529</f>
        <v>5.6021246576479375E-2</v>
      </c>
      <c r="BX517" s="129">
        <f t="shared" ref="BX517" si="9414">P517/P529</f>
        <v>7.0985639686684074E-2</v>
      </c>
      <c r="BY517" s="130">
        <f t="shared" ref="BY517" si="9415">Q517/Q529</f>
        <v>5.0926698948071461E-2</v>
      </c>
      <c r="BZ517" s="131">
        <f t="shared" ref="BZ517" si="9416">R517/R529</f>
        <v>6.5902931756590288E-2</v>
      </c>
      <c r="CA517" s="132">
        <f t="shared" ref="CA517" si="9417">S517/S529</f>
        <v>6.7962308598351007E-2</v>
      </c>
      <c r="CB517" s="129">
        <f t="shared" ref="CB517" si="9418">T517/T529</f>
        <v>5.6532663316582916E-2</v>
      </c>
      <c r="CC517" s="130">
        <f t="shared" ref="CC517" si="9419">U517/U529</f>
        <v>3.6363636363636362E-2</v>
      </c>
      <c r="CD517" s="131">
        <f t="shared" ref="CD517" si="9420">V517/V529</f>
        <v>5.5642633228840124E-2</v>
      </c>
      <c r="CE517" s="132">
        <f t="shared" ref="CE517" si="9421">W517/W529</f>
        <v>6.759283996794016E-2</v>
      </c>
      <c r="CF517" s="129">
        <f t="shared" ref="CF517" si="9422">X517/X529</f>
        <v>5.7403189066059228E-2</v>
      </c>
      <c r="CG517" s="130">
        <f t="shared" ref="CG517" si="9423">Y517/Y529</f>
        <v>5.1683633516053248E-2</v>
      </c>
      <c r="CH517" s="131">
        <f t="shared" ref="CH517" si="9424">Z517/Z529</f>
        <v>6.9836785938480847E-2</v>
      </c>
      <c r="CI517" s="129">
        <f t="shared" ref="CI517" si="9425">AA517/AA529</f>
        <v>7.4285714285714288E-2</v>
      </c>
      <c r="CJ517" s="135">
        <f t="shared" ref="CJ517" si="9426">AB517/AB529</f>
        <v>6.5968965088550088E-2</v>
      </c>
      <c r="CK517" s="136">
        <f t="shared" ref="CK517" si="9427">AC517/AC529</f>
        <v>6.7476184542890477E-2</v>
      </c>
    </row>
    <row r="518" spans="1:89" x14ac:dyDescent="0.2">
      <c r="A518" s="137" t="s">
        <v>29</v>
      </c>
      <c r="B518" s="206">
        <v>580</v>
      </c>
      <c r="C518" s="190">
        <v>556</v>
      </c>
      <c r="D518" s="191">
        <v>198</v>
      </c>
      <c r="E518" s="192">
        <v>177</v>
      </c>
      <c r="F518" s="189">
        <v>477</v>
      </c>
      <c r="G518" s="193">
        <v>505</v>
      </c>
      <c r="H518" s="191">
        <v>925</v>
      </c>
      <c r="I518" s="192">
        <v>918</v>
      </c>
      <c r="J518" s="189">
        <v>84</v>
      </c>
      <c r="K518" s="190">
        <v>67</v>
      </c>
      <c r="L518" s="191">
        <v>358</v>
      </c>
      <c r="M518" s="189">
        <v>239</v>
      </c>
      <c r="N518" s="194">
        <v>803</v>
      </c>
      <c r="O518" s="207">
        <v>677</v>
      </c>
      <c r="P518" s="189">
        <v>410</v>
      </c>
      <c r="Q518" s="190">
        <v>385</v>
      </c>
      <c r="R518" s="191">
        <v>522</v>
      </c>
      <c r="S518" s="192">
        <v>627</v>
      </c>
      <c r="T518" s="189">
        <v>39</v>
      </c>
      <c r="U518" s="193">
        <v>39</v>
      </c>
      <c r="V518" s="191">
        <v>436</v>
      </c>
      <c r="W518" s="208">
        <v>511</v>
      </c>
      <c r="X518" s="189">
        <v>311</v>
      </c>
      <c r="Y518" s="193">
        <v>149</v>
      </c>
      <c r="Z518" s="191">
        <v>1025</v>
      </c>
      <c r="AA518" s="189">
        <v>1005</v>
      </c>
      <c r="AB518" s="170">
        <f t="shared" si="9098"/>
        <v>6168</v>
      </c>
      <c r="AC518" s="171">
        <f t="shared" si="9099"/>
        <v>5855</v>
      </c>
      <c r="BI518" s="137" t="s">
        <v>29</v>
      </c>
      <c r="BJ518" s="129">
        <f>B518/B529</f>
        <v>7.7779267802065177E-2</v>
      </c>
      <c r="BK518" s="130">
        <f t="shared" ref="BK518" si="9428">C518/C529</f>
        <v>7.0864134590874331E-2</v>
      </c>
      <c r="BL518" s="131">
        <f t="shared" ref="BL518" si="9429">D518/D529</f>
        <v>7.6271186440677971E-2</v>
      </c>
      <c r="BM518" s="132">
        <f t="shared" ref="BM518" si="9430">E518/E529</f>
        <v>5.7654723127035831E-2</v>
      </c>
      <c r="BN518" s="129">
        <f t="shared" ref="BN518" si="9431">F518/F529</f>
        <v>5.4532982736938379E-2</v>
      </c>
      <c r="BO518" s="130">
        <f t="shared" ref="BO518" si="9432">G518/G529</f>
        <v>7.0560290624563371E-2</v>
      </c>
      <c r="BP518" s="131">
        <f t="shared" ref="BP518" si="9433">H518/H529</f>
        <v>6.8752787275159807E-2</v>
      </c>
      <c r="BQ518" s="132">
        <f t="shared" ref="BQ518" si="9434">I518/I529</f>
        <v>7.0167392799816555E-2</v>
      </c>
      <c r="BR518" s="129">
        <f t="shared" ref="BR518" si="9435">J518/J529</f>
        <v>6.4665127020785224E-2</v>
      </c>
      <c r="BS518" s="130">
        <f t="shared" ref="BS518" si="9436">K518/K529</f>
        <v>4.7383309759547382E-2</v>
      </c>
      <c r="BT518" s="131">
        <f t="shared" ref="BT518" si="9437">L518/L529</f>
        <v>7.5655114116652572E-2</v>
      </c>
      <c r="BU518" s="129">
        <f t="shared" ref="BU518" si="9438">M518/M529</f>
        <v>5.0475184794086587E-2</v>
      </c>
      <c r="BV518" s="133">
        <f t="shared" ref="BV518" si="9439">N518/N529</f>
        <v>6.8986254295532651E-2</v>
      </c>
      <c r="BW518" s="134">
        <f t="shared" ref="BW518" si="9440">O518/O529</f>
        <v>5.6187235455224499E-2</v>
      </c>
      <c r="BX518" s="129">
        <f t="shared" ref="BX518" si="9441">P518/P529</f>
        <v>6.6906005221932116E-2</v>
      </c>
      <c r="BY518" s="130">
        <f t="shared" ref="BY518" si="9442">Q518/Q529</f>
        <v>6.428452162297546E-2</v>
      </c>
      <c r="BZ518" s="131">
        <f t="shared" ref="BZ518" si="9443">R518/R529</f>
        <v>6.4301552106430154E-2</v>
      </c>
      <c r="CA518" s="132">
        <f t="shared" ref="CA518" si="9444">S518/S529</f>
        <v>7.3851590106007073E-2</v>
      </c>
      <c r="CB518" s="129">
        <f t="shared" ref="CB518" si="9445">T518/T529</f>
        <v>4.8994974874371856E-2</v>
      </c>
      <c r="CC518" s="130">
        <f t="shared" ref="CC518" si="9446">U518/U529</f>
        <v>4.1711229946524063E-2</v>
      </c>
      <c r="CD518" s="131">
        <f t="shared" ref="CD518" si="9447">V518/V529</f>
        <v>6.8338557993730412E-2</v>
      </c>
      <c r="CE518" s="132">
        <f t="shared" ref="CE518" si="9448">W518/W529</f>
        <v>6.8260753406358537E-2</v>
      </c>
      <c r="CF518" s="129">
        <f t="shared" ref="CF518" si="9449">X518/X529</f>
        <v>7.0842824601366747E-2</v>
      </c>
      <c r="CG518" s="130">
        <f t="shared" ref="CG518" si="9450">Y518/Y529</f>
        <v>5.8339859044635865E-2</v>
      </c>
      <c r="CH518" s="131">
        <f t="shared" ref="CH518" si="9451">Z518/Z529</f>
        <v>8.0430006277463911E-2</v>
      </c>
      <c r="CI518" s="129">
        <f t="shared" ref="CI518" si="9452">AA518/AA529</f>
        <v>7.4582560296846012E-2</v>
      </c>
      <c r="CJ518" s="135">
        <f t="shared" ref="CJ518" si="9453">AB518/AB529</f>
        <v>6.9709881217436515E-2</v>
      </c>
      <c r="CK518" s="136">
        <f t="shared" ref="CK518" si="9454">AC518/AC529</f>
        <v>6.6320809215817317E-2</v>
      </c>
    </row>
    <row r="519" spans="1:89" x14ac:dyDescent="0.2">
      <c r="A519" s="146" t="s">
        <v>30</v>
      </c>
      <c r="B519" s="203">
        <v>627</v>
      </c>
      <c r="C519" s="197">
        <v>620</v>
      </c>
      <c r="D519" s="198">
        <v>164</v>
      </c>
      <c r="E519" s="199">
        <v>202</v>
      </c>
      <c r="F519" s="196">
        <v>589</v>
      </c>
      <c r="G519" s="200">
        <v>604</v>
      </c>
      <c r="H519" s="198">
        <v>1030</v>
      </c>
      <c r="I519" s="199">
        <v>936</v>
      </c>
      <c r="J519" s="196">
        <v>98</v>
      </c>
      <c r="K519" s="197">
        <v>61</v>
      </c>
      <c r="L519" s="198">
        <v>399</v>
      </c>
      <c r="M519" s="196">
        <v>236</v>
      </c>
      <c r="N519" s="201">
        <v>797</v>
      </c>
      <c r="O519" s="204">
        <v>754</v>
      </c>
      <c r="P519" s="196">
        <v>372</v>
      </c>
      <c r="Q519" s="197">
        <v>539</v>
      </c>
      <c r="R519" s="198">
        <v>486</v>
      </c>
      <c r="S519" s="199">
        <v>766</v>
      </c>
      <c r="T519" s="196">
        <v>55</v>
      </c>
      <c r="U519" s="200">
        <v>69</v>
      </c>
      <c r="V519" s="198">
        <v>474</v>
      </c>
      <c r="W519" s="205">
        <v>559</v>
      </c>
      <c r="X519" s="196">
        <v>352</v>
      </c>
      <c r="Y519" s="200">
        <v>184</v>
      </c>
      <c r="Z519" s="198">
        <v>987</v>
      </c>
      <c r="AA519" s="196">
        <v>950</v>
      </c>
      <c r="AB519" s="170">
        <f t="shared" si="9098"/>
        <v>6430</v>
      </c>
      <c r="AC519" s="171">
        <f t="shared" si="9099"/>
        <v>6480</v>
      </c>
      <c r="BI519" s="146" t="s">
        <v>30</v>
      </c>
      <c r="BJ519" s="129">
        <f>B519/B529</f>
        <v>8.408207053774977E-2</v>
      </c>
      <c r="BK519" s="130">
        <f t="shared" ref="BK519" si="9455">C519/C529</f>
        <v>7.9021157277593679E-2</v>
      </c>
      <c r="BL519" s="131">
        <f t="shared" ref="BL519" si="9456">D519/D529</f>
        <v>6.3174114021571651E-2</v>
      </c>
      <c r="BM519" s="132">
        <f t="shared" ref="BM519" si="9457">E519/E529</f>
        <v>6.5798045602605867E-2</v>
      </c>
      <c r="BN519" s="129">
        <f t="shared" ref="BN519" si="9458">F519/F529</f>
        <v>6.7337372813536064E-2</v>
      </c>
      <c r="BO519" s="130">
        <f t="shared" ref="BO519" si="9459">G519/G529</f>
        <v>8.4392902053933211E-2</v>
      </c>
      <c r="BP519" s="131">
        <f t="shared" ref="BP519" si="9460">H519/H529</f>
        <v>7.6557157722610375E-2</v>
      </c>
      <c r="BQ519" s="132">
        <f t="shared" ref="BQ519" si="9461">I519/I529</f>
        <v>7.1543224031185501E-2</v>
      </c>
      <c r="BR519" s="129">
        <f t="shared" ref="BR519" si="9462">J519/J529</f>
        <v>7.544264819091609E-2</v>
      </c>
      <c r="BS519" s="130">
        <f t="shared" ref="BS519" si="9463">K519/K529</f>
        <v>4.3140028288543138E-2</v>
      </c>
      <c r="BT519" s="131">
        <f t="shared" ref="BT519" si="9464">L519/L529</f>
        <v>8.4319526627218935E-2</v>
      </c>
      <c r="BU519" s="129">
        <f t="shared" ref="BU519" si="9465">M519/M529</f>
        <v>4.9841605068637801E-2</v>
      </c>
      <c r="BV519" s="133">
        <f t="shared" ref="BV519" si="9466">N519/N529</f>
        <v>6.8470790378006879E-2</v>
      </c>
      <c r="BW519" s="134">
        <f t="shared" ref="BW519" si="9467">O519/O529</f>
        <v>6.2577807286911771E-2</v>
      </c>
      <c r="BX519" s="129">
        <f t="shared" ref="BX519" si="9468">P519/P529</f>
        <v>6.0704960835509136E-2</v>
      </c>
      <c r="BY519" s="130">
        <f t="shared" ref="BY519" si="9469">Q519/Q529</f>
        <v>8.9998330272165639E-2</v>
      </c>
      <c r="BZ519" s="131">
        <f t="shared" ref="BZ519" si="9470">R519/R529</f>
        <v>5.9866962305986697E-2</v>
      </c>
      <c r="CA519" s="132">
        <f t="shared" ref="CA519" si="9471">S519/S529</f>
        <v>9.022379269729093E-2</v>
      </c>
      <c r="CB519" s="129">
        <f t="shared" ref="CB519" si="9472">T519/T529</f>
        <v>6.9095477386934667E-2</v>
      </c>
      <c r="CC519" s="130">
        <f t="shared" ref="CC519" si="9473">U519/U529</f>
        <v>7.3796791443850263E-2</v>
      </c>
      <c r="CD519" s="131">
        <f t="shared" ref="CD519" si="9474">V519/V529</f>
        <v>7.4294670846394989E-2</v>
      </c>
      <c r="CE519" s="132">
        <f t="shared" ref="CE519" si="9475">W519/W529</f>
        <v>7.4672722415174989E-2</v>
      </c>
      <c r="CF519" s="129">
        <f t="shared" ref="CF519" si="9476">X519/X529</f>
        <v>8.0182232346241458E-2</v>
      </c>
      <c r="CG519" s="130">
        <f t="shared" ref="CG519" si="9477">Y519/Y529</f>
        <v>7.204385277995301E-2</v>
      </c>
      <c r="CH519" s="131">
        <f t="shared" ref="CH519" si="9478">Z519/Z529</f>
        <v>7.7448210922787197E-2</v>
      </c>
      <c r="CI519" s="129">
        <f t="shared" ref="CI519" si="9479">AA519/AA529</f>
        <v>7.050092764378478E-2</v>
      </c>
      <c r="CJ519" s="135">
        <f t="shared" ref="CJ519" si="9480">AB519/AB529</f>
        <v>7.2670968908579242E-2</v>
      </c>
      <c r="CK519" s="136">
        <f t="shared" ref="CK519" si="9481">AC519/AC529</f>
        <v>7.3400314896412674E-2</v>
      </c>
    </row>
    <row r="520" spans="1:89" x14ac:dyDescent="0.2">
      <c r="A520" s="137" t="s">
        <v>31</v>
      </c>
      <c r="B520" s="206">
        <v>683</v>
      </c>
      <c r="C520" s="190">
        <v>579</v>
      </c>
      <c r="D520" s="191">
        <v>133</v>
      </c>
      <c r="E520" s="192">
        <v>217</v>
      </c>
      <c r="F520" s="189">
        <v>526</v>
      </c>
      <c r="G520" s="193">
        <v>573</v>
      </c>
      <c r="H520" s="191">
        <v>950</v>
      </c>
      <c r="I520" s="192">
        <v>1014</v>
      </c>
      <c r="J520" s="189">
        <v>135</v>
      </c>
      <c r="K520" s="190">
        <v>64</v>
      </c>
      <c r="L520" s="191">
        <v>492</v>
      </c>
      <c r="M520" s="189">
        <v>225</v>
      </c>
      <c r="N520" s="194">
        <v>840</v>
      </c>
      <c r="O520" s="207">
        <v>873</v>
      </c>
      <c r="P520" s="189">
        <v>310</v>
      </c>
      <c r="Q520" s="190">
        <v>575</v>
      </c>
      <c r="R520" s="191">
        <v>476</v>
      </c>
      <c r="S520" s="192">
        <v>774</v>
      </c>
      <c r="T520" s="189">
        <v>51</v>
      </c>
      <c r="U520" s="193">
        <v>65</v>
      </c>
      <c r="V520" s="191">
        <v>605</v>
      </c>
      <c r="W520" s="208">
        <v>468</v>
      </c>
      <c r="X520" s="189">
        <v>291</v>
      </c>
      <c r="Y520" s="193">
        <v>210</v>
      </c>
      <c r="Z520" s="191">
        <v>944</v>
      </c>
      <c r="AA520" s="189">
        <v>937</v>
      </c>
      <c r="AB520" s="170">
        <f t="shared" si="9098"/>
        <v>6436</v>
      </c>
      <c r="AC520" s="171">
        <f t="shared" si="9099"/>
        <v>6574</v>
      </c>
      <c r="BI520" s="137" t="s">
        <v>31</v>
      </c>
      <c r="BJ520" s="129">
        <f>B520/B529</f>
        <v>9.159179294622502E-2</v>
      </c>
      <c r="BK520" s="130">
        <f t="shared" ref="BK520" si="9482">C520/C529</f>
        <v>7.3795564618914095E-2</v>
      </c>
      <c r="BL520" s="131">
        <f t="shared" ref="BL520" si="9483">D520/D529</f>
        <v>5.1232665639445299E-2</v>
      </c>
      <c r="BM520" s="132">
        <f t="shared" ref="BM520" si="9484">E520/E529</f>
        <v>7.0684039087947889E-2</v>
      </c>
      <c r="BN520" s="129">
        <f t="shared" ref="BN520" si="9485">F520/F529</f>
        <v>6.0134903395449871E-2</v>
      </c>
      <c r="BO520" s="130">
        <f t="shared" ref="BO520" si="9486">G520/G529</f>
        <v>8.0061478273019418E-2</v>
      </c>
      <c r="BP520" s="131">
        <f t="shared" ref="BP520" si="9487">H520/H529</f>
        <v>7.0610970715028989E-2</v>
      </c>
      <c r="BQ520" s="132">
        <f t="shared" ref="BQ520" si="9488">I520/I529</f>
        <v>7.7505159367117632E-2</v>
      </c>
      <c r="BR520" s="129">
        <f t="shared" ref="BR520" si="9489">J520/J529</f>
        <v>0.10392609699769054</v>
      </c>
      <c r="BS520" s="130">
        <f t="shared" ref="BS520" si="9490">K520/K529</f>
        <v>4.5261669024045263E-2</v>
      </c>
      <c r="BT520" s="131">
        <f t="shared" ref="BT520" si="9491">L520/L529</f>
        <v>0.10397295012679628</v>
      </c>
      <c r="BU520" s="129">
        <f t="shared" ref="BU520" si="9492">M520/M529</f>
        <v>4.7518479408658922E-2</v>
      </c>
      <c r="BV520" s="133">
        <f t="shared" ref="BV520" si="9493">N520/N529</f>
        <v>7.2164948453608241E-2</v>
      </c>
      <c r="BW520" s="134">
        <f t="shared" ref="BW520" si="9494">O520/O529</f>
        <v>7.2454145572246664E-2</v>
      </c>
      <c r="BX520" s="129">
        <f t="shared" ref="BX520" si="9495">P520/P529</f>
        <v>5.0587467362924285E-2</v>
      </c>
      <c r="BY520" s="130">
        <f t="shared" ref="BY520" si="9496">Q520/Q529</f>
        <v>9.6009350475872432E-2</v>
      </c>
      <c r="BZ520" s="131">
        <f t="shared" ref="BZ520" si="9497">R520/R529</f>
        <v>5.8635131805863515E-2</v>
      </c>
      <c r="CA520" s="132">
        <f t="shared" ref="CA520" si="9498">S520/S529</f>
        <v>9.1166077738515899E-2</v>
      </c>
      <c r="CB520" s="129">
        <f t="shared" ref="CB520" si="9499">T520/T529</f>
        <v>6.407035175879397E-2</v>
      </c>
      <c r="CC520" s="130">
        <f t="shared" ref="CC520" si="9500">U520/U529</f>
        <v>6.9518716577540107E-2</v>
      </c>
      <c r="CD520" s="131">
        <f t="shared" ref="CD520" si="9501">V520/V529</f>
        <v>9.4827586206896547E-2</v>
      </c>
      <c r="CE520" s="132">
        <f t="shared" ref="CE520" si="9502">W520/W529</f>
        <v>6.2516697835960464E-2</v>
      </c>
      <c r="CF520" s="129">
        <f t="shared" ref="CF520" si="9503">X520/X529</f>
        <v>6.6287015945330291E-2</v>
      </c>
      <c r="CG520" s="130">
        <f t="shared" ref="CG520" si="9504">Y520/Y529</f>
        <v>8.2223962411902898E-2</v>
      </c>
      <c r="CH520" s="131">
        <f t="shared" ref="CH520" si="9505">Z520/Z529</f>
        <v>7.407407407407407E-2</v>
      </c>
      <c r="CI520" s="129">
        <f t="shared" ref="CI520" si="9506">AA520/AA529</f>
        <v>6.9536178107606678E-2</v>
      </c>
      <c r="CJ520" s="135">
        <f t="shared" ref="CJ520" si="9507">AB520/AB529</f>
        <v>7.2738780077078694E-2</v>
      </c>
      <c r="CK520" s="136">
        <f t="shared" ref="CK520" si="9508">AC520/AC529</f>
        <v>7.4465072550774211E-2</v>
      </c>
    </row>
    <row r="521" spans="1:89" x14ac:dyDescent="0.2">
      <c r="A521" s="146" t="s">
        <v>32</v>
      </c>
      <c r="B521" s="203">
        <v>707</v>
      </c>
      <c r="C521" s="197">
        <v>492</v>
      </c>
      <c r="D521" s="198">
        <v>145</v>
      </c>
      <c r="E521" s="199">
        <v>247</v>
      </c>
      <c r="F521" s="196">
        <v>513</v>
      </c>
      <c r="G521" s="200">
        <v>649</v>
      </c>
      <c r="H521" s="198">
        <v>890</v>
      </c>
      <c r="I521" s="199">
        <v>1131</v>
      </c>
      <c r="J521" s="196">
        <v>164</v>
      </c>
      <c r="K521" s="197">
        <v>62</v>
      </c>
      <c r="L521" s="198">
        <v>536</v>
      </c>
      <c r="M521" s="196">
        <v>181</v>
      </c>
      <c r="N521" s="201">
        <v>910</v>
      </c>
      <c r="O521" s="204">
        <v>865</v>
      </c>
      <c r="P521" s="196">
        <v>306</v>
      </c>
      <c r="Q521" s="197">
        <v>626</v>
      </c>
      <c r="R521" s="198">
        <v>434</v>
      </c>
      <c r="S521" s="199">
        <v>764</v>
      </c>
      <c r="T521" s="196">
        <v>56</v>
      </c>
      <c r="U521" s="200">
        <v>75</v>
      </c>
      <c r="V521" s="198">
        <v>716</v>
      </c>
      <c r="W521" s="205">
        <v>457</v>
      </c>
      <c r="X521" s="196">
        <v>274</v>
      </c>
      <c r="Y521" s="200">
        <v>208</v>
      </c>
      <c r="Z521" s="198">
        <v>837</v>
      </c>
      <c r="AA521" s="196">
        <v>883</v>
      </c>
      <c r="AB521" s="170">
        <f t="shared" si="9098"/>
        <v>6488</v>
      </c>
      <c r="AC521" s="171">
        <f t="shared" si="9099"/>
        <v>6640</v>
      </c>
      <c r="BI521" s="146" t="s">
        <v>32</v>
      </c>
      <c r="BJ521" s="129">
        <f>B521/B529</f>
        <v>9.4810245407000129E-2</v>
      </c>
      <c r="BK521" s="130">
        <f t="shared" ref="BK521" si="9509">C521/C529</f>
        <v>6.2707111904154983E-2</v>
      </c>
      <c r="BL521" s="131">
        <f t="shared" ref="BL521" si="9510">D521/D529</f>
        <v>5.585516178736518E-2</v>
      </c>
      <c r="BM521" s="132">
        <f t="shared" ref="BM521" si="9511">E521/E529</f>
        <v>8.0456026058631919E-2</v>
      </c>
      <c r="BN521" s="129">
        <f t="shared" ref="BN521" si="9512">F521/F529</f>
        <v>5.8648679547273354E-2</v>
      </c>
      <c r="BO521" s="130">
        <f t="shared" ref="BO521" si="9513">G521/G529</f>
        <v>9.0680452703646774E-2</v>
      </c>
      <c r="BP521" s="131">
        <f t="shared" ref="BP521" si="9514">H521/H529</f>
        <v>6.6151330459342947E-2</v>
      </c>
      <c r="BQ521" s="132">
        <f t="shared" ref="BQ521" si="9515">I521/I529</f>
        <v>8.6448062371015821E-2</v>
      </c>
      <c r="BR521" s="129">
        <f t="shared" ref="BR521" si="9516">J521/J529</f>
        <v>0.12625096227867591</v>
      </c>
      <c r="BS521" s="130">
        <f t="shared" ref="BS521" si="9517">K521/K529</f>
        <v>4.3847241867043849E-2</v>
      </c>
      <c r="BT521" s="131">
        <f t="shared" ref="BT521" si="9518">L521/L529</f>
        <v>0.1132713440405748</v>
      </c>
      <c r="BU521" s="129">
        <f t="shared" ref="BU521" si="9519">M521/M529</f>
        <v>3.8225976768743397E-2</v>
      </c>
      <c r="BV521" s="133">
        <f t="shared" ref="BV521" si="9520">N521/N529</f>
        <v>7.8178694158075601E-2</v>
      </c>
      <c r="BW521" s="134">
        <f t="shared" ref="BW521" si="9521">O521/O529</f>
        <v>7.1790190057266168E-2</v>
      </c>
      <c r="BX521" s="129">
        <f t="shared" ref="BX521" si="9522">P521/P529</f>
        <v>4.9934725848563968E-2</v>
      </c>
      <c r="BY521" s="130">
        <f t="shared" ref="BY521" si="9523">Q521/Q529</f>
        <v>0.10452496243112373</v>
      </c>
      <c r="BZ521" s="131">
        <f t="shared" ref="BZ521" si="9524">R521/R529</f>
        <v>5.3461443705346147E-2</v>
      </c>
      <c r="CA521" s="132">
        <f t="shared" ref="CA521" si="9525">S521/S529</f>
        <v>8.9988221436984692E-2</v>
      </c>
      <c r="CB521" s="129">
        <f t="shared" ref="CB521" si="9526">T521/T529</f>
        <v>7.0351758793969849E-2</v>
      </c>
      <c r="CC521" s="130">
        <f t="shared" ref="CC521" si="9527">U521/U529</f>
        <v>8.0213903743315509E-2</v>
      </c>
      <c r="CD521" s="131">
        <f t="shared" ref="CD521" si="9528">V521/V529</f>
        <v>0.1122257053291536</v>
      </c>
      <c r="CE521" s="132">
        <f t="shared" ref="CE521" si="9529">W521/W529</f>
        <v>6.1047288271440021E-2</v>
      </c>
      <c r="CF521" s="129">
        <f t="shared" ref="CF521" si="9530">X521/X529</f>
        <v>6.2414578587699318E-2</v>
      </c>
      <c r="CG521" s="130">
        <f t="shared" ref="CG521" si="9531">Y521/Y529</f>
        <v>8.1440877055599062E-2</v>
      </c>
      <c r="CH521" s="131">
        <f t="shared" ref="CH521" si="9532">Z521/Z529</f>
        <v>6.5677966101694921E-2</v>
      </c>
      <c r="CI521" s="129">
        <f t="shared" ref="CI521" si="9533">AA521/AA529</f>
        <v>6.5528756957328391E-2</v>
      </c>
      <c r="CJ521" s="135">
        <f t="shared" ref="CJ521" si="9534">AB521/AB529</f>
        <v>7.3326476870740606E-2</v>
      </c>
      <c r="CK521" s="136">
        <f t="shared" ref="CK521" si="9535">AC521/AC529</f>
        <v>7.5212668350645079E-2</v>
      </c>
    </row>
    <row r="522" spans="1:89" x14ac:dyDescent="0.2">
      <c r="A522" s="137" t="s">
        <v>33</v>
      </c>
      <c r="B522" s="206">
        <v>501</v>
      </c>
      <c r="C522" s="190">
        <v>497</v>
      </c>
      <c r="D522" s="191">
        <v>102</v>
      </c>
      <c r="E522" s="192">
        <v>235</v>
      </c>
      <c r="F522" s="189">
        <v>335</v>
      </c>
      <c r="G522" s="193">
        <v>644</v>
      </c>
      <c r="H522" s="191">
        <v>627</v>
      </c>
      <c r="I522" s="192">
        <v>857</v>
      </c>
      <c r="J522" s="189">
        <v>132</v>
      </c>
      <c r="K522" s="190">
        <v>67</v>
      </c>
      <c r="L522" s="191">
        <v>491</v>
      </c>
      <c r="M522" s="189">
        <v>140</v>
      </c>
      <c r="N522" s="194">
        <v>930</v>
      </c>
      <c r="O522" s="207">
        <v>678</v>
      </c>
      <c r="P522" s="189">
        <v>186</v>
      </c>
      <c r="Q522" s="190">
        <v>477</v>
      </c>
      <c r="R522" s="191">
        <v>308</v>
      </c>
      <c r="S522" s="192">
        <v>604</v>
      </c>
      <c r="T522" s="189">
        <v>37</v>
      </c>
      <c r="U522" s="193">
        <v>57</v>
      </c>
      <c r="V522" s="191">
        <v>559</v>
      </c>
      <c r="W522" s="208">
        <v>348</v>
      </c>
      <c r="X522" s="189">
        <v>173</v>
      </c>
      <c r="Y522" s="193">
        <v>199</v>
      </c>
      <c r="Z522" s="191">
        <v>695</v>
      </c>
      <c r="AA522" s="189">
        <v>788</v>
      </c>
      <c r="AB522" s="170">
        <f t="shared" si="9098"/>
        <v>5076</v>
      </c>
      <c r="AC522" s="171">
        <f t="shared" si="9099"/>
        <v>5591</v>
      </c>
      <c r="BI522" s="137" t="s">
        <v>33</v>
      </c>
      <c r="BJ522" s="129">
        <f>B522/B529</f>
        <v>6.718519511868043E-2</v>
      </c>
      <c r="BK522" s="130">
        <f t="shared" ref="BK522" si="9536">C522/C529</f>
        <v>6.3344379301554926E-2</v>
      </c>
      <c r="BL522" s="131">
        <f t="shared" ref="BL522" si="9537">D522/D529</f>
        <v>3.9291217257318954E-2</v>
      </c>
      <c r="BM522" s="132">
        <f t="shared" ref="BM522" si="9538">E522/E529</f>
        <v>7.6547231270358312E-2</v>
      </c>
      <c r="BN522" s="129">
        <f t="shared" ref="BN522" si="9539">F522/F529</f>
        <v>3.8298845318394878E-2</v>
      </c>
      <c r="BO522" s="130">
        <f t="shared" ref="BO522" si="9540">G522/G529</f>
        <v>8.9981835964789716E-2</v>
      </c>
      <c r="BP522" s="131">
        <f t="shared" ref="BP522" si="9541">H522/H529</f>
        <v>4.6603240671919129E-2</v>
      </c>
      <c r="BQ522" s="132">
        <f t="shared" ref="BQ522" si="9542">I522/I529</f>
        <v>6.5504853626843995E-2</v>
      </c>
      <c r="BR522" s="129">
        <f t="shared" ref="BR522" si="9543">J522/J529</f>
        <v>0.10161662817551963</v>
      </c>
      <c r="BS522" s="130">
        <f t="shared" ref="BS522" si="9544">K522/K529</f>
        <v>4.7383309759547382E-2</v>
      </c>
      <c r="BT522" s="131">
        <f t="shared" ref="BT522" si="9545">L522/L529</f>
        <v>0.10376162299239222</v>
      </c>
      <c r="BU522" s="129">
        <f t="shared" ref="BU522" si="9546">M522/M529</f>
        <v>2.9567053854276663E-2</v>
      </c>
      <c r="BV522" s="133">
        <f t="shared" ref="BV522" si="9547">N522/N529</f>
        <v>7.9896907216494839E-2</v>
      </c>
      <c r="BW522" s="134">
        <f t="shared" ref="BW522" si="9548">O522/O529</f>
        <v>5.6270229894597061E-2</v>
      </c>
      <c r="BX522" s="129">
        <f t="shared" ref="BX522" si="9549">P522/P529</f>
        <v>3.0352480417754568E-2</v>
      </c>
      <c r="BY522" s="130">
        <f t="shared" ref="BY522" si="9550">Q522/Q529</f>
        <v>7.9646017699115043E-2</v>
      </c>
      <c r="BZ522" s="131">
        <f t="shared" ref="BZ522" si="9551">R522/R529</f>
        <v>3.7940379403794036E-2</v>
      </c>
      <c r="CA522" s="132">
        <f t="shared" ref="CA522" si="9552">S522/S529</f>
        <v>7.1142520612485272E-2</v>
      </c>
      <c r="CB522" s="129">
        <f t="shared" ref="CB522" si="9553">T522/T529</f>
        <v>4.6482412060301508E-2</v>
      </c>
      <c r="CC522" s="130">
        <f t="shared" ref="CC522" si="9554">U522/U529</f>
        <v>6.0962566844919783E-2</v>
      </c>
      <c r="CD522" s="131">
        <f t="shared" ref="CD522" si="9555">V522/V529</f>
        <v>8.7617554858934174E-2</v>
      </c>
      <c r="CE522" s="132">
        <f t="shared" ref="CE522" si="9556">W522/W529</f>
        <v>4.6486775313919315E-2</v>
      </c>
      <c r="CF522" s="129">
        <f t="shared" ref="CF522" si="9557">X522/X529</f>
        <v>3.940774487471526E-2</v>
      </c>
      <c r="CG522" s="130">
        <f t="shared" ref="CG522" si="9558">Y522/Y529</f>
        <v>7.7916992952231798E-2</v>
      </c>
      <c r="CH522" s="131">
        <f t="shared" ref="CH522" si="9559">Z522/Z529</f>
        <v>5.4535467671060892E-2</v>
      </c>
      <c r="CI522" s="129">
        <f t="shared" ref="CI522" si="9560">AA522/AA529</f>
        <v>5.8478664192949906E-2</v>
      </c>
      <c r="CJ522" s="135">
        <f t="shared" ref="CJ522" si="9561">AB522/AB529</f>
        <v>5.7368248550536273E-2</v>
      </c>
      <c r="CK522" s="136">
        <f t="shared" ref="CK522" si="9562">AC522/AC529</f>
        <v>6.3330426016333832E-2</v>
      </c>
    </row>
    <row r="523" spans="1:89" x14ac:dyDescent="0.2">
      <c r="A523" s="146" t="s">
        <v>34</v>
      </c>
      <c r="B523" s="203">
        <v>185</v>
      </c>
      <c r="C523" s="197">
        <v>360</v>
      </c>
      <c r="D523" s="198">
        <v>59</v>
      </c>
      <c r="E523" s="199">
        <v>203</v>
      </c>
      <c r="F523" s="196">
        <v>122</v>
      </c>
      <c r="G523" s="200">
        <v>554</v>
      </c>
      <c r="H523" s="198">
        <v>311</v>
      </c>
      <c r="I523" s="199">
        <v>835</v>
      </c>
      <c r="J523" s="196">
        <v>42</v>
      </c>
      <c r="K523" s="197">
        <v>43</v>
      </c>
      <c r="L523" s="198">
        <v>560</v>
      </c>
      <c r="M523" s="196">
        <v>98</v>
      </c>
      <c r="N523" s="201">
        <v>545</v>
      </c>
      <c r="O523" s="204">
        <v>567</v>
      </c>
      <c r="P523" s="196">
        <v>169</v>
      </c>
      <c r="Q523" s="197">
        <v>341</v>
      </c>
      <c r="R523" s="198">
        <v>332</v>
      </c>
      <c r="S523" s="199">
        <v>509</v>
      </c>
      <c r="T523" s="196">
        <v>25</v>
      </c>
      <c r="U523" s="200">
        <v>25</v>
      </c>
      <c r="V523" s="198">
        <v>681</v>
      </c>
      <c r="W523" s="205">
        <v>204</v>
      </c>
      <c r="X523" s="196">
        <v>113</v>
      </c>
      <c r="Y523" s="200">
        <v>142</v>
      </c>
      <c r="Z523" s="198">
        <v>612</v>
      </c>
      <c r="AA523" s="196">
        <v>558</v>
      </c>
      <c r="AB523" s="170">
        <f t="shared" si="9098"/>
        <v>3756</v>
      </c>
      <c r="AC523" s="171">
        <f t="shared" si="9099"/>
        <v>4439</v>
      </c>
      <c r="BI523" s="146" t="s">
        <v>34</v>
      </c>
      <c r="BJ523" s="129">
        <f>B523/B529</f>
        <v>2.4808904385141477E-2</v>
      </c>
      <c r="BK523" s="130">
        <f t="shared" ref="BK523" si="9563">C523/C529</f>
        <v>4.5883252612796327E-2</v>
      </c>
      <c r="BL523" s="131">
        <f t="shared" ref="BL523" si="9564">D523/D529</f>
        <v>2.2727272727272728E-2</v>
      </c>
      <c r="BM523" s="132">
        <f t="shared" ref="BM523" si="9565">E523/E529</f>
        <v>6.6123778501628663E-2</v>
      </c>
      <c r="BN523" s="129">
        <f t="shared" ref="BN523" si="9566">F523/F529</f>
        <v>1.3947639190579628E-2</v>
      </c>
      <c r="BO523" s="130">
        <f t="shared" ref="BO523" si="9567">G523/G529</f>
        <v>7.7406734665362575E-2</v>
      </c>
      <c r="BP523" s="131">
        <f t="shared" ref="BP523" si="9568">H523/H529</f>
        <v>2.3115801991972648E-2</v>
      </c>
      <c r="BQ523" s="132">
        <f t="shared" ref="BQ523" si="9569">I523/I529</f>
        <v>6.3823282121837493E-2</v>
      </c>
      <c r="BR523" s="129">
        <f t="shared" ref="BR523" si="9570">J523/J529</f>
        <v>3.2332563510392612E-2</v>
      </c>
      <c r="BS523" s="130">
        <f t="shared" ref="BS523" si="9571">K523/K529</f>
        <v>3.0410183875530409E-2</v>
      </c>
      <c r="BT523" s="131">
        <f t="shared" ref="BT523" si="9572">L523/L529</f>
        <v>0.11834319526627218</v>
      </c>
      <c r="BU523" s="129">
        <f t="shared" ref="BU523" si="9573">M523/M529</f>
        <v>2.0696937697993665E-2</v>
      </c>
      <c r="BV523" s="133">
        <f t="shared" ref="BV523" si="9574">N523/N529</f>
        <v>4.6821305841924399E-2</v>
      </c>
      <c r="BW523" s="134">
        <f t="shared" ref="BW523" si="9575">O523/O529</f>
        <v>4.7057847124242679E-2</v>
      </c>
      <c r="BX523" s="129">
        <f t="shared" ref="BX523" si="9576">P523/P529</f>
        <v>2.7578328981723237E-2</v>
      </c>
      <c r="BY523" s="130">
        <f t="shared" ref="BY523" si="9577">Q523/Q529</f>
        <v>5.6937719151778261E-2</v>
      </c>
      <c r="BZ523" s="131">
        <f t="shared" ref="BZ523" si="9578">R523/R529</f>
        <v>4.0896772604089679E-2</v>
      </c>
      <c r="CA523" s="132">
        <f t="shared" ref="CA523" si="9579">S523/S529</f>
        <v>5.995288574793875E-2</v>
      </c>
      <c r="CB523" s="129">
        <f t="shared" ref="CB523" si="9580">T523/T529</f>
        <v>3.1407035175879394E-2</v>
      </c>
      <c r="CC523" s="130">
        <f t="shared" ref="CC523" si="9581">U523/U529</f>
        <v>2.6737967914438502E-2</v>
      </c>
      <c r="CD523" s="131">
        <f t="shared" ref="CD523" si="9582">V523/V529</f>
        <v>0.1067398119122257</v>
      </c>
      <c r="CE523" s="132">
        <f t="shared" ref="CE523" si="9583">W523/W529</f>
        <v>2.7250868287469945E-2</v>
      </c>
      <c r="CF523" s="129">
        <f t="shared" ref="CF523" si="9584">X523/X529</f>
        <v>2.5740318906605924E-2</v>
      </c>
      <c r="CG523" s="130">
        <f t="shared" ref="CG523" si="9585">Y523/Y529</f>
        <v>5.5599060297572438E-2</v>
      </c>
      <c r="CH523" s="131">
        <f t="shared" ref="CH523" si="9586">Z523/Z529</f>
        <v>4.8022598870056499E-2</v>
      </c>
      <c r="CI523" s="129">
        <f t="shared" ref="CI523" si="9587">AA523/AA529</f>
        <v>4.1410018552875696E-2</v>
      </c>
      <c r="CJ523" s="135">
        <f t="shared" ref="CJ523" si="9588">AB523/AB529</f>
        <v>4.2449791480656862E-2</v>
      </c>
      <c r="CK523" s="136">
        <f t="shared" ref="CK523" si="9589">AC523/AC529</f>
        <v>5.0281481145860472E-2</v>
      </c>
    </row>
    <row r="524" spans="1:89" x14ac:dyDescent="0.2">
      <c r="A524" s="137" t="s">
        <v>35</v>
      </c>
      <c r="B524" s="206">
        <v>0</v>
      </c>
      <c r="C524" s="190">
        <v>168</v>
      </c>
      <c r="D524" s="191">
        <v>0</v>
      </c>
      <c r="E524" s="192">
        <v>117</v>
      </c>
      <c r="F524" s="189">
        <v>2</v>
      </c>
      <c r="G524" s="193">
        <v>218</v>
      </c>
      <c r="H524" s="191">
        <v>30</v>
      </c>
      <c r="I524" s="192">
        <v>220</v>
      </c>
      <c r="J524" s="189">
        <v>13</v>
      </c>
      <c r="K524" s="190">
        <v>13</v>
      </c>
      <c r="L524" s="191">
        <v>97</v>
      </c>
      <c r="M524" s="189">
        <v>16</v>
      </c>
      <c r="N524" s="194">
        <v>61</v>
      </c>
      <c r="O524" s="207">
        <v>111</v>
      </c>
      <c r="P524" s="189">
        <v>24</v>
      </c>
      <c r="Q524" s="190">
        <v>52</v>
      </c>
      <c r="R524" s="191">
        <v>64</v>
      </c>
      <c r="S524" s="192">
        <v>64</v>
      </c>
      <c r="T524" s="189">
        <v>9</v>
      </c>
      <c r="U524" s="193">
        <v>6</v>
      </c>
      <c r="V524" s="191">
        <v>98</v>
      </c>
      <c r="W524" s="208">
        <v>15</v>
      </c>
      <c r="X524" s="189">
        <v>12</v>
      </c>
      <c r="Y524" s="193">
        <v>12</v>
      </c>
      <c r="Z524" s="191">
        <v>45</v>
      </c>
      <c r="AA524" s="189">
        <v>45</v>
      </c>
      <c r="AB524" s="170">
        <f t="shared" si="9098"/>
        <v>455</v>
      </c>
      <c r="AC524" s="171">
        <f t="shared" si="9099"/>
        <v>1057</v>
      </c>
      <c r="BI524" s="137" t="s">
        <v>35</v>
      </c>
      <c r="BJ524" s="129">
        <f>B524/B529</f>
        <v>0</v>
      </c>
      <c r="BK524" s="130">
        <f t="shared" ref="BK524" si="9590">C524/C529</f>
        <v>2.1412184552638287E-2</v>
      </c>
      <c r="BL524" s="131">
        <f t="shared" ref="BL524" si="9591">D524/D529</f>
        <v>0</v>
      </c>
      <c r="BM524" s="132">
        <f t="shared" ref="BM524" si="9592">E524/E529</f>
        <v>3.8110749185667751E-2</v>
      </c>
      <c r="BN524" s="129">
        <f t="shared" ref="BN524" si="9593">F524/F529</f>
        <v>2.2864982279638732E-4</v>
      </c>
      <c r="BO524" s="130">
        <f t="shared" ref="BO524" si="9594">G524/G529</f>
        <v>3.0459689814167946E-2</v>
      </c>
      <c r="BP524" s="131">
        <f t="shared" ref="BP524" si="9595">H524/H529</f>
        <v>2.2298201278430209E-3</v>
      </c>
      <c r="BQ524" s="132">
        <f t="shared" ref="BQ524" si="9596">I524/I529</f>
        <v>1.6815715050064971E-2</v>
      </c>
      <c r="BR524" s="129">
        <f t="shared" ref="BR524" si="9597">J524/J529</f>
        <v>1.0007698229407237E-2</v>
      </c>
      <c r="BS524" s="130">
        <f t="shared" ref="BS524" si="9598">K524/K529</f>
        <v>9.1937765205091938E-3</v>
      </c>
      <c r="BT524" s="131">
        <f t="shared" ref="BT524" si="9599">L524/L529</f>
        <v>2.0498732037193577E-2</v>
      </c>
      <c r="BU524" s="129">
        <f t="shared" ref="BU524" si="9600">M524/M529</f>
        <v>3.37909186906019E-3</v>
      </c>
      <c r="BV524" s="133">
        <f t="shared" ref="BV524" si="9601">N524/N529</f>
        <v>5.2405498281786938E-3</v>
      </c>
      <c r="BW524" s="134">
        <f t="shared" ref="BW524" si="9602">O524/O529</f>
        <v>9.212382770354386E-3</v>
      </c>
      <c r="BX524" s="129">
        <f t="shared" ref="BX524" si="9603">P524/P529</f>
        <v>3.9164490861618795E-3</v>
      </c>
      <c r="BY524" s="130">
        <f t="shared" ref="BY524" si="9604">Q524/Q529</f>
        <v>8.6825847386875939E-3</v>
      </c>
      <c r="BZ524" s="131">
        <f t="shared" ref="BZ524" si="9605">R524/R529</f>
        <v>7.8837152007883715E-3</v>
      </c>
      <c r="CA524" s="132">
        <f t="shared" ref="CA524" si="9606">S524/S529</f>
        <v>7.5382803297997644E-3</v>
      </c>
      <c r="CB524" s="129">
        <f t="shared" ref="CB524" si="9607">T524/T529</f>
        <v>1.1306532663316583E-2</v>
      </c>
      <c r="CC524" s="130">
        <f t="shared" ref="CC524" si="9608">U524/U529</f>
        <v>6.4171122994652408E-3</v>
      </c>
      <c r="CD524" s="131">
        <f t="shared" ref="CD524" si="9609">V524/V529</f>
        <v>1.5360501567398118E-2</v>
      </c>
      <c r="CE524" s="132">
        <f t="shared" ref="CE524" si="9610">W524/W529</f>
        <v>2.0037403152551431E-3</v>
      </c>
      <c r="CF524" s="129">
        <f t="shared" ref="CF524" si="9611">X524/X529</f>
        <v>2.733485193621868E-3</v>
      </c>
      <c r="CG524" s="130">
        <f t="shared" ref="CG524" si="9612">Y524/Y529</f>
        <v>4.6985121378230231E-3</v>
      </c>
      <c r="CH524" s="131">
        <f t="shared" ref="CH524" si="9613">Z524/Z529</f>
        <v>3.5310734463276836E-3</v>
      </c>
      <c r="CI524" s="129">
        <f t="shared" ref="CI524" si="9614">AA524/AA529</f>
        <v>3.3395176252319111E-3</v>
      </c>
      <c r="CJ524" s="135">
        <f t="shared" ref="CJ524" si="9615">AB524/AB529</f>
        <v>5.1423469445417659E-3</v>
      </c>
      <c r="CK524" s="136">
        <f t="shared" ref="CK524" si="9616">AC524/AC529</f>
        <v>1.197286000702287E-2</v>
      </c>
    </row>
    <row r="525" spans="1:89" x14ac:dyDescent="0.2">
      <c r="A525" s="146" t="s">
        <v>36</v>
      </c>
      <c r="B525" s="203">
        <v>0</v>
      </c>
      <c r="C525" s="197">
        <v>0</v>
      </c>
      <c r="D525" s="198">
        <v>0</v>
      </c>
      <c r="E525" s="199">
        <v>0</v>
      </c>
      <c r="F525" s="196">
        <v>0</v>
      </c>
      <c r="G525" s="200">
        <v>0</v>
      </c>
      <c r="H525" s="198">
        <v>0</v>
      </c>
      <c r="I525" s="199">
        <v>0</v>
      </c>
      <c r="J525" s="196">
        <v>0</v>
      </c>
      <c r="K525" s="200">
        <v>0</v>
      </c>
      <c r="L525" s="198">
        <v>0</v>
      </c>
      <c r="M525" s="196">
        <v>0</v>
      </c>
      <c r="N525" s="201">
        <v>0</v>
      </c>
      <c r="O525" s="204">
        <v>0</v>
      </c>
      <c r="P525" s="196">
        <v>0</v>
      </c>
      <c r="Q525" s="200">
        <v>0</v>
      </c>
      <c r="R525" s="198">
        <v>0</v>
      </c>
      <c r="S525" s="199">
        <v>0</v>
      </c>
      <c r="T525" s="196">
        <v>0</v>
      </c>
      <c r="U525" s="200">
        <v>0</v>
      </c>
      <c r="V525" s="198">
        <v>0</v>
      </c>
      <c r="W525" s="199">
        <v>0</v>
      </c>
      <c r="X525" s="196">
        <v>0</v>
      </c>
      <c r="Y525" s="200">
        <v>0</v>
      </c>
      <c r="Z525" s="198">
        <v>0</v>
      </c>
      <c r="AA525" s="196">
        <v>0</v>
      </c>
      <c r="AB525" s="170">
        <f t="shared" si="9098"/>
        <v>0</v>
      </c>
      <c r="AC525" s="171">
        <f t="shared" si="9099"/>
        <v>0</v>
      </c>
      <c r="BI525" s="146" t="s">
        <v>36</v>
      </c>
      <c r="BJ525" s="129">
        <f>B525/B529</f>
        <v>0</v>
      </c>
      <c r="BK525" s="130">
        <f t="shared" ref="BK525" si="9617">C525/C529</f>
        <v>0</v>
      </c>
      <c r="BL525" s="131">
        <f t="shared" ref="BL525" si="9618">D525/D529</f>
        <v>0</v>
      </c>
      <c r="BM525" s="132">
        <f t="shared" ref="BM525" si="9619">E525/E529</f>
        <v>0</v>
      </c>
      <c r="BN525" s="129">
        <f t="shared" ref="BN525" si="9620">F525/F529</f>
        <v>0</v>
      </c>
      <c r="BO525" s="130">
        <f t="shared" ref="BO525" si="9621">G525/G529</f>
        <v>0</v>
      </c>
      <c r="BP525" s="131">
        <f t="shared" ref="BP525" si="9622">H525/H529</f>
        <v>0</v>
      </c>
      <c r="BQ525" s="132">
        <f t="shared" ref="BQ525" si="9623">I525/I529</f>
        <v>0</v>
      </c>
      <c r="BR525" s="129">
        <f t="shared" ref="BR525" si="9624">J525/J529</f>
        <v>0</v>
      </c>
      <c r="BS525" s="130">
        <f t="shared" ref="BS525" si="9625">K525/K529</f>
        <v>0</v>
      </c>
      <c r="BT525" s="131">
        <f t="shared" ref="BT525" si="9626">L525/L529</f>
        <v>0</v>
      </c>
      <c r="BU525" s="129">
        <f t="shared" ref="BU525" si="9627">M525/M529</f>
        <v>0</v>
      </c>
      <c r="BV525" s="133">
        <f t="shared" ref="BV525" si="9628">N525/N529</f>
        <v>0</v>
      </c>
      <c r="BW525" s="134">
        <f t="shared" ref="BW525" si="9629">O525/O529</f>
        <v>0</v>
      </c>
      <c r="BX525" s="129">
        <f t="shared" ref="BX525" si="9630">P525/P529</f>
        <v>0</v>
      </c>
      <c r="BY525" s="130">
        <f t="shared" ref="BY525" si="9631">Q525/Q529</f>
        <v>0</v>
      </c>
      <c r="BZ525" s="131">
        <f t="shared" ref="BZ525" si="9632">R525/R529</f>
        <v>0</v>
      </c>
      <c r="CA525" s="132">
        <f t="shared" ref="CA525" si="9633">S525/S529</f>
        <v>0</v>
      </c>
      <c r="CB525" s="129">
        <f t="shared" ref="CB525" si="9634">T525/T529</f>
        <v>0</v>
      </c>
      <c r="CC525" s="130">
        <f t="shared" ref="CC525" si="9635">U525/U529</f>
        <v>0</v>
      </c>
      <c r="CD525" s="131">
        <f t="shared" ref="CD525" si="9636">V525/V529</f>
        <v>0</v>
      </c>
      <c r="CE525" s="132">
        <f t="shared" ref="CE525" si="9637">W525/W529</f>
        <v>0</v>
      </c>
      <c r="CF525" s="129">
        <f t="shared" ref="CF525" si="9638">X525/X529</f>
        <v>0</v>
      </c>
      <c r="CG525" s="130">
        <f t="shared" ref="CG525" si="9639">Y525/Y529</f>
        <v>0</v>
      </c>
      <c r="CH525" s="131">
        <f t="shared" ref="CH525" si="9640">Z525/Z529</f>
        <v>0</v>
      </c>
      <c r="CI525" s="129">
        <f t="shared" ref="CI525" si="9641">AA525/AA529</f>
        <v>0</v>
      </c>
      <c r="CJ525" s="135">
        <f t="shared" ref="CJ525" si="9642">AB525/AB529</f>
        <v>0</v>
      </c>
      <c r="CK525" s="136">
        <f t="shared" ref="CK525" si="9643">AC525/AC529</f>
        <v>0</v>
      </c>
    </row>
    <row r="526" spans="1:89" x14ac:dyDescent="0.2">
      <c r="A526" s="137" t="s">
        <v>37</v>
      </c>
      <c r="B526" s="59"/>
      <c r="C526" s="60"/>
      <c r="D526" s="139"/>
      <c r="E526" s="140"/>
      <c r="F526" s="138"/>
      <c r="G526" s="141"/>
      <c r="H526" s="139"/>
      <c r="I526" s="140"/>
      <c r="J526" s="138"/>
      <c r="K526" s="141"/>
      <c r="L526" s="139"/>
      <c r="M526" s="138"/>
      <c r="N526" s="142"/>
      <c r="O526" s="143"/>
      <c r="P526" s="138"/>
      <c r="Q526" s="141"/>
      <c r="R526" s="139"/>
      <c r="S526" s="140"/>
      <c r="T526" s="138"/>
      <c r="U526" s="141"/>
      <c r="V526" s="139"/>
      <c r="W526" s="140"/>
      <c r="X526" s="138"/>
      <c r="Y526" s="141"/>
      <c r="Z526" s="144"/>
      <c r="AA526" s="145"/>
      <c r="AB526" s="172">
        <v>0</v>
      </c>
      <c r="AC526" s="173">
        <f t="shared" ref="AC526:AC528" si="9644">SUM(C526,E526,G526,I526,K526,M526,O526,Q526,S526,U526,W526,Y526,AA526)</f>
        <v>0</v>
      </c>
      <c r="BI526" s="137" t="s">
        <v>37</v>
      </c>
      <c r="BJ526" s="129">
        <f>B526/B529</f>
        <v>0</v>
      </c>
      <c r="BK526" s="130">
        <f t="shared" ref="BK526" si="9645">C526/C529</f>
        <v>0</v>
      </c>
      <c r="BL526" s="131">
        <f t="shared" ref="BL526" si="9646">D526/D529</f>
        <v>0</v>
      </c>
      <c r="BM526" s="132">
        <f t="shared" ref="BM526" si="9647">E526/E529</f>
        <v>0</v>
      </c>
      <c r="BN526" s="129">
        <f t="shared" ref="BN526" si="9648">F526/F529</f>
        <v>0</v>
      </c>
      <c r="BO526" s="130">
        <f t="shared" ref="BO526" si="9649">G526/G529</f>
        <v>0</v>
      </c>
      <c r="BP526" s="131">
        <f t="shared" ref="BP526" si="9650">H526/H529</f>
        <v>0</v>
      </c>
      <c r="BQ526" s="132">
        <f t="shared" ref="BQ526" si="9651">I526/I529</f>
        <v>0</v>
      </c>
      <c r="BR526" s="129">
        <f t="shared" ref="BR526" si="9652">J526/J529</f>
        <v>0</v>
      </c>
      <c r="BS526" s="130">
        <f t="shared" ref="BS526" si="9653">K526/K529</f>
        <v>0</v>
      </c>
      <c r="BT526" s="131">
        <f t="shared" ref="BT526" si="9654">L526/L529</f>
        <v>0</v>
      </c>
      <c r="BU526" s="129">
        <f t="shared" ref="BU526" si="9655">M526/M529</f>
        <v>0</v>
      </c>
      <c r="BV526" s="133">
        <f t="shared" ref="BV526" si="9656">N526/N529</f>
        <v>0</v>
      </c>
      <c r="BW526" s="134">
        <f t="shared" ref="BW526" si="9657">O526/O529</f>
        <v>0</v>
      </c>
      <c r="BX526" s="129">
        <f t="shared" ref="BX526" si="9658">P526/P529</f>
        <v>0</v>
      </c>
      <c r="BY526" s="130">
        <f t="shared" ref="BY526" si="9659">Q526/Q529</f>
        <v>0</v>
      </c>
      <c r="BZ526" s="131">
        <f t="shared" ref="BZ526" si="9660">R526/R529</f>
        <v>0</v>
      </c>
      <c r="CA526" s="132">
        <f t="shared" ref="CA526" si="9661">S526/S529</f>
        <v>0</v>
      </c>
      <c r="CB526" s="129">
        <f t="shared" ref="CB526" si="9662">T526/T529</f>
        <v>0</v>
      </c>
      <c r="CC526" s="130">
        <f t="shared" ref="CC526" si="9663">U526/U529</f>
        <v>0</v>
      </c>
      <c r="CD526" s="131">
        <f t="shared" ref="CD526" si="9664">V526/V529</f>
        <v>0</v>
      </c>
      <c r="CE526" s="132">
        <f t="shared" ref="CE526" si="9665">W526/W529</f>
        <v>0</v>
      </c>
      <c r="CF526" s="129">
        <f t="shared" ref="CF526" si="9666">X526/X529</f>
        <v>0</v>
      </c>
      <c r="CG526" s="130">
        <f t="shared" ref="CG526" si="9667">Y526/Y529</f>
        <v>0</v>
      </c>
      <c r="CH526" s="131">
        <f t="shared" ref="CH526" si="9668">Z526/Z529</f>
        <v>0</v>
      </c>
      <c r="CI526" s="129">
        <f t="shared" ref="CI526" si="9669">AA526/AA529</f>
        <v>0</v>
      </c>
      <c r="CJ526" s="135">
        <f t="shared" ref="CJ526" si="9670">AB526/AB529</f>
        <v>0</v>
      </c>
      <c r="CK526" s="136">
        <f t="shared" ref="CK526" si="9671">AC526/AC529</f>
        <v>0</v>
      </c>
    </row>
    <row r="527" spans="1:89" x14ac:dyDescent="0.2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>
        <f t="shared" ref="AB527:AB528" si="9672">SUM(B527,D527,F527,H527,J527,L527,N527,P527,R527,T527,V527,X527,Z527)</f>
        <v>0</v>
      </c>
      <c r="AC527" s="173">
        <f t="shared" si="9644"/>
        <v>0</v>
      </c>
      <c r="BI527" s="146" t="s">
        <v>38</v>
      </c>
      <c r="BJ527" s="129">
        <f>B527/B529</f>
        <v>0</v>
      </c>
      <c r="BK527" s="130">
        <f t="shared" ref="BK527" si="9673">C527/C529</f>
        <v>0</v>
      </c>
      <c r="BL527" s="131">
        <f t="shared" ref="BL527" si="9674">D527/D529</f>
        <v>0</v>
      </c>
      <c r="BM527" s="132">
        <f t="shared" ref="BM527" si="9675">E527/E529</f>
        <v>0</v>
      </c>
      <c r="BN527" s="129">
        <f t="shared" ref="BN527" si="9676">F527/F529</f>
        <v>0</v>
      </c>
      <c r="BO527" s="130">
        <f t="shared" ref="BO527" si="9677">G527/G529</f>
        <v>0</v>
      </c>
      <c r="BP527" s="131">
        <f t="shared" ref="BP527" si="9678">H527/H529</f>
        <v>0</v>
      </c>
      <c r="BQ527" s="132">
        <f t="shared" ref="BQ527" si="9679">I527/I529</f>
        <v>0</v>
      </c>
      <c r="BR527" s="129">
        <f t="shared" ref="BR527" si="9680">J527/J529</f>
        <v>0</v>
      </c>
      <c r="BS527" s="130">
        <f t="shared" ref="BS527" si="9681">K527/K529</f>
        <v>0</v>
      </c>
      <c r="BT527" s="131">
        <f t="shared" ref="BT527" si="9682">L527/L529</f>
        <v>0</v>
      </c>
      <c r="BU527" s="129">
        <f t="shared" ref="BU527" si="9683">M527/M529</f>
        <v>0</v>
      </c>
      <c r="BV527" s="133">
        <f t="shared" ref="BV527" si="9684">N527/N529</f>
        <v>0</v>
      </c>
      <c r="BW527" s="134">
        <f t="shared" ref="BW527" si="9685">O527/O529</f>
        <v>0</v>
      </c>
      <c r="BX527" s="129">
        <f t="shared" ref="BX527" si="9686">P527/P529</f>
        <v>0</v>
      </c>
      <c r="BY527" s="130">
        <f t="shared" ref="BY527" si="9687">Q527/Q529</f>
        <v>0</v>
      </c>
      <c r="BZ527" s="131">
        <f t="shared" ref="BZ527" si="9688">R527/R529</f>
        <v>0</v>
      </c>
      <c r="CA527" s="132">
        <f t="shared" ref="CA527" si="9689">S527/S529</f>
        <v>0</v>
      </c>
      <c r="CB527" s="129">
        <f t="shared" ref="CB527" si="9690">T527/T529</f>
        <v>0</v>
      </c>
      <c r="CC527" s="130">
        <f t="shared" ref="CC527" si="9691">U527/U529</f>
        <v>0</v>
      </c>
      <c r="CD527" s="131">
        <f t="shared" ref="CD527" si="9692">V527/V529</f>
        <v>0</v>
      </c>
      <c r="CE527" s="132">
        <f t="shared" ref="CE527" si="9693">W527/W529</f>
        <v>0</v>
      </c>
      <c r="CF527" s="129">
        <f t="shared" ref="CF527" si="9694">X527/X529</f>
        <v>0</v>
      </c>
      <c r="CG527" s="130">
        <f t="shared" ref="CG527" si="9695">Y527/Y529</f>
        <v>0</v>
      </c>
      <c r="CH527" s="131">
        <f t="shared" ref="CH527" si="9696">Z527/Z529</f>
        <v>0</v>
      </c>
      <c r="CI527" s="129">
        <f t="shared" ref="CI527" si="9697">AA527/AA529</f>
        <v>0</v>
      </c>
      <c r="CJ527" s="135">
        <f t="shared" ref="CJ527" si="9698">AB527/AB529</f>
        <v>0</v>
      </c>
      <c r="CK527" s="136">
        <f t="shared" ref="CK527" si="9699">AC527/AC529</f>
        <v>0</v>
      </c>
    </row>
    <row r="528" spans="1:89" ht="13.5" thickBot="1" x14ac:dyDescent="0.25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>
        <f t="shared" si="9672"/>
        <v>0</v>
      </c>
      <c r="AC528" s="173">
        <f t="shared" si="9644"/>
        <v>0</v>
      </c>
      <c r="BI528" s="137" t="s">
        <v>39</v>
      </c>
      <c r="BJ528" s="129">
        <f>B528/B529</f>
        <v>0</v>
      </c>
      <c r="BK528" s="130">
        <f t="shared" ref="BK528" si="9700">C528/C529</f>
        <v>0</v>
      </c>
      <c r="BL528" s="131">
        <f t="shared" ref="BL528" si="9701">D528/D529</f>
        <v>0</v>
      </c>
      <c r="BM528" s="132">
        <f t="shared" ref="BM528" si="9702">E528/E529</f>
        <v>0</v>
      </c>
      <c r="BN528" s="129">
        <f t="shared" ref="BN528" si="9703">F528/F529</f>
        <v>0</v>
      </c>
      <c r="BO528" s="130">
        <f t="shared" ref="BO528" si="9704">G528/G529</f>
        <v>0</v>
      </c>
      <c r="BP528" s="131">
        <f t="shared" ref="BP528" si="9705">H528/H529</f>
        <v>0</v>
      </c>
      <c r="BQ528" s="132">
        <f t="shared" ref="BQ528" si="9706">I528/I529</f>
        <v>0</v>
      </c>
      <c r="BR528" s="129">
        <f t="shared" ref="BR528" si="9707">J528/J529</f>
        <v>0</v>
      </c>
      <c r="BS528" s="130">
        <f t="shared" ref="BS528" si="9708">K528/K529</f>
        <v>0</v>
      </c>
      <c r="BT528" s="131">
        <f t="shared" ref="BT528" si="9709">L528/L529</f>
        <v>0</v>
      </c>
      <c r="BU528" s="129">
        <f t="shared" ref="BU528" si="9710">M528/M529</f>
        <v>0</v>
      </c>
      <c r="BV528" s="133">
        <f t="shared" ref="BV528" si="9711">N528/N529</f>
        <v>0</v>
      </c>
      <c r="BW528" s="134">
        <f t="shared" ref="BW528" si="9712">O528/O529</f>
        <v>0</v>
      </c>
      <c r="BX528" s="129">
        <f t="shared" ref="BX528" si="9713">P528/P529</f>
        <v>0</v>
      </c>
      <c r="BY528" s="130">
        <f t="shared" ref="BY528" si="9714">Q528/Q529</f>
        <v>0</v>
      </c>
      <c r="BZ528" s="131">
        <f t="shared" ref="BZ528" si="9715">R528/R529</f>
        <v>0</v>
      </c>
      <c r="CA528" s="132">
        <f t="shared" ref="CA528" si="9716">S528/S529</f>
        <v>0</v>
      </c>
      <c r="CB528" s="129">
        <f t="shared" ref="CB528" si="9717">T528/T529</f>
        <v>0</v>
      </c>
      <c r="CC528" s="130">
        <f t="shared" ref="CC528" si="9718">U528/U529</f>
        <v>0</v>
      </c>
      <c r="CD528" s="131">
        <f t="shared" ref="CD528" si="9719">V528/V529</f>
        <v>0</v>
      </c>
      <c r="CE528" s="132">
        <f t="shared" ref="CE528" si="9720">W528/W529</f>
        <v>0</v>
      </c>
      <c r="CF528" s="129">
        <f t="shared" ref="CF528" si="9721">X528/X529</f>
        <v>0</v>
      </c>
      <c r="CG528" s="130">
        <f t="shared" ref="CG528" si="9722">Y528/Y529</f>
        <v>0</v>
      </c>
      <c r="CH528" s="131">
        <f t="shared" ref="CH528" si="9723">Z528/Z529</f>
        <v>0</v>
      </c>
      <c r="CI528" s="129">
        <f t="shared" ref="CI528" si="9724">AA528/AA529</f>
        <v>0</v>
      </c>
      <c r="CJ528" s="135">
        <f t="shared" ref="CJ528" si="9725">AB528/AB529</f>
        <v>0</v>
      </c>
      <c r="CK528" s="136">
        <f t="shared" ref="CK528" si="9726">AC528/AC529</f>
        <v>0</v>
      </c>
    </row>
    <row r="529" spans="1:89" ht="14.25" thickTop="1" thickBot="1" x14ac:dyDescent="0.25">
      <c r="A529" s="267" t="s">
        <v>13</v>
      </c>
      <c r="B529" s="20">
        <f t="shared" ref="B529:AA529" si="9727">SUM(B506:B528)</f>
        <v>7457</v>
      </c>
      <c r="C529" s="21">
        <f t="shared" si="9727"/>
        <v>7846</v>
      </c>
      <c r="D529" s="20">
        <f t="shared" si="9727"/>
        <v>2596</v>
      </c>
      <c r="E529" s="21">
        <f t="shared" si="9727"/>
        <v>3070</v>
      </c>
      <c r="F529" s="20">
        <f t="shared" si="9727"/>
        <v>8747</v>
      </c>
      <c r="G529" s="21">
        <f t="shared" si="9727"/>
        <v>7157</v>
      </c>
      <c r="H529" s="20">
        <f t="shared" si="9727"/>
        <v>13454</v>
      </c>
      <c r="I529" s="21">
        <f t="shared" si="9727"/>
        <v>13083</v>
      </c>
      <c r="J529" s="20">
        <f t="shared" si="9727"/>
        <v>1299</v>
      </c>
      <c r="K529" s="21">
        <f t="shared" si="9727"/>
        <v>1414</v>
      </c>
      <c r="L529" s="20">
        <f t="shared" si="9727"/>
        <v>4732</v>
      </c>
      <c r="M529" s="21">
        <f t="shared" si="9727"/>
        <v>4735</v>
      </c>
      <c r="N529" s="20">
        <f t="shared" si="9727"/>
        <v>11640</v>
      </c>
      <c r="O529" s="21">
        <f t="shared" si="9727"/>
        <v>12049</v>
      </c>
      <c r="P529" s="20">
        <f t="shared" si="9727"/>
        <v>6128</v>
      </c>
      <c r="Q529" s="21">
        <f t="shared" si="9727"/>
        <v>5989</v>
      </c>
      <c r="R529" s="20">
        <f t="shared" si="9727"/>
        <v>8118</v>
      </c>
      <c r="S529" s="21">
        <f t="shared" si="9727"/>
        <v>8490</v>
      </c>
      <c r="T529" s="20">
        <f t="shared" si="9727"/>
        <v>796</v>
      </c>
      <c r="U529" s="21">
        <f t="shared" si="9727"/>
        <v>935</v>
      </c>
      <c r="V529" s="20">
        <f t="shared" si="9727"/>
        <v>6380</v>
      </c>
      <c r="W529" s="21">
        <f t="shared" si="9727"/>
        <v>7486</v>
      </c>
      <c r="X529" s="20">
        <f t="shared" si="9727"/>
        <v>4390</v>
      </c>
      <c r="Y529" s="21">
        <f t="shared" si="9727"/>
        <v>2554</v>
      </c>
      <c r="Z529" s="20">
        <f t="shared" si="9727"/>
        <v>12744</v>
      </c>
      <c r="AA529" s="21">
        <f t="shared" si="9727"/>
        <v>13475</v>
      </c>
      <c r="AB529" s="174">
        <f>SUM(AB505:AB528)</f>
        <v>88481</v>
      </c>
      <c r="AC529" s="175">
        <f t="shared" ref="AC529" si="9728">SUM(AC505:AC528)</f>
        <v>88283</v>
      </c>
      <c r="BI529" s="267" t="s">
        <v>13</v>
      </c>
      <c r="BJ529" s="155">
        <f>SUM(BJ505:BJ528)</f>
        <v>0.99999999999999989</v>
      </c>
      <c r="BK529" s="156">
        <f t="shared" ref="BK529:CK529" si="9729">SUM(BK505:BK528)</f>
        <v>1.0000000000000002</v>
      </c>
      <c r="BL529" s="155">
        <f t="shared" si="9729"/>
        <v>1.0000000000000002</v>
      </c>
      <c r="BM529" s="156">
        <f t="shared" si="9729"/>
        <v>0.99999999999999978</v>
      </c>
      <c r="BN529" s="155">
        <f t="shared" si="9729"/>
        <v>1</v>
      </c>
      <c r="BO529" s="156">
        <f t="shared" si="9729"/>
        <v>1.0000000000000002</v>
      </c>
      <c r="BP529" s="155">
        <f t="shared" si="9729"/>
        <v>1</v>
      </c>
      <c r="BQ529" s="156">
        <f t="shared" si="9729"/>
        <v>1</v>
      </c>
      <c r="BR529" s="155">
        <f t="shared" si="9729"/>
        <v>1</v>
      </c>
      <c r="BS529" s="156">
        <f t="shared" si="9729"/>
        <v>1</v>
      </c>
      <c r="BT529" s="155">
        <f t="shared" si="9729"/>
        <v>1.0000000000000002</v>
      </c>
      <c r="BU529" s="156">
        <f t="shared" si="9729"/>
        <v>1.0000000000000002</v>
      </c>
      <c r="BV529" s="155">
        <f t="shared" si="9729"/>
        <v>0.99999999999999978</v>
      </c>
      <c r="BW529" s="156">
        <f t="shared" si="9729"/>
        <v>1</v>
      </c>
      <c r="BX529" s="155">
        <f t="shared" si="9729"/>
        <v>0.99999999999999989</v>
      </c>
      <c r="BY529" s="156">
        <f t="shared" si="9729"/>
        <v>0.99999999999999989</v>
      </c>
      <c r="BZ529" s="155">
        <f t="shared" si="9729"/>
        <v>0.99999999999999989</v>
      </c>
      <c r="CA529" s="156">
        <f t="shared" si="9729"/>
        <v>1.0000000000000002</v>
      </c>
      <c r="CB529" s="155">
        <f t="shared" si="9729"/>
        <v>0.99999999999999989</v>
      </c>
      <c r="CC529" s="156">
        <f t="shared" si="9729"/>
        <v>1.0000000000000002</v>
      </c>
      <c r="CD529" s="155">
        <f t="shared" si="9729"/>
        <v>1.0000000000000002</v>
      </c>
      <c r="CE529" s="156">
        <f t="shared" si="9729"/>
        <v>0.99999999999999989</v>
      </c>
      <c r="CF529" s="155">
        <f t="shared" si="9729"/>
        <v>0.99999999999999978</v>
      </c>
      <c r="CG529" s="156">
        <f t="shared" si="9729"/>
        <v>1</v>
      </c>
      <c r="CH529" s="155">
        <f t="shared" si="9729"/>
        <v>1</v>
      </c>
      <c r="CI529" s="156">
        <f t="shared" si="9729"/>
        <v>1</v>
      </c>
      <c r="CJ529" s="155">
        <f t="shared" si="9729"/>
        <v>0.99999999999999989</v>
      </c>
      <c r="CK529" s="156">
        <f t="shared" si="9729"/>
        <v>1</v>
      </c>
    </row>
    <row r="530" spans="1:89" ht="13.5" thickTop="1" x14ac:dyDescent="0.2">
      <c r="A530" s="187"/>
    </row>
    <row r="532" spans="1:89" x14ac:dyDescent="0.2">
      <c r="A532" s="301">
        <f>+A501+1</f>
        <v>44487</v>
      </c>
      <c r="B532" s="301"/>
      <c r="C532" s="301"/>
      <c r="D532" s="301"/>
      <c r="BI532" s="300">
        <f>+BI470+2</f>
        <v>44487</v>
      </c>
      <c r="BJ532" s="300"/>
      <c r="BK532" s="300"/>
      <c r="BL532" s="300"/>
    </row>
    <row r="533" spans="1:89" ht="13.5" thickBot="1" x14ac:dyDescent="0.25">
      <c r="AE533" s="270" t="s">
        <v>84</v>
      </c>
    </row>
    <row r="534" spans="1:89" ht="14.25" thickTop="1" thickBot="1" x14ac:dyDescent="0.25">
      <c r="A534" s="298" t="s">
        <v>0</v>
      </c>
      <c r="B534" s="292" t="s">
        <v>1</v>
      </c>
      <c r="C534" s="293"/>
      <c r="D534" s="292" t="s">
        <v>2</v>
      </c>
      <c r="E534" s="293"/>
      <c r="F534" s="292" t="s">
        <v>3</v>
      </c>
      <c r="G534" s="293"/>
      <c r="H534" s="292" t="s">
        <v>4</v>
      </c>
      <c r="I534" s="293"/>
      <c r="J534" s="292" t="s">
        <v>5</v>
      </c>
      <c r="K534" s="293"/>
      <c r="L534" s="292" t="s">
        <v>6</v>
      </c>
      <c r="M534" s="293"/>
      <c r="N534" s="292" t="s">
        <v>7</v>
      </c>
      <c r="O534" s="293"/>
      <c r="P534" s="292" t="s">
        <v>8</v>
      </c>
      <c r="Q534" s="293"/>
      <c r="R534" s="292" t="s">
        <v>9</v>
      </c>
      <c r="S534" s="293"/>
      <c r="T534" s="292" t="s">
        <v>10</v>
      </c>
      <c r="U534" s="293"/>
      <c r="V534" s="292" t="s">
        <v>11</v>
      </c>
      <c r="W534" s="293"/>
      <c r="X534" s="292" t="s">
        <v>12</v>
      </c>
      <c r="Y534" s="293"/>
      <c r="Z534" s="294" t="s">
        <v>40</v>
      </c>
      <c r="AA534" s="295"/>
      <c r="AB534" s="296" t="s">
        <v>41</v>
      </c>
      <c r="AC534" s="297"/>
      <c r="AE534" s="298" t="s">
        <v>0</v>
      </c>
      <c r="AF534" s="292" t="s">
        <v>1</v>
      </c>
      <c r="AG534" s="293"/>
      <c r="AH534" s="292" t="s">
        <v>2</v>
      </c>
      <c r="AI534" s="293"/>
      <c r="AJ534" s="292" t="s">
        <v>3</v>
      </c>
      <c r="AK534" s="293"/>
      <c r="AL534" s="292" t="s">
        <v>4</v>
      </c>
      <c r="AM534" s="293"/>
      <c r="AN534" s="292" t="s">
        <v>5</v>
      </c>
      <c r="AO534" s="293"/>
      <c r="AP534" s="292" t="s">
        <v>6</v>
      </c>
      <c r="AQ534" s="293"/>
      <c r="AR534" s="292" t="s">
        <v>7</v>
      </c>
      <c r="AS534" s="293"/>
      <c r="AT534" s="292" t="s">
        <v>8</v>
      </c>
      <c r="AU534" s="293"/>
      <c r="AV534" s="292" t="s">
        <v>9</v>
      </c>
      <c r="AW534" s="293"/>
      <c r="AX534" s="292" t="s">
        <v>10</v>
      </c>
      <c r="AY534" s="293"/>
      <c r="AZ534" s="292" t="s">
        <v>11</v>
      </c>
      <c r="BA534" s="293"/>
      <c r="BB534" s="292" t="s">
        <v>12</v>
      </c>
      <c r="BC534" s="293"/>
      <c r="BD534" s="294" t="s">
        <v>40</v>
      </c>
      <c r="BE534" s="295"/>
      <c r="BF534" s="296" t="s">
        <v>41</v>
      </c>
      <c r="BG534" s="297"/>
      <c r="BI534" s="298" t="s">
        <v>0</v>
      </c>
      <c r="BJ534" s="292" t="s">
        <v>1</v>
      </c>
      <c r="BK534" s="293"/>
      <c r="BL534" s="292" t="s">
        <v>2</v>
      </c>
      <c r="BM534" s="293"/>
      <c r="BN534" s="292" t="s">
        <v>3</v>
      </c>
      <c r="BO534" s="293"/>
      <c r="BP534" s="292" t="s">
        <v>4</v>
      </c>
      <c r="BQ534" s="293"/>
      <c r="BR534" s="292" t="s">
        <v>5</v>
      </c>
      <c r="BS534" s="293"/>
      <c r="BT534" s="292" t="s">
        <v>6</v>
      </c>
      <c r="BU534" s="293"/>
      <c r="BV534" s="292" t="s">
        <v>7</v>
      </c>
      <c r="BW534" s="293"/>
      <c r="BX534" s="292" t="s">
        <v>8</v>
      </c>
      <c r="BY534" s="293"/>
      <c r="BZ534" s="292" t="s">
        <v>9</v>
      </c>
      <c r="CA534" s="293"/>
      <c r="CB534" s="292" t="s">
        <v>10</v>
      </c>
      <c r="CC534" s="293"/>
      <c r="CD534" s="292" t="s">
        <v>11</v>
      </c>
      <c r="CE534" s="293"/>
      <c r="CF534" s="292" t="s">
        <v>12</v>
      </c>
      <c r="CG534" s="293"/>
      <c r="CH534" s="294" t="s">
        <v>40</v>
      </c>
      <c r="CI534" s="295"/>
      <c r="CJ534" s="292" t="s">
        <v>41</v>
      </c>
      <c r="CK534" s="293"/>
    </row>
    <row r="535" spans="1:89" ht="15" thickTop="1" thickBot="1" x14ac:dyDescent="0.3">
      <c r="A535" s="299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9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9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3.5" thickTop="1" x14ac:dyDescent="0.2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3" t="str">
        <f>$AE$9</f>
        <v>07:00 - 07:59</v>
      </c>
      <c r="AF536" s="126">
        <f>SUMIF($A$9:$A$32,$AE536,B$536:B$559)</f>
        <v>1229</v>
      </c>
      <c r="AG536" s="186">
        <f t="shared" ref="AG536:AV537" si="9730">SUMIF($A$9:$A$32,$AE536,C$536:C$559)</f>
        <v>476</v>
      </c>
      <c r="AH536" s="127">
        <f t="shared" si="9730"/>
        <v>791</v>
      </c>
      <c r="AI536" s="180">
        <f t="shared" si="9730"/>
        <v>420</v>
      </c>
      <c r="AJ536" s="126">
        <f t="shared" si="9730"/>
        <v>1641</v>
      </c>
      <c r="AK536" s="128">
        <f t="shared" si="9730"/>
        <v>602</v>
      </c>
      <c r="AL536" s="127">
        <f t="shared" si="9730"/>
        <v>1516</v>
      </c>
      <c r="AM536" s="180">
        <f t="shared" si="9730"/>
        <v>901</v>
      </c>
      <c r="AN536" s="126">
        <f t="shared" si="9730"/>
        <v>200</v>
      </c>
      <c r="AO536" s="128">
        <f t="shared" si="9730"/>
        <v>442</v>
      </c>
      <c r="AP536" s="127">
        <f t="shared" si="9730"/>
        <v>372</v>
      </c>
      <c r="AQ536" s="126">
        <f t="shared" si="9730"/>
        <v>1319</v>
      </c>
      <c r="AR536" s="179">
        <f t="shared" si="9730"/>
        <v>1423</v>
      </c>
      <c r="AS536" s="181">
        <f t="shared" si="9730"/>
        <v>1978</v>
      </c>
      <c r="AT536" s="126">
        <f t="shared" si="9730"/>
        <v>886</v>
      </c>
      <c r="AU536" s="128">
        <f t="shared" si="9730"/>
        <v>974</v>
      </c>
      <c r="AV536" s="127">
        <f t="shared" si="9730"/>
        <v>1145</v>
      </c>
      <c r="AW536" s="180">
        <f t="shared" ref="AW536:BE537" si="9731">SUMIF($A$9:$A$32,$AE536,S$536:S$559)</f>
        <v>1041</v>
      </c>
      <c r="AX536" s="126">
        <f t="shared" si="9731"/>
        <v>115</v>
      </c>
      <c r="AY536" s="128">
        <f t="shared" si="9731"/>
        <v>614</v>
      </c>
      <c r="AZ536" s="127">
        <f t="shared" si="9731"/>
        <v>449</v>
      </c>
      <c r="BA536" s="180">
        <f t="shared" si="9731"/>
        <v>1338</v>
      </c>
      <c r="BB536" s="126">
        <f t="shared" si="9731"/>
        <v>784</v>
      </c>
      <c r="BC536" s="128">
        <f t="shared" si="9731"/>
        <v>779</v>
      </c>
      <c r="BD536" s="184">
        <f t="shared" si="9731"/>
        <v>1754</v>
      </c>
      <c r="BE536" s="185">
        <f t="shared" si="9731"/>
        <v>1340</v>
      </c>
      <c r="BF536" s="170">
        <f>AF536+AH536+AJ536+AL536+AN536+AP536+AR536+AT536+AV536+AX536+AZ536+BB536+BD536</f>
        <v>12305</v>
      </c>
      <c r="BG536" s="171">
        <f>AG536+AI536+AK536+AM536+AO536+AQ536+AS536+AU536+AW536+AY536+BA536+BC536+BE536</f>
        <v>12224</v>
      </c>
      <c r="BH536" s="231"/>
      <c r="BI536" s="125" t="s">
        <v>16</v>
      </c>
      <c r="BJ536" s="129">
        <f>B536/B560</f>
        <v>0</v>
      </c>
      <c r="BK536" s="130">
        <f t="shared" ref="BK536" si="9732">C536/C560</f>
        <v>0</v>
      </c>
      <c r="BL536" s="131">
        <f t="shared" ref="BL536" si="9733">D536/D560</f>
        <v>0</v>
      </c>
      <c r="BM536" s="132">
        <f t="shared" ref="BM536" si="9734">E536/E560</f>
        <v>0</v>
      </c>
      <c r="BN536" s="129">
        <f t="shared" ref="BN536" si="9735">F536/F560</f>
        <v>0</v>
      </c>
      <c r="BO536" s="130">
        <f t="shared" ref="BO536" si="9736">G536/G560</f>
        <v>0</v>
      </c>
      <c r="BP536" s="131">
        <f t="shared" ref="BP536" si="9737">H536/H560</f>
        <v>0</v>
      </c>
      <c r="BQ536" s="132">
        <f t="shared" ref="BQ536" si="9738">I536/I560</f>
        <v>0</v>
      </c>
      <c r="BR536" s="129">
        <f t="shared" ref="BR536" si="9739">J536/J560</f>
        <v>0</v>
      </c>
      <c r="BS536" s="130">
        <f t="shared" ref="BS536" si="9740">K536/K560</f>
        <v>0</v>
      </c>
      <c r="BT536" s="131">
        <f t="shared" ref="BT536" si="9741">L536/L560</f>
        <v>0</v>
      </c>
      <c r="BU536" s="129">
        <f t="shared" ref="BU536" si="9742">M536/M560</f>
        <v>0</v>
      </c>
      <c r="BV536" s="133">
        <f t="shared" ref="BV536" si="9743">N536/N560</f>
        <v>0</v>
      </c>
      <c r="BW536" s="134">
        <f t="shared" ref="BW536" si="9744">O536/O560</f>
        <v>0</v>
      </c>
      <c r="BX536" s="129">
        <f t="shared" ref="BX536" si="9745">P536/P560</f>
        <v>0</v>
      </c>
      <c r="BY536" s="130">
        <f t="shared" ref="BY536" si="9746">Q536/Q560</f>
        <v>0</v>
      </c>
      <c r="BZ536" s="131">
        <f t="shared" ref="BZ536" si="9747">R536/R560</f>
        <v>0</v>
      </c>
      <c r="CA536" s="132">
        <f t="shared" ref="CA536" si="9748">S536/S560</f>
        <v>0</v>
      </c>
      <c r="CB536" s="129">
        <f t="shared" ref="CB536" si="9749">T536/T560</f>
        <v>0</v>
      </c>
      <c r="CC536" s="130">
        <f t="shared" ref="CC536" si="9750">U536/U560</f>
        <v>0</v>
      </c>
      <c r="CD536" s="131">
        <f t="shared" ref="CD536" si="9751">V536/V560</f>
        <v>0</v>
      </c>
      <c r="CE536" s="132">
        <f t="shared" ref="CE536" si="9752">W536/W560</f>
        <v>0</v>
      </c>
      <c r="CF536" s="129">
        <f t="shared" ref="CF536" si="9753">X536/X560</f>
        <v>0</v>
      </c>
      <c r="CG536" s="130">
        <f t="shared" ref="CG536" si="9754">Y536/Y560</f>
        <v>0</v>
      </c>
      <c r="CH536" s="131">
        <f t="shared" ref="CH536" si="9755">Z536/Z560</f>
        <v>0</v>
      </c>
      <c r="CI536" s="129">
        <f t="shared" ref="CI536" si="9756">AA536/AA560</f>
        <v>0</v>
      </c>
      <c r="CJ536" s="135">
        <f t="shared" ref="CJ536" si="9757">AB536/AB560</f>
        <v>0</v>
      </c>
      <c r="CK536" s="136">
        <f t="shared" ref="CK536" si="9758">AC536/AC560</f>
        <v>0</v>
      </c>
    </row>
    <row r="537" spans="1:89" x14ac:dyDescent="0.2">
      <c r="A537" s="137" t="s">
        <v>17</v>
      </c>
      <c r="B537" s="189">
        <v>241</v>
      </c>
      <c r="C537" s="190">
        <v>0</v>
      </c>
      <c r="D537" s="191">
        <v>331</v>
      </c>
      <c r="E537" s="192">
        <v>1</v>
      </c>
      <c r="F537" s="189">
        <v>486</v>
      </c>
      <c r="G537" s="193">
        <v>0</v>
      </c>
      <c r="H537" s="191">
        <v>436</v>
      </c>
      <c r="I537" s="192">
        <v>20</v>
      </c>
      <c r="J537" s="189">
        <v>14</v>
      </c>
      <c r="K537" s="193">
        <v>12</v>
      </c>
      <c r="L537" s="191">
        <v>34</v>
      </c>
      <c r="M537" s="189">
        <v>56</v>
      </c>
      <c r="N537" s="194">
        <v>146</v>
      </c>
      <c r="O537" s="195">
        <v>77</v>
      </c>
      <c r="P537" s="189">
        <v>35</v>
      </c>
      <c r="Q537" s="193">
        <v>51</v>
      </c>
      <c r="R537" s="191">
        <v>8</v>
      </c>
      <c r="S537" s="192">
        <v>73</v>
      </c>
      <c r="T537" s="189">
        <v>0</v>
      </c>
      <c r="U537" s="193">
        <v>0</v>
      </c>
      <c r="V537" s="191">
        <v>1</v>
      </c>
      <c r="W537" s="192">
        <v>0</v>
      </c>
      <c r="X537" s="189">
        <v>2</v>
      </c>
      <c r="Y537" s="193">
        <v>0</v>
      </c>
      <c r="Z537" s="191">
        <v>0</v>
      </c>
      <c r="AA537" s="189">
        <v>0</v>
      </c>
      <c r="AB537" s="170">
        <f t="shared" ref="AB537:AB556" si="9759">B537+D537+F537+H537+J537+L537+N537+P537+R537+T537+V537+X537+Z537</f>
        <v>1734</v>
      </c>
      <c r="AC537" s="171">
        <f t="shared" ref="AC537:AC556" si="9760">C537+E537+G537+I537+K537+M537+O537+Q537+S537+U537+W537+Y537+AA537</f>
        <v>290</v>
      </c>
      <c r="AD537" s="232"/>
      <c r="AE537" s="275" t="str">
        <f>$AE$10</f>
        <v>08:00 - 08:59</v>
      </c>
      <c r="AF537" s="126">
        <f>SUMIF($A$9:$A$32,$AE537,B$536:B$559)</f>
        <v>1308</v>
      </c>
      <c r="AG537" s="190">
        <f t="shared" si="9730"/>
        <v>488</v>
      </c>
      <c r="AH537" s="191">
        <f t="shared" si="9730"/>
        <v>806</v>
      </c>
      <c r="AI537" s="192">
        <f t="shared" si="9730"/>
        <v>322</v>
      </c>
      <c r="AJ537" s="276">
        <f t="shared" si="9730"/>
        <v>1535</v>
      </c>
      <c r="AK537" s="193">
        <f t="shared" si="9730"/>
        <v>469</v>
      </c>
      <c r="AL537" s="191">
        <f t="shared" si="9730"/>
        <v>1363</v>
      </c>
      <c r="AM537" s="192">
        <f t="shared" si="9730"/>
        <v>915</v>
      </c>
      <c r="AN537" s="276">
        <f t="shared" si="9730"/>
        <v>157</v>
      </c>
      <c r="AO537" s="193">
        <f t="shared" si="9730"/>
        <v>468</v>
      </c>
      <c r="AP537" s="191">
        <f t="shared" si="9730"/>
        <v>337</v>
      </c>
      <c r="AQ537" s="276">
        <f t="shared" si="9730"/>
        <v>1398</v>
      </c>
      <c r="AR537" s="194">
        <f t="shared" si="9730"/>
        <v>1117</v>
      </c>
      <c r="AS537" s="195">
        <f t="shared" si="9730"/>
        <v>1990</v>
      </c>
      <c r="AT537" s="276">
        <f t="shared" si="9730"/>
        <v>823</v>
      </c>
      <c r="AU537" s="193">
        <f t="shared" si="9730"/>
        <v>882</v>
      </c>
      <c r="AV537" s="191">
        <f t="shared" si="9730"/>
        <v>1082</v>
      </c>
      <c r="AW537" s="192">
        <f t="shared" si="9731"/>
        <v>915</v>
      </c>
      <c r="AX537" s="276">
        <f t="shared" si="9731"/>
        <v>111</v>
      </c>
      <c r="AY537" s="193">
        <f t="shared" si="9731"/>
        <v>491</v>
      </c>
      <c r="AZ537" s="191">
        <f t="shared" si="9731"/>
        <v>429</v>
      </c>
      <c r="BA537" s="192">
        <f t="shared" si="9731"/>
        <v>1178</v>
      </c>
      <c r="BB537" s="276">
        <f t="shared" si="9731"/>
        <v>803</v>
      </c>
      <c r="BC537" s="193">
        <f t="shared" si="9731"/>
        <v>735</v>
      </c>
      <c r="BD537" s="191">
        <f t="shared" si="9731"/>
        <v>1725</v>
      </c>
      <c r="BE537" s="276">
        <f t="shared" si="9731"/>
        <v>1362</v>
      </c>
      <c r="BF537" s="172">
        <f>SUM(AF537,AH537,AJ537,AL537,AN537,AP537,AR537,AT537,AV537,AX537,AZ537,BB537,BD537)</f>
        <v>11596</v>
      </c>
      <c r="BG537" s="173">
        <f>SUM(AG537,AI537,AK537,AM537,AO537,AQ537,AS537,AU537,AW537,AY537,BA537,BC537,BE537)</f>
        <v>11613</v>
      </c>
      <c r="BH537" s="232"/>
      <c r="BI537" s="137" t="s">
        <v>17</v>
      </c>
      <c r="BJ537" s="129">
        <f>B537/B560</f>
        <v>1.8888627635394624E-2</v>
      </c>
      <c r="BK537" s="130">
        <f t="shared" ref="BK537" si="9761">C537/C560</f>
        <v>0</v>
      </c>
      <c r="BL537" s="131">
        <f t="shared" ref="BL537" si="9762">D537/D560</f>
        <v>4.50769440283263E-2</v>
      </c>
      <c r="BM537" s="132">
        <f t="shared" ref="BM537" si="9763">E537/E560</f>
        <v>1.7699115044247788E-4</v>
      </c>
      <c r="BN537" s="129">
        <f t="shared" ref="BN537" si="9764">F537/F560</f>
        <v>3.1153846153846153E-2</v>
      </c>
      <c r="BO537" s="130">
        <f t="shared" ref="BO537" si="9765">G537/G560</f>
        <v>0</v>
      </c>
      <c r="BP537" s="131">
        <f t="shared" ref="BP537" si="9766">H537/H560</f>
        <v>2.2733197768392513E-2</v>
      </c>
      <c r="BQ537" s="132">
        <f t="shared" ref="BQ537" si="9767">I537/I560</f>
        <v>1.0735949326319181E-3</v>
      </c>
      <c r="BR537" s="129">
        <f t="shared" ref="BR537" si="9768">J537/J560</f>
        <v>4.1941282204913119E-3</v>
      </c>
      <c r="BS537" s="130">
        <f t="shared" ref="BS537" si="9769">K537/K560</f>
        <v>3.4843205574912892E-3</v>
      </c>
      <c r="BT537" s="131">
        <f t="shared" ref="BT537" si="9770">L537/L560</f>
        <v>3.6594553869335918E-3</v>
      </c>
      <c r="BU537" s="129">
        <f t="shared" ref="BU537" si="9771">M537/M560</f>
        <v>5.3282588011417699E-3</v>
      </c>
      <c r="BV537" s="133">
        <f t="shared" ref="BV537" si="9772">N537/N560</f>
        <v>7.6045627376425855E-3</v>
      </c>
      <c r="BW537" s="134">
        <f t="shared" ref="BW537" si="9773">O537/O560</f>
        <v>3.6494620598132611E-3</v>
      </c>
      <c r="BX537" s="129">
        <f t="shared" ref="BX537" si="9774">P537/P560</f>
        <v>3.5218353793519822E-3</v>
      </c>
      <c r="BY537" s="130">
        <f t="shared" ref="BY537" si="9775">Q537/Q560</f>
        <v>4.6575342465753422E-3</v>
      </c>
      <c r="BZ537" s="131">
        <f t="shared" ref="BZ537" si="9776">R537/R560</f>
        <v>6.6050198150594452E-4</v>
      </c>
      <c r="CA537" s="132">
        <f t="shared" ref="CA537" si="9777">S537/S560</f>
        <v>5.3148889697852203E-3</v>
      </c>
      <c r="CB537" s="129">
        <f t="shared" ref="CB537" si="9778">T537/T560</f>
        <v>0</v>
      </c>
      <c r="CC537" s="130">
        <f t="shared" ref="CC537" si="9779">U537/U560</f>
        <v>0</v>
      </c>
      <c r="CD537" s="131">
        <f t="shared" ref="CD537" si="9780">V537/V560</f>
        <v>1.0252204223908141E-4</v>
      </c>
      <c r="CE537" s="132">
        <f t="shared" ref="CE537" si="9781">W537/W560</f>
        <v>0</v>
      </c>
      <c r="CF537" s="129">
        <f t="shared" ref="CF537" si="9782">X537/X560</f>
        <v>2.1438525029477971E-4</v>
      </c>
      <c r="CG537" s="130">
        <f t="shared" ref="CG537" si="9783">Y537/Y560</f>
        <v>0</v>
      </c>
      <c r="CH537" s="131">
        <f t="shared" ref="CH537" si="9784">Z537/Z560</f>
        <v>0</v>
      </c>
      <c r="CI537" s="129">
        <f t="shared" ref="CI537" si="9785">AA537/AA560</f>
        <v>0</v>
      </c>
      <c r="CJ537" s="135">
        <f t="shared" ref="CJ537" si="9786">AB537/AB560</f>
        <v>1.1549143804823466E-2</v>
      </c>
      <c r="CK537" s="136">
        <f t="shared" ref="CK537" si="9787">AC537/AC560</f>
        <v>1.9385545068049948E-3</v>
      </c>
    </row>
    <row r="538" spans="1:89" ht="13.5" thickBot="1" x14ac:dyDescent="0.25">
      <c r="A538" s="146" t="s">
        <v>18</v>
      </c>
      <c r="B538" s="196">
        <v>1051</v>
      </c>
      <c r="C538" s="197">
        <v>0</v>
      </c>
      <c r="D538" s="198">
        <v>859</v>
      </c>
      <c r="E538" s="199">
        <v>60</v>
      </c>
      <c r="F538" s="196">
        <v>1341</v>
      </c>
      <c r="G538" s="200">
        <v>182</v>
      </c>
      <c r="H538" s="198">
        <v>1400</v>
      </c>
      <c r="I538" s="199">
        <v>381</v>
      </c>
      <c r="J538" s="196">
        <v>62</v>
      </c>
      <c r="K538" s="200">
        <v>115</v>
      </c>
      <c r="L538" s="198">
        <v>158</v>
      </c>
      <c r="M538" s="196">
        <v>434</v>
      </c>
      <c r="N538" s="201">
        <v>806</v>
      </c>
      <c r="O538" s="202">
        <v>902</v>
      </c>
      <c r="P538" s="196">
        <v>373</v>
      </c>
      <c r="Q538" s="200">
        <v>657</v>
      </c>
      <c r="R538" s="198">
        <v>414</v>
      </c>
      <c r="S538" s="199">
        <v>758</v>
      </c>
      <c r="T538" s="196">
        <v>33</v>
      </c>
      <c r="U538" s="200">
        <v>291</v>
      </c>
      <c r="V538" s="198">
        <v>310</v>
      </c>
      <c r="W538" s="199">
        <v>854</v>
      </c>
      <c r="X538" s="196">
        <v>447</v>
      </c>
      <c r="Y538" s="200">
        <v>400</v>
      </c>
      <c r="Z538" s="198">
        <v>1110</v>
      </c>
      <c r="AA538" s="196">
        <v>831</v>
      </c>
      <c r="AB538" s="170">
        <f t="shared" si="9759"/>
        <v>8364</v>
      </c>
      <c r="AC538" s="171">
        <f t="shared" si="9760"/>
        <v>5865</v>
      </c>
      <c r="AE538" s="273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8.2373226741907668E-2</v>
      </c>
      <c r="BK538" s="130">
        <f t="shared" ref="BK538" si="9788">C538/C560</f>
        <v>0</v>
      </c>
      <c r="BL538" s="131">
        <f t="shared" ref="BL538" si="9789">D538/D560</f>
        <v>0.11698215988015798</v>
      </c>
      <c r="BM538" s="132">
        <f t="shared" ref="BM538" si="9790">E538/E560</f>
        <v>1.0619469026548672E-2</v>
      </c>
      <c r="BN538" s="129">
        <f t="shared" ref="BN538" si="9791">F538/F560</f>
        <v>8.5961538461538464E-2</v>
      </c>
      <c r="BO538" s="130">
        <f t="shared" ref="BO538" si="9792">G538/G560</f>
        <v>1.547487458549443E-2</v>
      </c>
      <c r="BP538" s="131">
        <f t="shared" ref="BP538" si="9793">H538/H560</f>
        <v>7.2996506595755781E-2</v>
      </c>
      <c r="BQ538" s="132">
        <f t="shared" ref="BQ538" si="9794">I538/I560</f>
        <v>2.0451983466638037E-2</v>
      </c>
      <c r="BR538" s="129">
        <f t="shared" ref="BR538" si="9795">J538/J560</f>
        <v>1.8573996405032954E-2</v>
      </c>
      <c r="BS538" s="130">
        <f t="shared" ref="BS538" si="9796">K538/K560</f>
        <v>3.3391405342624858E-2</v>
      </c>
      <c r="BT538" s="131">
        <f t="shared" ref="BT538" si="9797">L538/L560</f>
        <v>1.7005704445161984E-2</v>
      </c>
      <c r="BU538" s="129">
        <f t="shared" ref="BU538" si="9798">M538/M560</f>
        <v>4.1294005708848718E-2</v>
      </c>
      <c r="BV538" s="133">
        <f t="shared" ref="BV538" si="9799">N538/N560</f>
        <v>4.1981353195478931E-2</v>
      </c>
      <c r="BW538" s="134">
        <f t="shared" ref="BW538" si="9800">O538/O560</f>
        <v>4.2750841272098203E-2</v>
      </c>
      <c r="BX538" s="129">
        <f t="shared" ref="BX538" si="9801">P538/P560</f>
        <v>3.7532702757093986E-2</v>
      </c>
      <c r="BY538" s="130">
        <f t="shared" ref="BY538" si="9802">Q538/Q560</f>
        <v>0.06</v>
      </c>
      <c r="BZ538" s="131">
        <f t="shared" ref="BZ538" si="9803">R538/R560</f>
        <v>3.4180977542932631E-2</v>
      </c>
      <c r="CA538" s="132">
        <f t="shared" ref="CA538" si="9804">S538/S560</f>
        <v>5.5187477247906805E-2</v>
      </c>
      <c r="CB538" s="129">
        <f t="shared" ref="CB538" si="9805">T538/T560</f>
        <v>1.2537993920972644E-2</v>
      </c>
      <c r="CC538" s="130">
        <f t="shared" ref="CC538" si="9806">U538/U560</f>
        <v>8.2180175091781979E-2</v>
      </c>
      <c r="CD538" s="131">
        <f t="shared" ref="CD538" si="9807">V538/V560</f>
        <v>3.1781833094115232E-2</v>
      </c>
      <c r="CE538" s="132">
        <f t="shared" ref="CE538" si="9808">W538/W560</f>
        <v>6.8112936672515556E-2</v>
      </c>
      <c r="CF538" s="129">
        <f t="shared" ref="CF538" si="9809">X538/X560</f>
        <v>4.7915103440883268E-2</v>
      </c>
      <c r="CG538" s="130">
        <f t="shared" ref="CG538" si="9810">Y538/Y560</f>
        <v>6.4840330685686495E-2</v>
      </c>
      <c r="CH538" s="131">
        <f t="shared" ref="CH538" si="9811">Z538/Z560</f>
        <v>5.6439721360654907E-2</v>
      </c>
      <c r="CI538" s="129">
        <f t="shared" ref="CI538" si="9812">AA538/AA560</f>
        <v>4.1419528485271397E-2</v>
      </c>
      <c r="CJ538" s="135">
        <f t="shared" ref="CJ538" si="9813">AB538/AB560</f>
        <v>5.5707634823266128E-2</v>
      </c>
      <c r="CK538" s="136">
        <f t="shared" ref="CK538" si="9814">AC538/AC560</f>
        <v>3.9205593732452741E-2</v>
      </c>
    </row>
    <row r="539" spans="1:89" ht="14.25" thickTop="1" thickBot="1" x14ac:dyDescent="0.25">
      <c r="A539" s="137" t="s">
        <v>19</v>
      </c>
      <c r="B539" s="189">
        <v>1348</v>
      </c>
      <c r="C539" s="190">
        <v>492</v>
      </c>
      <c r="D539" s="191">
        <v>849</v>
      </c>
      <c r="E539" s="192">
        <v>405</v>
      </c>
      <c r="F539" s="189">
        <v>1475</v>
      </c>
      <c r="G539" s="193">
        <v>523</v>
      </c>
      <c r="H539" s="191">
        <v>1544</v>
      </c>
      <c r="I539" s="192">
        <v>792</v>
      </c>
      <c r="J539" s="189">
        <v>115</v>
      </c>
      <c r="K539" s="193">
        <v>285</v>
      </c>
      <c r="L539" s="191">
        <v>283</v>
      </c>
      <c r="M539" s="189">
        <v>871</v>
      </c>
      <c r="N539" s="194">
        <v>1142</v>
      </c>
      <c r="O539" s="195">
        <v>1743</v>
      </c>
      <c r="P539" s="189">
        <v>694</v>
      </c>
      <c r="Q539" s="193">
        <v>971</v>
      </c>
      <c r="R539" s="191">
        <v>859</v>
      </c>
      <c r="S539" s="192">
        <v>885</v>
      </c>
      <c r="T539" s="189">
        <v>82</v>
      </c>
      <c r="U539" s="193">
        <v>423</v>
      </c>
      <c r="V539" s="191">
        <v>480</v>
      </c>
      <c r="W539" s="192">
        <v>1119</v>
      </c>
      <c r="X539" s="189">
        <v>689</v>
      </c>
      <c r="Y539" s="193">
        <v>569</v>
      </c>
      <c r="Z539" s="191">
        <v>1238</v>
      </c>
      <c r="AA539" s="189">
        <v>1182</v>
      </c>
      <c r="AB539" s="170">
        <f t="shared" si="9759"/>
        <v>10798</v>
      </c>
      <c r="AC539" s="171">
        <f t="shared" si="9760"/>
        <v>10260</v>
      </c>
      <c r="AE539" s="267" t="s">
        <v>13</v>
      </c>
      <c r="AF539" s="20">
        <f t="shared" ref="AF539:BG539" si="9815">SUM(AF536:AF538)</f>
        <v>2537</v>
      </c>
      <c r="AG539" s="21">
        <f t="shared" si="9815"/>
        <v>964</v>
      </c>
      <c r="AH539" s="20">
        <f t="shared" si="9815"/>
        <v>1597</v>
      </c>
      <c r="AI539" s="21">
        <f t="shared" si="9815"/>
        <v>742</v>
      </c>
      <c r="AJ539" s="20">
        <f t="shared" si="9815"/>
        <v>3176</v>
      </c>
      <c r="AK539" s="21">
        <f t="shared" si="9815"/>
        <v>1071</v>
      </c>
      <c r="AL539" s="20">
        <f t="shared" si="9815"/>
        <v>2879</v>
      </c>
      <c r="AM539" s="21">
        <f t="shared" si="9815"/>
        <v>1816</v>
      </c>
      <c r="AN539" s="20">
        <f t="shared" si="9815"/>
        <v>357</v>
      </c>
      <c r="AO539" s="21">
        <f t="shared" si="9815"/>
        <v>910</v>
      </c>
      <c r="AP539" s="20">
        <f t="shared" si="9815"/>
        <v>709</v>
      </c>
      <c r="AQ539" s="21">
        <f t="shared" si="9815"/>
        <v>2717</v>
      </c>
      <c r="AR539" s="20">
        <f t="shared" si="9815"/>
        <v>2540</v>
      </c>
      <c r="AS539" s="21">
        <f t="shared" si="9815"/>
        <v>3968</v>
      </c>
      <c r="AT539" s="20">
        <f t="shared" si="9815"/>
        <v>1709</v>
      </c>
      <c r="AU539" s="21">
        <f t="shared" si="9815"/>
        <v>1856</v>
      </c>
      <c r="AV539" s="20">
        <f t="shared" si="9815"/>
        <v>2227</v>
      </c>
      <c r="AW539" s="21">
        <f t="shared" si="9815"/>
        <v>1956</v>
      </c>
      <c r="AX539" s="20">
        <f t="shared" si="9815"/>
        <v>226</v>
      </c>
      <c r="AY539" s="21">
        <f t="shared" si="9815"/>
        <v>1105</v>
      </c>
      <c r="AZ539" s="20">
        <f t="shared" si="9815"/>
        <v>878</v>
      </c>
      <c r="BA539" s="21">
        <f t="shared" si="9815"/>
        <v>2516</v>
      </c>
      <c r="BB539" s="20">
        <f t="shared" si="9815"/>
        <v>1587</v>
      </c>
      <c r="BC539" s="21">
        <f t="shared" si="9815"/>
        <v>1514</v>
      </c>
      <c r="BD539" s="20">
        <f t="shared" si="9815"/>
        <v>3479</v>
      </c>
      <c r="BE539" s="21">
        <f t="shared" si="9815"/>
        <v>2702</v>
      </c>
      <c r="BF539" s="174">
        <f t="shared" si="9815"/>
        <v>23901</v>
      </c>
      <c r="BG539" s="175">
        <f t="shared" si="9815"/>
        <v>23837</v>
      </c>
      <c r="BI539" s="137" t="s">
        <v>19</v>
      </c>
      <c r="BJ539" s="129">
        <f>B539/B560</f>
        <v>0.10565091308096246</v>
      </c>
      <c r="BK539" s="130">
        <f t="shared" ref="BK539" si="9816">C539/C560</f>
        <v>4.2756582949508994E-2</v>
      </c>
      <c r="BL539" s="131">
        <f t="shared" ref="BL539" si="9817">D539/D560</f>
        <v>0.11562031867084298</v>
      </c>
      <c r="BM539" s="132">
        <f t="shared" ref="BM539" si="9818">E539/E560</f>
        <v>7.1681415929203546E-2</v>
      </c>
      <c r="BN539" s="129">
        <f t="shared" ref="BN539" si="9819">F539/F560</f>
        <v>9.4551282051282048E-2</v>
      </c>
      <c r="BO539" s="130">
        <f t="shared" ref="BO539" si="9820">G539/G560</f>
        <v>4.446900773743729E-2</v>
      </c>
      <c r="BP539" s="131">
        <f t="shared" ref="BP539" si="9821">H539/H560</f>
        <v>8.0504718702747793E-2</v>
      </c>
      <c r="BQ539" s="132">
        <f t="shared" ref="BQ539" si="9822">I539/I560</f>
        <v>4.2514359332223951E-2</v>
      </c>
      <c r="BR539" s="129">
        <f t="shared" ref="BR539" si="9823">J539/J560</f>
        <v>3.4451767525464347E-2</v>
      </c>
      <c r="BS539" s="130">
        <f t="shared" ref="BS539" si="9824">K539/K560</f>
        <v>8.2752613240418119E-2</v>
      </c>
      <c r="BT539" s="131">
        <f t="shared" ref="BT539" si="9825">L539/L560</f>
        <v>3.0459584544182541E-2</v>
      </c>
      <c r="BU539" s="129">
        <f t="shared" ref="BU539" si="9826">M539/M560</f>
        <v>8.2873453853472889E-2</v>
      </c>
      <c r="BV539" s="133">
        <f t="shared" ref="BV539" si="9827">N539/N560</f>
        <v>5.9482264701286522E-2</v>
      </c>
      <c r="BW539" s="134">
        <f t="shared" ref="BW539" si="9828">O539/O560</f>
        <v>8.2610550263045646E-2</v>
      </c>
      <c r="BX539" s="129">
        <f t="shared" ref="BX539" si="9829">P539/P560</f>
        <v>6.9832964379150736E-2</v>
      </c>
      <c r="BY539" s="130">
        <f t="shared" ref="BY539" si="9830">Q539/Q560</f>
        <v>8.8675799086757989E-2</v>
      </c>
      <c r="BZ539" s="131">
        <f t="shared" ref="BZ539" si="9831">R539/R560</f>
        <v>7.0921400264200796E-2</v>
      </c>
      <c r="CA539" s="132">
        <f t="shared" ref="CA539" si="9832">S539/S560</f>
        <v>6.4433927921368761E-2</v>
      </c>
      <c r="CB539" s="129">
        <f t="shared" ref="CB539" si="9833">T539/T560</f>
        <v>3.115501519756839E-2</v>
      </c>
      <c r="CC539" s="130">
        <f t="shared" ref="CC539" si="9834">U539/U560</f>
        <v>0.11945778028805422</v>
      </c>
      <c r="CD539" s="131">
        <f t="shared" ref="CD539" si="9835">V539/V560</f>
        <v>4.9210580274759073E-2</v>
      </c>
      <c r="CE539" s="132">
        <f t="shared" ref="CE539" si="9836">W539/W560</f>
        <v>8.9248684000638054E-2</v>
      </c>
      <c r="CF539" s="129">
        <f t="shared" ref="CF539" si="9837">X539/X560</f>
        <v>7.3855718726551611E-2</v>
      </c>
      <c r="CG539" s="130">
        <f t="shared" ref="CG539" si="9838">Y539/Y560</f>
        <v>9.2235370400389038E-2</v>
      </c>
      <c r="CH539" s="131">
        <f t="shared" ref="CH539" si="9839">Z539/Z560</f>
        <v>6.2948085625667366E-2</v>
      </c>
      <c r="CI539" s="129">
        <f t="shared" ref="CI539" si="9840">AA539/AA560</f>
        <v>5.8914419578328263E-2</v>
      </c>
      <c r="CJ539" s="135">
        <f t="shared" ref="CJ539" si="9841">AB539/AB560</f>
        <v>7.1919062747683837E-2</v>
      </c>
      <c r="CK539" s="136">
        <f t="shared" ref="CK539" si="9842">AC539/AC560</f>
        <v>6.8584721516618097E-2</v>
      </c>
    </row>
    <row r="540" spans="1:89" ht="13.5" thickTop="1" x14ac:dyDescent="0.2">
      <c r="A540" s="146" t="s">
        <v>20</v>
      </c>
      <c r="B540" s="196">
        <v>1229</v>
      </c>
      <c r="C540" s="197">
        <v>476</v>
      </c>
      <c r="D540" s="198">
        <v>791</v>
      </c>
      <c r="E540" s="199">
        <v>420</v>
      </c>
      <c r="F540" s="196">
        <v>1641</v>
      </c>
      <c r="G540" s="200">
        <v>602</v>
      </c>
      <c r="H540" s="198">
        <v>1516</v>
      </c>
      <c r="I540" s="199">
        <v>901</v>
      </c>
      <c r="J540" s="196">
        <v>200</v>
      </c>
      <c r="K540" s="200">
        <v>442</v>
      </c>
      <c r="L540" s="198">
        <v>372</v>
      </c>
      <c r="M540" s="196">
        <v>1319</v>
      </c>
      <c r="N540" s="201">
        <v>1423</v>
      </c>
      <c r="O540" s="202">
        <v>1978</v>
      </c>
      <c r="P540" s="196">
        <v>886</v>
      </c>
      <c r="Q540" s="200">
        <v>974</v>
      </c>
      <c r="R540" s="198">
        <v>1145</v>
      </c>
      <c r="S540" s="199">
        <v>1041</v>
      </c>
      <c r="T540" s="196">
        <v>115</v>
      </c>
      <c r="U540" s="200">
        <v>614</v>
      </c>
      <c r="V540" s="198">
        <v>449</v>
      </c>
      <c r="W540" s="199">
        <v>1338</v>
      </c>
      <c r="X540" s="196">
        <v>784</v>
      </c>
      <c r="Y540" s="200">
        <v>779</v>
      </c>
      <c r="Z540" s="198">
        <v>1754</v>
      </c>
      <c r="AA540" s="196">
        <v>1340</v>
      </c>
      <c r="AB540" s="170">
        <f t="shared" si="9759"/>
        <v>12305</v>
      </c>
      <c r="AC540" s="171">
        <f t="shared" si="9760"/>
        <v>12224</v>
      </c>
      <c r="BI540" s="146" t="s">
        <v>20</v>
      </c>
      <c r="BJ540" s="129">
        <f>B540/B560</f>
        <v>9.6324163335684609E-2</v>
      </c>
      <c r="BK540" s="130">
        <f t="shared" ref="BK540" si="9843">C540/C560</f>
        <v>4.1366124967411141E-2</v>
      </c>
      <c r="BL540" s="131">
        <f t="shared" ref="BL540" si="9844">D540/D560</f>
        <v>0.10772163965681601</v>
      </c>
      <c r="BM540" s="132">
        <f t="shared" ref="BM540" si="9845">E540/E560</f>
        <v>7.4336283185840707E-2</v>
      </c>
      <c r="BN540" s="129">
        <f t="shared" ref="BN540" si="9846">F540/F560</f>
        <v>0.1051923076923077</v>
      </c>
      <c r="BO540" s="130">
        <f t="shared" ref="BO540" si="9847">G540/G560</f>
        <v>5.118612362894312E-2</v>
      </c>
      <c r="BP540" s="131">
        <f t="shared" ref="BP540" si="9848">H540/H560</f>
        <v>7.9044788570832678E-2</v>
      </c>
      <c r="BQ540" s="132">
        <f t="shared" ref="BQ540" si="9849">I540/I560</f>
        <v>4.8365451715067904E-2</v>
      </c>
      <c r="BR540" s="129">
        <f t="shared" ref="BR540" si="9850">J540/J560</f>
        <v>5.9916117435590173E-2</v>
      </c>
      <c r="BS540" s="130">
        <f t="shared" ref="BS540" si="9851">K540/K560</f>
        <v>0.12833914053426249</v>
      </c>
      <c r="BT540" s="131">
        <f t="shared" ref="BT540" si="9852">L540/L560</f>
        <v>4.0038747174685183E-2</v>
      </c>
      <c r="BU540" s="129">
        <f t="shared" ref="BU540" si="9853">M540/M560</f>
        <v>0.12549952426260705</v>
      </c>
      <c r="BV540" s="133">
        <f t="shared" ref="BV540" si="9854">N540/N560</f>
        <v>7.4118443668941089E-2</v>
      </c>
      <c r="BW540" s="134">
        <f t="shared" ref="BW540" si="9855">O540/O560</f>
        <v>9.374851888715105E-2</v>
      </c>
      <c r="BX540" s="129">
        <f t="shared" ref="BX540" si="9856">P540/P560</f>
        <v>8.9152747031595897E-2</v>
      </c>
      <c r="BY540" s="130">
        <f t="shared" ref="BY540" si="9857">Q540/Q560</f>
        <v>8.894977168949772E-2</v>
      </c>
      <c r="BZ540" s="131">
        <f t="shared" ref="BZ540" si="9858">R540/R560</f>
        <v>9.4534346103038305E-2</v>
      </c>
      <c r="CA540" s="132">
        <f t="shared" ref="CA540" si="9859">S540/S560</f>
        <v>7.5791772843101568E-2</v>
      </c>
      <c r="CB540" s="129">
        <f t="shared" ref="CB540" si="9860">T540/T560</f>
        <v>4.3693009118541036E-2</v>
      </c>
      <c r="CC540" s="130">
        <f t="shared" ref="CC540" si="9861">U540/U560</f>
        <v>0.17339734538266027</v>
      </c>
      <c r="CD540" s="131">
        <f t="shared" ref="CD540" si="9862">V540/V560</f>
        <v>4.6032396965347548E-2</v>
      </c>
      <c r="CE540" s="132">
        <f t="shared" ref="CE540" si="9863">W540/W560</f>
        <v>0.10671558462274686</v>
      </c>
      <c r="CF540" s="129">
        <f t="shared" ref="CF540" si="9864">X540/X560</f>
        <v>8.4039018115553643E-2</v>
      </c>
      <c r="CG540" s="130">
        <f t="shared" ref="CG540" si="9865">Y540/Y560</f>
        <v>0.12627654401037444</v>
      </c>
      <c r="CH540" s="131">
        <f t="shared" ref="CH540" si="9866">Z540/Z560</f>
        <v>8.9184929068998831E-2</v>
      </c>
      <c r="CI540" s="129">
        <f t="shared" ref="CI540" si="9867">AA540/AA560</f>
        <v>6.6789612719932209E-2</v>
      </c>
      <c r="CJ540" s="135">
        <f t="shared" ref="CJ540" si="9868">AB540/AB560</f>
        <v>8.195629441658174E-2</v>
      </c>
      <c r="CK540" s="136">
        <f t="shared" ref="CK540" si="9869">AC540/AC560</f>
        <v>8.1713414797187092E-2</v>
      </c>
    </row>
    <row r="541" spans="1:89" ht="13.5" thickBot="1" x14ac:dyDescent="0.25">
      <c r="A541" s="137" t="s">
        <v>21</v>
      </c>
      <c r="B541" s="189">
        <v>1308</v>
      </c>
      <c r="C541" s="190">
        <v>488</v>
      </c>
      <c r="D541" s="191">
        <v>806</v>
      </c>
      <c r="E541" s="192">
        <v>322</v>
      </c>
      <c r="F541" s="189">
        <v>1535</v>
      </c>
      <c r="G541" s="193">
        <v>469</v>
      </c>
      <c r="H541" s="191">
        <v>1363</v>
      </c>
      <c r="I541" s="192">
        <v>915</v>
      </c>
      <c r="J541" s="189">
        <v>157</v>
      </c>
      <c r="K541" s="193">
        <v>468</v>
      </c>
      <c r="L541" s="191">
        <v>337</v>
      </c>
      <c r="M541" s="189">
        <v>1398</v>
      </c>
      <c r="N541" s="194">
        <v>1117</v>
      </c>
      <c r="O541" s="195">
        <v>1990</v>
      </c>
      <c r="P541" s="189">
        <v>823</v>
      </c>
      <c r="Q541" s="193">
        <v>882</v>
      </c>
      <c r="R541" s="191">
        <v>1082</v>
      </c>
      <c r="S541" s="192">
        <v>915</v>
      </c>
      <c r="T541" s="189">
        <v>111</v>
      </c>
      <c r="U541" s="193">
        <v>491</v>
      </c>
      <c r="V541" s="191">
        <v>429</v>
      </c>
      <c r="W541" s="192">
        <v>1178</v>
      </c>
      <c r="X541" s="189">
        <v>803</v>
      </c>
      <c r="Y541" s="193">
        <v>735</v>
      </c>
      <c r="Z541" s="191">
        <v>1725</v>
      </c>
      <c r="AA541" s="189">
        <v>1362</v>
      </c>
      <c r="AB541" s="170">
        <f t="shared" si="9759"/>
        <v>11596</v>
      </c>
      <c r="AC541" s="171">
        <f t="shared" si="9760"/>
        <v>11613</v>
      </c>
      <c r="AE541" s="270" t="s">
        <v>85</v>
      </c>
      <c r="BI541" s="137" t="s">
        <v>21</v>
      </c>
      <c r="BJ541" s="129">
        <f>B541/B560</f>
        <v>0.10251587114977663</v>
      </c>
      <c r="BK541" s="130">
        <f t="shared" ref="BK541" si="9870">C541/C560</f>
        <v>4.2408968453984529E-2</v>
      </c>
      <c r="BL541" s="131">
        <f t="shared" ref="BL541" si="9871">D541/D560</f>
        <v>0.1097644014707885</v>
      </c>
      <c r="BM541" s="132">
        <f t="shared" ref="BM541" si="9872">E541/E560</f>
        <v>5.6991150442477878E-2</v>
      </c>
      <c r="BN541" s="129">
        <f t="shared" ref="BN541" si="9873">F541/F560</f>
        <v>9.8397435897435895E-2</v>
      </c>
      <c r="BO541" s="130">
        <f t="shared" ref="BO541" si="9874">G541/G560</f>
        <v>3.9877561431851033E-2</v>
      </c>
      <c r="BP541" s="131">
        <f t="shared" ref="BP541" si="9875">H541/H560</f>
        <v>7.1067313207153662E-2</v>
      </c>
      <c r="BQ541" s="132">
        <f t="shared" ref="BQ541" si="9876">I541/I560</f>
        <v>4.9116968167910245E-2</v>
      </c>
      <c r="BR541" s="129">
        <f t="shared" ref="BR541" si="9877">J541/J560</f>
        <v>4.7034152186938287E-2</v>
      </c>
      <c r="BS541" s="130">
        <f t="shared" ref="BS541" si="9878">K541/K560</f>
        <v>0.13588850174216027</v>
      </c>
      <c r="BT541" s="131">
        <f t="shared" ref="BT541" si="9879">L541/L560</f>
        <v>3.6271660746959422E-2</v>
      </c>
      <c r="BU541" s="129">
        <f t="shared" ref="BU541" si="9880">M541/M560</f>
        <v>0.1330161750713606</v>
      </c>
      <c r="BV541" s="133">
        <f t="shared" ref="BV541" si="9881">N541/N560</f>
        <v>5.8180113547580604E-2</v>
      </c>
      <c r="BW541" s="134">
        <f t="shared" ref="BW541" si="9882">O541/O560</f>
        <v>9.4317266221147916E-2</v>
      </c>
      <c r="BX541" s="129">
        <f t="shared" ref="BX541" si="9883">P541/P560</f>
        <v>8.2813443348762325E-2</v>
      </c>
      <c r="BY541" s="130">
        <f t="shared" ref="BY541" si="9884">Q541/Q560</f>
        <v>8.0547945205479449E-2</v>
      </c>
      <c r="BZ541" s="131">
        <f t="shared" ref="BZ541" si="9885">R541/R560</f>
        <v>8.9332892998678998E-2</v>
      </c>
      <c r="CA541" s="132">
        <f t="shared" ref="CA541" si="9886">S541/S560</f>
        <v>6.6618128867855841E-2</v>
      </c>
      <c r="CB541" s="129">
        <f t="shared" ref="CB541" si="9887">T541/T560</f>
        <v>4.2173252279635261E-2</v>
      </c>
      <c r="CC541" s="130">
        <f t="shared" ref="CC541" si="9888">U541/U560</f>
        <v>0.13866139508613387</v>
      </c>
      <c r="CD541" s="131">
        <f t="shared" ref="CD541" si="9889">V541/V560</f>
        <v>4.3981956120565921E-2</v>
      </c>
      <c r="CE541" s="132">
        <f t="shared" ref="CE541" si="9890">W541/W560</f>
        <v>9.3954378688786089E-2</v>
      </c>
      <c r="CF541" s="129">
        <f t="shared" ref="CF541" si="9891">X541/X560</f>
        <v>8.6075677993354055E-2</v>
      </c>
      <c r="CG541" s="130">
        <f t="shared" ref="CG541" si="9892">Y541/Y560</f>
        <v>0.11914410763494894</v>
      </c>
      <c r="CH541" s="131">
        <f t="shared" ref="CH541" si="9893">Z541/Z560</f>
        <v>8.7710377790206948E-2</v>
      </c>
      <c r="CI541" s="129">
        <f t="shared" ref="CI541" si="9894">AA541/AA560</f>
        <v>6.7886158600408711E-2</v>
      </c>
      <c r="CJ541" s="135">
        <f t="shared" ref="CJ541" si="9895">AB541/AB560</f>
        <v>7.7234066644021285E-2</v>
      </c>
      <c r="CK541" s="136">
        <f t="shared" ref="CK541" si="9896">AC541/AC560</f>
        <v>7.7629080991470353E-2</v>
      </c>
    </row>
    <row r="542" spans="1:89" ht="14.25" thickTop="1" thickBot="1" x14ac:dyDescent="0.25">
      <c r="A542" s="146" t="s">
        <v>22</v>
      </c>
      <c r="B542" s="196">
        <v>1121</v>
      </c>
      <c r="C542" s="197">
        <v>700</v>
      </c>
      <c r="D542" s="198">
        <v>537</v>
      </c>
      <c r="E542" s="199">
        <v>382</v>
      </c>
      <c r="F542" s="196">
        <v>1603</v>
      </c>
      <c r="G542" s="200">
        <v>454</v>
      </c>
      <c r="H542" s="198">
        <v>1523</v>
      </c>
      <c r="I542" s="199">
        <v>1066</v>
      </c>
      <c r="J542" s="196">
        <v>146</v>
      </c>
      <c r="K542" s="200">
        <v>464</v>
      </c>
      <c r="L542" s="198">
        <v>372</v>
      </c>
      <c r="M542" s="196">
        <v>1333</v>
      </c>
      <c r="N542" s="201">
        <v>1084</v>
      </c>
      <c r="O542" s="202">
        <v>1979</v>
      </c>
      <c r="P542" s="196">
        <v>571</v>
      </c>
      <c r="Q542" s="200">
        <v>743</v>
      </c>
      <c r="R542" s="198">
        <v>1014</v>
      </c>
      <c r="S542" s="199">
        <v>875</v>
      </c>
      <c r="T542" s="196">
        <v>128</v>
      </c>
      <c r="U542" s="200">
        <v>331</v>
      </c>
      <c r="V542" s="198">
        <v>390</v>
      </c>
      <c r="W542" s="199">
        <v>1059</v>
      </c>
      <c r="X542" s="196">
        <v>566</v>
      </c>
      <c r="Y542" s="200">
        <v>521</v>
      </c>
      <c r="Z542" s="198">
        <v>1584</v>
      </c>
      <c r="AA542" s="196">
        <v>1256</v>
      </c>
      <c r="AB542" s="170">
        <f t="shared" si="9759"/>
        <v>10639</v>
      </c>
      <c r="AC542" s="171">
        <f t="shared" si="9760"/>
        <v>11163</v>
      </c>
      <c r="AE542" s="298" t="s">
        <v>0</v>
      </c>
      <c r="AF542" s="292" t="s">
        <v>1</v>
      </c>
      <c r="AG542" s="293"/>
      <c r="AH542" s="292" t="s">
        <v>2</v>
      </c>
      <c r="AI542" s="293"/>
      <c r="AJ542" s="292" t="s">
        <v>3</v>
      </c>
      <c r="AK542" s="293"/>
      <c r="AL542" s="292" t="s">
        <v>4</v>
      </c>
      <c r="AM542" s="293"/>
      <c r="AN542" s="292" t="s">
        <v>5</v>
      </c>
      <c r="AO542" s="293"/>
      <c r="AP542" s="292" t="s">
        <v>6</v>
      </c>
      <c r="AQ542" s="293"/>
      <c r="AR542" s="292" t="s">
        <v>7</v>
      </c>
      <c r="AS542" s="293"/>
      <c r="AT542" s="292" t="s">
        <v>8</v>
      </c>
      <c r="AU542" s="293"/>
      <c r="AV542" s="292" t="s">
        <v>9</v>
      </c>
      <c r="AW542" s="293"/>
      <c r="AX542" s="292" t="s">
        <v>10</v>
      </c>
      <c r="AY542" s="293"/>
      <c r="AZ542" s="292" t="s">
        <v>11</v>
      </c>
      <c r="BA542" s="293"/>
      <c r="BB542" s="292" t="s">
        <v>12</v>
      </c>
      <c r="BC542" s="293"/>
      <c r="BD542" s="294" t="s">
        <v>40</v>
      </c>
      <c r="BE542" s="295"/>
      <c r="BF542" s="296" t="s">
        <v>41</v>
      </c>
      <c r="BG542" s="297"/>
      <c r="BI542" s="146" t="s">
        <v>22</v>
      </c>
      <c r="BJ542" s="129">
        <f>B542/B560</f>
        <v>8.7859550121482874E-2</v>
      </c>
      <c r="BK542" s="130">
        <f t="shared" ref="BK542" si="9897">C542/C560</f>
        <v>6.0832536716781092E-2</v>
      </c>
      <c r="BL542" s="131">
        <f t="shared" ref="BL542" si="9898">D542/D560</f>
        <v>7.3130872940215169E-2</v>
      </c>
      <c r="BM542" s="132">
        <f t="shared" ref="BM542" si="9899">E542/E560</f>
        <v>6.7610619469026551E-2</v>
      </c>
      <c r="BN542" s="129">
        <f t="shared" ref="BN542" si="9900">F542/F560</f>
        <v>0.10275641025641026</v>
      </c>
      <c r="BO542" s="130">
        <f t="shared" ref="BO542" si="9901">G542/G560</f>
        <v>3.8602159680299293E-2</v>
      </c>
      <c r="BP542" s="131">
        <f t="shared" ref="BP542" si="9902">H542/H560</f>
        <v>7.9409771103811463E-2</v>
      </c>
      <c r="BQ542" s="132">
        <f t="shared" ref="BQ542" si="9903">I542/I560</f>
        <v>5.7222609909281227E-2</v>
      </c>
      <c r="BR542" s="129">
        <f t="shared" ref="BR542" si="9904">J542/J560</f>
        <v>4.3738765727980827E-2</v>
      </c>
      <c r="BS542" s="130">
        <f t="shared" ref="BS542" si="9905">K542/K560</f>
        <v>0.13472706155632985</v>
      </c>
      <c r="BT542" s="131">
        <f t="shared" ref="BT542" si="9906">L542/L560</f>
        <v>4.0038747174685183E-2</v>
      </c>
      <c r="BU542" s="129">
        <f t="shared" ref="BU542" si="9907">M542/M560</f>
        <v>0.12683158896289248</v>
      </c>
      <c r="BV542" s="133">
        <f t="shared" ref="BV542" si="9908">N542/N560</f>
        <v>5.6461274024688785E-2</v>
      </c>
      <c r="BW542" s="134">
        <f t="shared" ref="BW542" si="9909">O542/O560</f>
        <v>9.3795914498317451E-2</v>
      </c>
      <c r="BX542" s="129">
        <f t="shared" ref="BX542" si="9910">P542/P560</f>
        <v>5.7456228617428051E-2</v>
      </c>
      <c r="BY542" s="130">
        <f t="shared" ref="BY542" si="9911">Q542/Q560</f>
        <v>6.7853881278538808E-2</v>
      </c>
      <c r="BZ542" s="131">
        <f t="shared" ref="BZ542" si="9912">R542/R560</f>
        <v>8.3718626155878467E-2</v>
      </c>
      <c r="CA542" s="132">
        <f t="shared" ref="CA542" si="9913">S542/S560</f>
        <v>6.370586093920641E-2</v>
      </c>
      <c r="CB542" s="129">
        <f t="shared" ref="CB542" si="9914">T542/T560</f>
        <v>4.8632218844984802E-2</v>
      </c>
      <c r="CC542" s="130">
        <f t="shared" ref="CC542" si="9915">U542/U560</f>
        <v>9.3476419090652352E-2</v>
      </c>
      <c r="CD542" s="131">
        <f t="shared" ref="CD542" si="9916">V542/V560</f>
        <v>3.9983596473241748E-2</v>
      </c>
      <c r="CE542" s="132">
        <f t="shared" ref="CE542" si="9917">W542/W560</f>
        <v>8.4463231775402769E-2</v>
      </c>
      <c r="CF542" s="129">
        <f t="shared" ref="CF542" si="9918">X542/X560</f>
        <v>6.0671025833422661E-2</v>
      </c>
      <c r="CG542" s="130">
        <f t="shared" ref="CG542" si="9919">Y542/Y560</f>
        <v>8.4454530718106657E-2</v>
      </c>
      <c r="CH542" s="131">
        <f t="shared" ref="CH542" si="9920">Z542/Z560</f>
        <v>8.0541007779529161E-2</v>
      </c>
      <c r="CI542" s="129">
        <f t="shared" ref="CI542" si="9921">AA542/AA560</f>
        <v>6.2602801176294673E-2</v>
      </c>
      <c r="CJ542" s="135">
        <f t="shared" ref="CJ542" si="9922">AB542/AB560</f>
        <v>7.0860058211947435E-2</v>
      </c>
      <c r="CK542" s="136">
        <f t="shared" ref="CK542" si="9923">AC542/AC560</f>
        <v>7.4620979170566051E-2</v>
      </c>
    </row>
    <row r="543" spans="1:89" ht="15" thickTop="1" thickBot="1" x14ac:dyDescent="0.3">
      <c r="A543" s="137" t="s">
        <v>23</v>
      </c>
      <c r="B543" s="189">
        <v>736</v>
      </c>
      <c r="C543" s="190">
        <v>683</v>
      </c>
      <c r="D543" s="191">
        <v>261</v>
      </c>
      <c r="E543" s="192">
        <v>327</v>
      </c>
      <c r="F543" s="189">
        <v>977</v>
      </c>
      <c r="G543" s="193">
        <v>507</v>
      </c>
      <c r="H543" s="191">
        <v>1189</v>
      </c>
      <c r="I543" s="192">
        <v>1009</v>
      </c>
      <c r="J543" s="189">
        <v>167</v>
      </c>
      <c r="K543" s="193">
        <v>386</v>
      </c>
      <c r="L543" s="191">
        <v>363</v>
      </c>
      <c r="M543" s="189">
        <v>837</v>
      </c>
      <c r="N543" s="194">
        <v>996</v>
      </c>
      <c r="O543" s="195">
        <v>1545</v>
      </c>
      <c r="P543" s="189">
        <v>500</v>
      </c>
      <c r="Q543" s="193">
        <v>579</v>
      </c>
      <c r="R543" s="191">
        <v>797</v>
      </c>
      <c r="S543" s="192">
        <v>764</v>
      </c>
      <c r="T543" s="189">
        <v>111</v>
      </c>
      <c r="U543" s="193">
        <v>219</v>
      </c>
      <c r="V543" s="191">
        <v>400</v>
      </c>
      <c r="W543" s="192">
        <v>863</v>
      </c>
      <c r="X543" s="189">
        <v>435</v>
      </c>
      <c r="Y543" s="193">
        <v>345</v>
      </c>
      <c r="Z543" s="191">
        <v>1212</v>
      </c>
      <c r="AA543" s="189">
        <v>1167</v>
      </c>
      <c r="AB543" s="170">
        <f t="shared" si="9759"/>
        <v>8144</v>
      </c>
      <c r="AC543" s="171">
        <f t="shared" si="9760"/>
        <v>9231</v>
      </c>
      <c r="AE543" s="299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5.7684771533819262E-2</v>
      </c>
      <c r="BK543" s="130">
        <f t="shared" ref="BK543" si="9924">C543/C560</f>
        <v>5.9355175110802121E-2</v>
      </c>
      <c r="BL543" s="131">
        <f t="shared" ref="BL543" si="9925">D543/D560</f>
        <v>3.5544055563121339E-2</v>
      </c>
      <c r="BM543" s="132">
        <f t="shared" ref="BM543" si="9926">E543/E560</f>
        <v>5.7876106194690267E-2</v>
      </c>
      <c r="BN543" s="129">
        <f t="shared" ref="BN543" si="9927">F543/F560</f>
        <v>6.2628205128205133E-2</v>
      </c>
      <c r="BO543" s="130">
        <f t="shared" ref="BO543" si="9928">G543/G560</f>
        <v>4.3108579202448774E-2</v>
      </c>
      <c r="BP543" s="131">
        <f t="shared" ref="BP543" si="9929">H543/H560</f>
        <v>6.1994890244538296E-2</v>
      </c>
      <c r="BQ543" s="132">
        <f t="shared" ref="BQ543" si="9930">I543/I560</f>
        <v>5.416286435128026E-2</v>
      </c>
      <c r="BR543" s="129">
        <f t="shared" ref="BR543" si="9931">J543/J560</f>
        <v>5.0029958058717794E-2</v>
      </c>
      <c r="BS543" s="130">
        <f t="shared" ref="BS543" si="9932">K543/K560</f>
        <v>0.11207897793263646</v>
      </c>
      <c r="BT543" s="131">
        <f t="shared" ref="BT543" si="9933">L543/L560</f>
        <v>3.9070067807555696E-2</v>
      </c>
      <c r="BU543" s="129">
        <f t="shared" ref="BU543" si="9934">M543/M560</f>
        <v>7.9638439581351098E-2</v>
      </c>
      <c r="BV543" s="133">
        <f t="shared" ref="BV543" si="9935">N543/N560</f>
        <v>5.1877701963643941E-2</v>
      </c>
      <c r="BW543" s="134">
        <f t="shared" ref="BW543" si="9936">O543/O560</f>
        <v>7.3226219252097255E-2</v>
      </c>
      <c r="BX543" s="129">
        <f t="shared" ref="BX543" si="9937">P543/P560</f>
        <v>5.0311933990742602E-2</v>
      </c>
      <c r="BY543" s="130">
        <f t="shared" ref="BY543" si="9938">Q543/Q560</f>
        <v>5.2876712328767124E-2</v>
      </c>
      <c r="BZ543" s="131">
        <f t="shared" ref="BZ543" si="9939">R543/R560</f>
        <v>6.5802509907529727E-2</v>
      </c>
      <c r="CA543" s="132">
        <f t="shared" ref="CA543" si="9940">S543/S560</f>
        <v>5.5624317437204224E-2</v>
      </c>
      <c r="CB543" s="129">
        <f t="shared" ref="CB543" si="9941">T543/T560</f>
        <v>4.2173252279635261E-2</v>
      </c>
      <c r="CC543" s="130">
        <f t="shared" ref="CC543" si="9942">U543/U560</f>
        <v>6.1846935893815305E-2</v>
      </c>
      <c r="CD543" s="131">
        <f t="shared" ref="CD543" si="9943">V543/V560</f>
        <v>4.1008816895632558E-2</v>
      </c>
      <c r="CE543" s="132">
        <f t="shared" ref="CE543" si="9944">W543/W560</f>
        <v>6.8830754506300842E-2</v>
      </c>
      <c r="CF543" s="129">
        <f t="shared" ref="CF543" si="9945">X543/X560</f>
        <v>4.6628791939114587E-2</v>
      </c>
      <c r="CG543" s="130">
        <f t="shared" ref="CG543" si="9946">Y543/Y560</f>
        <v>5.59247852164046E-2</v>
      </c>
      <c r="CH543" s="131">
        <f t="shared" ref="CH543" si="9947">Z543/Z560</f>
        <v>6.1626074134336704E-2</v>
      </c>
      <c r="CI543" s="129">
        <f t="shared" ref="CI543" si="9948">AA543/AA560</f>
        <v>5.8166774659821563E-2</v>
      </c>
      <c r="CJ543" s="135">
        <f t="shared" ref="CJ543" si="9949">AB543/AB560</f>
        <v>5.4242345528536511E-2</v>
      </c>
      <c r="CK543" s="136">
        <f t="shared" ref="CK543" si="9950">AC543/AC560</f>
        <v>6.170619535281692E-2</v>
      </c>
    </row>
    <row r="544" spans="1:89" ht="13.5" thickTop="1" x14ac:dyDescent="0.2">
      <c r="A544" s="146" t="s">
        <v>24</v>
      </c>
      <c r="B544" s="203">
        <v>645</v>
      </c>
      <c r="C544" s="197">
        <v>662</v>
      </c>
      <c r="D544" s="198">
        <v>279</v>
      </c>
      <c r="E544" s="199">
        <v>313</v>
      </c>
      <c r="F544" s="196">
        <v>900</v>
      </c>
      <c r="G544" s="200">
        <v>482</v>
      </c>
      <c r="H544" s="198">
        <v>1152</v>
      </c>
      <c r="I544" s="199">
        <v>872</v>
      </c>
      <c r="J544" s="196">
        <v>229</v>
      </c>
      <c r="K544" s="200">
        <v>223</v>
      </c>
      <c r="L544" s="198">
        <v>389</v>
      </c>
      <c r="M544" s="196">
        <v>677</v>
      </c>
      <c r="N544" s="201">
        <v>894</v>
      </c>
      <c r="O544" s="204">
        <v>1155</v>
      </c>
      <c r="P544" s="196">
        <v>465</v>
      </c>
      <c r="Q544" s="200">
        <v>481</v>
      </c>
      <c r="R544" s="198">
        <v>668</v>
      </c>
      <c r="S544" s="199">
        <v>628</v>
      </c>
      <c r="T544" s="196">
        <v>98</v>
      </c>
      <c r="U544" s="200">
        <v>164</v>
      </c>
      <c r="V544" s="198">
        <v>377</v>
      </c>
      <c r="W544" s="205">
        <v>721</v>
      </c>
      <c r="X544" s="196">
        <v>384</v>
      </c>
      <c r="Y544" s="200">
        <v>322</v>
      </c>
      <c r="Z544" s="198">
        <v>1059</v>
      </c>
      <c r="AA544" s="196">
        <v>1182</v>
      </c>
      <c r="AB544" s="170">
        <f t="shared" si="9759"/>
        <v>7539</v>
      </c>
      <c r="AC544" s="171">
        <f t="shared" si="9760"/>
        <v>7882</v>
      </c>
      <c r="AE544" s="273" t="str">
        <f>$AE$17</f>
        <v>17:00 - 17:59</v>
      </c>
      <c r="AF544" s="126">
        <f t="shared" ref="AF544:AU545" si="9951">SUMIF($A$9:$A$32,$AE544,B$536:B$559)</f>
        <v>748</v>
      </c>
      <c r="AG544" s="186">
        <f t="shared" si="9951"/>
        <v>1320</v>
      </c>
      <c r="AH544" s="127">
        <f t="shared" si="9951"/>
        <v>507</v>
      </c>
      <c r="AI544" s="180">
        <f t="shared" si="9951"/>
        <v>481</v>
      </c>
      <c r="AJ544" s="126">
        <f t="shared" si="9951"/>
        <v>728</v>
      </c>
      <c r="AK544" s="128">
        <f t="shared" si="9951"/>
        <v>1497</v>
      </c>
      <c r="AL544" s="127">
        <f t="shared" si="9951"/>
        <v>1204</v>
      </c>
      <c r="AM544" s="180">
        <f t="shared" si="9951"/>
        <v>2064</v>
      </c>
      <c r="AN544" s="126">
        <f t="shared" si="9951"/>
        <v>495</v>
      </c>
      <c r="AO544" s="128">
        <f t="shared" si="9951"/>
        <v>117</v>
      </c>
      <c r="AP544" s="127">
        <f t="shared" si="9951"/>
        <v>1197</v>
      </c>
      <c r="AQ544" s="126">
        <f t="shared" si="9951"/>
        <v>359</v>
      </c>
      <c r="AR544" s="179">
        <f t="shared" si="9951"/>
        <v>1854</v>
      </c>
      <c r="AS544" s="181">
        <f t="shared" si="9951"/>
        <v>1242</v>
      </c>
      <c r="AT544" s="126">
        <f t="shared" si="9951"/>
        <v>974</v>
      </c>
      <c r="AU544" s="128">
        <f t="shared" si="9951"/>
        <v>793</v>
      </c>
      <c r="AV544" s="127">
        <f t="shared" ref="AP544:BE545" si="9952">SUMIF($A$9:$A$32,$AE544,R$536:R$559)</f>
        <v>814</v>
      </c>
      <c r="AW544" s="180">
        <f t="shared" si="9952"/>
        <v>1267</v>
      </c>
      <c r="AX544" s="126">
        <f t="shared" si="9952"/>
        <v>461</v>
      </c>
      <c r="AY544" s="128">
        <f t="shared" si="9952"/>
        <v>87</v>
      </c>
      <c r="AZ544" s="127">
        <f t="shared" si="9952"/>
        <v>1190</v>
      </c>
      <c r="BA544" s="180">
        <f t="shared" si="9952"/>
        <v>695</v>
      </c>
      <c r="BB544" s="126">
        <f t="shared" si="9952"/>
        <v>1030</v>
      </c>
      <c r="BC544" s="128">
        <f t="shared" si="9952"/>
        <v>266</v>
      </c>
      <c r="BD544" s="184">
        <f t="shared" si="9952"/>
        <v>1313</v>
      </c>
      <c r="BE544" s="185">
        <f t="shared" si="9952"/>
        <v>1664</v>
      </c>
      <c r="BF544" s="170">
        <f>AF544+AH544+AJ544+AL544+AN544+AP544+AR544+AT544+AV544+AX544+AZ544+BB544+BD544</f>
        <v>12515</v>
      </c>
      <c r="BG544" s="171">
        <f>AG544+AI544+AK544+AM544+AO544+AQ544+AS544+AU544+AW544+AY544+BA544+BC544+BE544</f>
        <v>11852</v>
      </c>
      <c r="BI544" s="146" t="s">
        <v>24</v>
      </c>
      <c r="BJ544" s="129">
        <f>B544/B560</f>
        <v>5.05525511403715E-2</v>
      </c>
      <c r="BK544" s="130">
        <f t="shared" ref="BK544" si="9953">C544/C560</f>
        <v>5.7530199009298691E-2</v>
      </c>
      <c r="BL544" s="131">
        <f t="shared" ref="BL544" si="9954">D544/D560</f>
        <v>3.7995369739888332E-2</v>
      </c>
      <c r="BM544" s="132">
        <f t="shared" ref="BM544" si="9955">E544/E560</f>
        <v>5.5398230088495579E-2</v>
      </c>
      <c r="BN544" s="129">
        <f t="shared" ref="BN544" si="9956">F544/F560</f>
        <v>5.7692307692307696E-2</v>
      </c>
      <c r="BO544" s="130">
        <f t="shared" ref="BO544" si="9957">G544/G560</f>
        <v>4.0982909616529208E-2</v>
      </c>
      <c r="BP544" s="131">
        <f t="shared" ref="BP544" si="9958">H544/H560</f>
        <v>6.0065696855936178E-2</v>
      </c>
      <c r="BQ544" s="132">
        <f t="shared" ref="BQ544" si="9959">I544/I560</f>
        <v>4.6808739062751625E-2</v>
      </c>
      <c r="BR544" s="129">
        <f t="shared" ref="BR544" si="9960">J544/J560</f>
        <v>6.8603954463750755E-2</v>
      </c>
      <c r="BS544" s="130">
        <f t="shared" ref="BS544" si="9961">K544/K560</f>
        <v>6.4750290360046453E-2</v>
      </c>
      <c r="BT544" s="131">
        <f t="shared" ref="BT544" si="9962">L544/L560</f>
        <v>4.1868474868151977E-2</v>
      </c>
      <c r="BU544" s="129">
        <f t="shared" ref="BU544" si="9963">M544/M560</f>
        <v>6.4414843006660324E-2</v>
      </c>
      <c r="BV544" s="133">
        <f t="shared" ref="BV544" si="9964">N544/N560</f>
        <v>4.6564925256523775E-2</v>
      </c>
      <c r="BW544" s="134">
        <f t="shared" ref="BW544" si="9965">O544/O560</f>
        <v>5.474193089719892E-2</v>
      </c>
      <c r="BX544" s="129">
        <f t="shared" ref="BX544" si="9966">P544/P560</f>
        <v>4.6790098611390621E-2</v>
      </c>
      <c r="BY544" s="130">
        <f t="shared" ref="BY544" si="9967">Q544/Q560</f>
        <v>4.3926940639269406E-2</v>
      </c>
      <c r="BZ544" s="131">
        <f t="shared" ref="BZ544" si="9968">R544/R560</f>
        <v>5.5151915455746367E-2</v>
      </c>
      <c r="CA544" s="132">
        <f t="shared" ref="CA544" si="9969">S544/S560</f>
        <v>4.5722606479796139E-2</v>
      </c>
      <c r="CB544" s="129">
        <f t="shared" ref="CB544" si="9970">T544/T560</f>
        <v>3.7234042553191488E-2</v>
      </c>
      <c r="CC544" s="130">
        <f t="shared" ref="CC544" si="9971">U544/U560</f>
        <v>4.6314600395368541E-2</v>
      </c>
      <c r="CD544" s="131">
        <f t="shared" ref="CD544" si="9972">V544/V560</f>
        <v>3.8650809924133687E-2</v>
      </c>
      <c r="CE544" s="132">
        <f t="shared" ref="CE544" si="9973">W544/W560</f>
        <v>5.7505184239910669E-2</v>
      </c>
      <c r="CF544" s="129">
        <f t="shared" ref="CF544" si="9974">X544/X560</f>
        <v>4.1161968056597706E-2</v>
      </c>
      <c r="CG544" s="130">
        <f t="shared" ref="CG544" si="9975">Y544/Y560</f>
        <v>5.2196466201977633E-2</v>
      </c>
      <c r="CH544" s="131">
        <f t="shared" ref="CH544" si="9976">Z544/Z560</f>
        <v>5.3846544973814005E-2</v>
      </c>
      <c r="CI544" s="129">
        <f t="shared" ref="CI544" si="9977">AA544/AA560</f>
        <v>5.8914419578328263E-2</v>
      </c>
      <c r="CJ544" s="135">
        <f t="shared" ref="CJ544" si="9978">AB544/AB560</f>
        <v>5.0212799968030054E-2</v>
      </c>
      <c r="CK544" s="136">
        <f t="shared" ref="CK544" si="9979">AC544/AC560</f>
        <v>5.2688574560817131E-2</v>
      </c>
    </row>
    <row r="545" spans="1:89" x14ac:dyDescent="0.2">
      <c r="A545" s="137" t="s">
        <v>25</v>
      </c>
      <c r="B545" s="206">
        <v>542</v>
      </c>
      <c r="C545" s="190">
        <v>536</v>
      </c>
      <c r="D545" s="191">
        <v>261</v>
      </c>
      <c r="E545" s="192">
        <v>268</v>
      </c>
      <c r="F545" s="189">
        <v>760</v>
      </c>
      <c r="G545" s="193">
        <v>408</v>
      </c>
      <c r="H545" s="191">
        <v>1015</v>
      </c>
      <c r="I545" s="192">
        <v>911</v>
      </c>
      <c r="J545" s="189">
        <v>187</v>
      </c>
      <c r="K545" s="190">
        <v>162</v>
      </c>
      <c r="L545" s="191">
        <v>448</v>
      </c>
      <c r="M545" s="189">
        <v>530</v>
      </c>
      <c r="N545" s="194">
        <v>867</v>
      </c>
      <c r="O545" s="207">
        <v>993</v>
      </c>
      <c r="P545" s="189">
        <v>464</v>
      </c>
      <c r="Q545" s="190">
        <v>433</v>
      </c>
      <c r="R545" s="191">
        <v>670</v>
      </c>
      <c r="S545" s="192">
        <v>590</v>
      </c>
      <c r="T545" s="198">
        <v>94</v>
      </c>
      <c r="U545" s="189">
        <v>163</v>
      </c>
      <c r="V545" s="191">
        <v>360</v>
      </c>
      <c r="W545" s="208">
        <v>656</v>
      </c>
      <c r="X545" s="189">
        <v>345</v>
      </c>
      <c r="Y545" s="193">
        <v>275</v>
      </c>
      <c r="Z545" s="191">
        <v>1034</v>
      </c>
      <c r="AA545" s="189">
        <v>1294</v>
      </c>
      <c r="AB545" s="170">
        <f t="shared" si="9759"/>
        <v>7047</v>
      </c>
      <c r="AC545" s="171">
        <f t="shared" si="9760"/>
        <v>7219</v>
      </c>
      <c r="AE545" s="275" t="str">
        <f>$AE$18</f>
        <v>18:00 - 18:59</v>
      </c>
      <c r="AF545" s="126">
        <f t="shared" si="9951"/>
        <v>630</v>
      </c>
      <c r="AG545" s="190">
        <f t="shared" si="9951"/>
        <v>1168</v>
      </c>
      <c r="AH545" s="191">
        <f t="shared" si="9951"/>
        <v>331</v>
      </c>
      <c r="AI545" s="192">
        <f t="shared" si="9951"/>
        <v>449</v>
      </c>
      <c r="AJ545" s="276">
        <f t="shared" si="9951"/>
        <v>649</v>
      </c>
      <c r="AK545" s="193">
        <f t="shared" si="9951"/>
        <v>1118</v>
      </c>
      <c r="AL545" s="191">
        <f t="shared" si="9951"/>
        <v>1093</v>
      </c>
      <c r="AM545" s="192">
        <f t="shared" si="9951"/>
        <v>1576</v>
      </c>
      <c r="AN545" s="276">
        <f t="shared" si="9951"/>
        <v>357</v>
      </c>
      <c r="AO545" s="193">
        <f t="shared" si="9951"/>
        <v>106</v>
      </c>
      <c r="AP545" s="191">
        <f t="shared" si="9952"/>
        <v>1247</v>
      </c>
      <c r="AQ545" s="276">
        <f t="shared" si="9952"/>
        <v>300</v>
      </c>
      <c r="AR545" s="194">
        <f t="shared" si="9952"/>
        <v>1607</v>
      </c>
      <c r="AS545" s="195">
        <f t="shared" si="9952"/>
        <v>1190</v>
      </c>
      <c r="AT545" s="276">
        <f t="shared" si="9952"/>
        <v>806</v>
      </c>
      <c r="AU545" s="193">
        <f t="shared" si="9952"/>
        <v>834</v>
      </c>
      <c r="AV545" s="191">
        <f t="shared" si="9952"/>
        <v>792</v>
      </c>
      <c r="AW545" s="192">
        <f t="shared" si="9952"/>
        <v>1147</v>
      </c>
      <c r="AX545" s="276">
        <f t="shared" si="9952"/>
        <v>375</v>
      </c>
      <c r="AY545" s="193">
        <f t="shared" si="9952"/>
        <v>77</v>
      </c>
      <c r="AZ545" s="191">
        <f t="shared" si="9952"/>
        <v>1126</v>
      </c>
      <c r="BA545" s="192">
        <f t="shared" si="9952"/>
        <v>595</v>
      </c>
      <c r="BB545" s="276">
        <f t="shared" si="9952"/>
        <v>700</v>
      </c>
      <c r="BC545" s="193">
        <f t="shared" si="9952"/>
        <v>269</v>
      </c>
      <c r="BD545" s="191">
        <f t="shared" si="9952"/>
        <v>1139</v>
      </c>
      <c r="BE545" s="276">
        <f t="shared" si="9952"/>
        <v>1684</v>
      </c>
      <c r="BF545" s="172">
        <f>SUM(AF545,AH545,AJ545,AL545,AN545,AP545,AR545,AT545,AV545,AX545,AZ545,BB545,BD545)</f>
        <v>10852</v>
      </c>
      <c r="BG545" s="173">
        <f>SUM(AG545,AI545,AK545,AM545,AO545,AQ545,AS545,AU545,AW545,AY545,BA545,BC545,BE545)</f>
        <v>10513</v>
      </c>
      <c r="BI545" s="137" t="s">
        <v>25</v>
      </c>
      <c r="BJ545" s="129">
        <f>B545/B560</f>
        <v>4.247981816756799E-2</v>
      </c>
      <c r="BK545" s="130">
        <f t="shared" ref="BK545" si="9980">C545/C560</f>
        <v>4.6580342400278092E-2</v>
      </c>
      <c r="BL545" s="131">
        <f t="shared" ref="BL545" si="9981">D545/D560</f>
        <v>3.5544055563121339E-2</v>
      </c>
      <c r="BM545" s="132">
        <f t="shared" ref="BM545" si="9982">E545/E560</f>
        <v>4.7433628318584067E-2</v>
      </c>
      <c r="BN545" s="129">
        <f t="shared" ref="BN545" si="9983">F545/F560</f>
        <v>4.8717948717948718E-2</v>
      </c>
      <c r="BO545" s="130">
        <f t="shared" ref="BO545" si="9984">G545/G560</f>
        <v>3.4690927642207298E-2</v>
      </c>
      <c r="BP545" s="131">
        <f t="shared" ref="BP545" si="9985">H545/H560</f>
        <v>5.2922467281922937E-2</v>
      </c>
      <c r="BQ545" s="132">
        <f t="shared" ref="BQ545" si="9986">I545/I560</f>
        <v>4.8902249181383861E-2</v>
      </c>
      <c r="BR545" s="129">
        <f t="shared" ref="BR545" si="9987">J545/J560</f>
        <v>5.6021569802276815E-2</v>
      </c>
      <c r="BS545" s="130">
        <f t="shared" ref="BS545" si="9988">K545/K560</f>
        <v>4.7038327526132406E-2</v>
      </c>
      <c r="BT545" s="131">
        <f t="shared" ref="BT545" si="9989">L545/L560</f>
        <v>4.8218706274889681E-2</v>
      </c>
      <c r="BU545" s="129">
        <f t="shared" ref="BU545" si="9990">M545/M560</f>
        <v>5.0428163653663177E-2</v>
      </c>
      <c r="BV545" s="133">
        <f t="shared" ref="BV545" si="9991">N545/N560</f>
        <v>4.5158602010521381E-2</v>
      </c>
      <c r="BW545" s="134">
        <f t="shared" ref="BW545" si="9992">O545/O560</f>
        <v>4.7063841888241149E-2</v>
      </c>
      <c r="BX545" s="129">
        <f t="shared" ref="BX545" si="9993">P545/P560</f>
        <v>4.6689474743409135E-2</v>
      </c>
      <c r="BY545" s="130">
        <f t="shared" ref="BY545" si="9994">Q545/Q560</f>
        <v>3.9543378995433788E-2</v>
      </c>
      <c r="BZ545" s="131">
        <f t="shared" ref="BZ545" si="9995">R545/R560</f>
        <v>5.5317040951122852E-2</v>
      </c>
      <c r="CA545" s="132">
        <f t="shared" ref="CA545" si="9996">S545/S560</f>
        <v>4.2955951947579174E-2</v>
      </c>
      <c r="CB545" s="129">
        <f t="shared" ref="CB545" si="9997">T545/T560</f>
        <v>3.5714285714285712E-2</v>
      </c>
      <c r="CC545" s="130">
        <f t="shared" ref="CC545" si="9998">U545/U560</f>
        <v>4.6032194295396782E-2</v>
      </c>
      <c r="CD545" s="131">
        <f t="shared" ref="CD545" si="9999">V545/V560</f>
        <v>3.6907935206069303E-2</v>
      </c>
      <c r="CE545" s="132">
        <f t="shared" ref="CE545" si="10000">W545/W560</f>
        <v>5.2320944329239116E-2</v>
      </c>
      <c r="CF545" s="129">
        <f t="shared" ref="CF545" si="10001">X545/X560</f>
        <v>3.6981455675849505E-2</v>
      </c>
      <c r="CG545" s="130">
        <f t="shared" ref="CG545" si="10002">Y545/Y560</f>
        <v>4.4577727346409468E-2</v>
      </c>
      <c r="CH545" s="131">
        <f t="shared" ref="CH545" si="10003">Z545/Z560</f>
        <v>5.2575380078303757E-2</v>
      </c>
      <c r="CI545" s="129">
        <f t="shared" ref="CI545" si="10004">AA545/AA560</f>
        <v>6.4496834969844985E-2</v>
      </c>
      <c r="CJ545" s="135">
        <f t="shared" ref="CJ545" si="10005">AB545/AB560</f>
        <v>4.6935880272543806E-2</v>
      </c>
      <c r="CK545" s="136">
        <f t="shared" ref="CK545" si="10006">AC545/AC560</f>
        <v>4.8256637878018128E-2</v>
      </c>
    </row>
    <row r="546" spans="1:89" ht="13.5" thickBot="1" x14ac:dyDescent="0.25">
      <c r="A546" s="146" t="s">
        <v>26</v>
      </c>
      <c r="B546" s="203">
        <v>534</v>
      </c>
      <c r="C546" s="197">
        <v>526</v>
      </c>
      <c r="D546" s="198">
        <v>229</v>
      </c>
      <c r="E546" s="199">
        <v>307</v>
      </c>
      <c r="F546" s="196">
        <v>601</v>
      </c>
      <c r="G546" s="200">
        <v>438</v>
      </c>
      <c r="H546" s="198">
        <v>904</v>
      </c>
      <c r="I546" s="199">
        <v>858</v>
      </c>
      <c r="J546" s="196">
        <v>164</v>
      </c>
      <c r="K546" s="197">
        <v>142</v>
      </c>
      <c r="L546" s="198">
        <v>436</v>
      </c>
      <c r="M546" s="196">
        <v>424</v>
      </c>
      <c r="N546" s="201">
        <v>868</v>
      </c>
      <c r="O546" s="204">
        <v>820</v>
      </c>
      <c r="P546" s="196">
        <v>489</v>
      </c>
      <c r="Q546" s="197">
        <v>414</v>
      </c>
      <c r="R546" s="198">
        <v>562</v>
      </c>
      <c r="S546" s="199">
        <v>552</v>
      </c>
      <c r="T546" s="196">
        <v>100</v>
      </c>
      <c r="U546" s="200">
        <v>116</v>
      </c>
      <c r="V546" s="198">
        <v>416</v>
      </c>
      <c r="W546" s="205">
        <v>517</v>
      </c>
      <c r="X546" s="196">
        <v>336</v>
      </c>
      <c r="Y546" s="200">
        <v>211</v>
      </c>
      <c r="Z546" s="198">
        <v>942</v>
      </c>
      <c r="AA546" s="196">
        <v>1064</v>
      </c>
      <c r="AB546" s="170">
        <f t="shared" si="9759"/>
        <v>6581</v>
      </c>
      <c r="AC546" s="171">
        <f t="shared" si="9760"/>
        <v>6389</v>
      </c>
      <c r="AE546" s="273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4.1852809781330824E-2</v>
      </c>
      <c r="BK546" s="130">
        <f t="shared" ref="BK546" si="10007">C546/C560</f>
        <v>4.571130616146693E-2</v>
      </c>
      <c r="BL546" s="131">
        <f t="shared" ref="BL546" si="10008">D546/D560</f>
        <v>3.1186163693313361E-2</v>
      </c>
      <c r="BM546" s="132">
        <f t="shared" ref="BM546" si="10009">E546/E560</f>
        <v>5.433628318584071E-2</v>
      </c>
      <c r="BN546" s="129">
        <f t="shared" ref="BN546" si="10010">F546/F560</f>
        <v>3.8525641025641023E-2</v>
      </c>
      <c r="BO546" s="130">
        <f t="shared" ref="BO546" si="10011">G546/G560</f>
        <v>3.7241731145310771E-2</v>
      </c>
      <c r="BP546" s="131">
        <f t="shared" ref="BP546" si="10012">H546/H560</f>
        <v>4.7134887116116589E-2</v>
      </c>
      <c r="BQ546" s="132">
        <f t="shared" ref="BQ546" si="10013">I546/I560</f>
        <v>4.6057222609909285E-2</v>
      </c>
      <c r="BR546" s="129">
        <f t="shared" ref="BR546" si="10014">J546/J560</f>
        <v>4.9131216297183943E-2</v>
      </c>
      <c r="BS546" s="130">
        <f t="shared" ref="BS546" si="10015">K546/K560</f>
        <v>4.1231126596980257E-2</v>
      </c>
      <c r="BT546" s="131">
        <f t="shared" ref="BT546" si="10016">L546/L560</f>
        <v>4.6927133785383705E-2</v>
      </c>
      <c r="BU546" s="129">
        <f t="shared" ref="BU546" si="10017">M546/M560</f>
        <v>4.0342530922930539E-2</v>
      </c>
      <c r="BV546" s="133">
        <f t="shared" ref="BV546" si="10018">N546/N560</f>
        <v>4.5210688056669619E-2</v>
      </c>
      <c r="BW546" s="134">
        <f t="shared" ref="BW546" si="10019">O546/O560</f>
        <v>3.8864401156452913E-2</v>
      </c>
      <c r="BX546" s="129">
        <f t="shared" ref="BX546" si="10020">P546/P560</f>
        <v>4.9205071442946266E-2</v>
      </c>
      <c r="BY546" s="130">
        <f t="shared" ref="BY546" si="10021">Q546/Q560</f>
        <v>3.7808219178082192E-2</v>
      </c>
      <c r="BZ546" s="131">
        <f t="shared" ref="BZ546" si="10022">R546/R560</f>
        <v>4.6400264200792601E-2</v>
      </c>
      <c r="CA546" s="132">
        <f t="shared" ref="CA546" si="10023">S546/S560</f>
        <v>4.0189297415362216E-2</v>
      </c>
      <c r="CB546" s="129">
        <f t="shared" ref="CB546" si="10024">T546/T560</f>
        <v>3.7993920972644375E-2</v>
      </c>
      <c r="CC546" s="130">
        <f t="shared" ref="CC546" si="10025">U546/U560</f>
        <v>3.2759107596724089E-2</v>
      </c>
      <c r="CD546" s="131">
        <f t="shared" ref="CD546" si="10026">V546/V560</f>
        <v>4.2649169571457861E-2</v>
      </c>
      <c r="CE546" s="132">
        <f t="shared" ref="CE546" si="10027">W546/W560</f>
        <v>4.1234646674110705E-2</v>
      </c>
      <c r="CF546" s="129">
        <f t="shared" ref="CF546" si="10028">X546/X560</f>
        <v>3.6016722049522991E-2</v>
      </c>
      <c r="CG546" s="130">
        <f t="shared" ref="CG546" si="10029">Y546/Y560</f>
        <v>3.4203274436699627E-2</v>
      </c>
      <c r="CH546" s="131">
        <f t="shared" ref="CH546" si="10030">Z546/Z560</f>
        <v>4.7897493262826052E-2</v>
      </c>
      <c r="CI546" s="129">
        <f t="shared" ref="CI546" si="10031">AA546/AA560</f>
        <v>5.3032946219408864E-2</v>
      </c>
      <c r="CJ546" s="135">
        <f t="shared" ref="CJ546" si="10032">AB546/AB560</f>
        <v>4.3832131130071068E-2</v>
      </c>
      <c r="CK546" s="136">
        <f t="shared" ref="CK546" si="10033">AC546/AC560</f>
        <v>4.2708361186127974E-2</v>
      </c>
    </row>
    <row r="547" spans="1:89" ht="14.25" thickTop="1" thickBot="1" x14ac:dyDescent="0.25">
      <c r="A547" s="137" t="s">
        <v>27</v>
      </c>
      <c r="B547" s="206">
        <v>477</v>
      </c>
      <c r="C547" s="190">
        <v>650</v>
      </c>
      <c r="D547" s="191">
        <v>270</v>
      </c>
      <c r="E547" s="192">
        <v>263</v>
      </c>
      <c r="F547" s="189">
        <v>505</v>
      </c>
      <c r="G547" s="193">
        <v>537</v>
      </c>
      <c r="H547" s="191">
        <v>832</v>
      </c>
      <c r="I547" s="192">
        <v>998</v>
      </c>
      <c r="J547" s="189">
        <v>184</v>
      </c>
      <c r="K547" s="190">
        <v>121</v>
      </c>
      <c r="L547" s="191">
        <v>497</v>
      </c>
      <c r="M547" s="189">
        <v>332</v>
      </c>
      <c r="N547" s="194">
        <v>946</v>
      </c>
      <c r="O547" s="207">
        <v>797</v>
      </c>
      <c r="P547" s="189">
        <v>495</v>
      </c>
      <c r="Q547" s="190">
        <v>371</v>
      </c>
      <c r="R547" s="191">
        <v>533</v>
      </c>
      <c r="S547" s="192">
        <v>625</v>
      </c>
      <c r="T547" s="189">
        <v>113</v>
      </c>
      <c r="U547" s="193">
        <v>125</v>
      </c>
      <c r="V547" s="191">
        <v>464</v>
      </c>
      <c r="W547" s="208">
        <v>491</v>
      </c>
      <c r="X547" s="189">
        <v>401</v>
      </c>
      <c r="Y547" s="193">
        <v>193</v>
      </c>
      <c r="Z547" s="191">
        <v>929</v>
      </c>
      <c r="AA547" s="189">
        <v>1290</v>
      </c>
      <c r="AB547" s="170">
        <f t="shared" si="9759"/>
        <v>6646</v>
      </c>
      <c r="AC547" s="171">
        <f t="shared" si="9760"/>
        <v>6793</v>
      </c>
      <c r="AE547" s="267" t="s">
        <v>13</v>
      </c>
      <c r="AF547" s="20">
        <f t="shared" ref="AF547:BG547" si="10034">SUM(AF544:AF546)</f>
        <v>1378</v>
      </c>
      <c r="AG547" s="21">
        <f t="shared" si="10034"/>
        <v>2488</v>
      </c>
      <c r="AH547" s="20">
        <f t="shared" si="10034"/>
        <v>838</v>
      </c>
      <c r="AI547" s="21">
        <f t="shared" si="10034"/>
        <v>930</v>
      </c>
      <c r="AJ547" s="20">
        <f t="shared" si="10034"/>
        <v>1377</v>
      </c>
      <c r="AK547" s="21">
        <f t="shared" si="10034"/>
        <v>2615</v>
      </c>
      <c r="AL547" s="20">
        <f t="shared" si="10034"/>
        <v>2297</v>
      </c>
      <c r="AM547" s="21">
        <f t="shared" si="10034"/>
        <v>3640</v>
      </c>
      <c r="AN547" s="20">
        <f t="shared" si="10034"/>
        <v>852</v>
      </c>
      <c r="AO547" s="21">
        <f t="shared" si="10034"/>
        <v>223</v>
      </c>
      <c r="AP547" s="20">
        <f t="shared" si="10034"/>
        <v>2444</v>
      </c>
      <c r="AQ547" s="21">
        <f t="shared" si="10034"/>
        <v>659</v>
      </c>
      <c r="AR547" s="20">
        <f t="shared" si="10034"/>
        <v>3461</v>
      </c>
      <c r="AS547" s="21">
        <f t="shared" si="10034"/>
        <v>2432</v>
      </c>
      <c r="AT547" s="20">
        <f t="shared" si="10034"/>
        <v>1780</v>
      </c>
      <c r="AU547" s="21">
        <f t="shared" si="10034"/>
        <v>1627</v>
      </c>
      <c r="AV547" s="20">
        <f t="shared" si="10034"/>
        <v>1606</v>
      </c>
      <c r="AW547" s="21">
        <f t="shared" si="10034"/>
        <v>2414</v>
      </c>
      <c r="AX547" s="20">
        <f t="shared" si="10034"/>
        <v>836</v>
      </c>
      <c r="AY547" s="21">
        <f t="shared" si="10034"/>
        <v>164</v>
      </c>
      <c r="AZ547" s="20">
        <f t="shared" si="10034"/>
        <v>2316</v>
      </c>
      <c r="BA547" s="21">
        <f t="shared" si="10034"/>
        <v>1290</v>
      </c>
      <c r="BB547" s="20">
        <f t="shared" si="10034"/>
        <v>1730</v>
      </c>
      <c r="BC547" s="21">
        <f t="shared" si="10034"/>
        <v>535</v>
      </c>
      <c r="BD547" s="20">
        <f t="shared" si="10034"/>
        <v>2452</v>
      </c>
      <c r="BE547" s="21">
        <f t="shared" si="10034"/>
        <v>3348</v>
      </c>
      <c r="BF547" s="174">
        <f t="shared" si="10034"/>
        <v>23367</v>
      </c>
      <c r="BG547" s="175">
        <f t="shared" si="10034"/>
        <v>22365</v>
      </c>
      <c r="BI547" s="137" t="s">
        <v>27</v>
      </c>
      <c r="BJ547" s="129">
        <f>B547/B560</f>
        <v>3.7385375029391016E-2</v>
      </c>
      <c r="BK547" s="130">
        <f t="shared" ref="BK547" si="10035">C547/C560</f>
        <v>5.6487355522725297E-2</v>
      </c>
      <c r="BL547" s="131">
        <f t="shared" ref="BL547" si="10036">D547/D560</f>
        <v>3.6769712651504832E-2</v>
      </c>
      <c r="BM547" s="132">
        <f t="shared" ref="BM547" si="10037">E547/E560</f>
        <v>4.6548672566371678E-2</v>
      </c>
      <c r="BN547" s="129">
        <f t="shared" ref="BN547" si="10038">F547/F560</f>
        <v>3.2371794871794875E-2</v>
      </c>
      <c r="BO547" s="130">
        <f t="shared" ref="BO547" si="10039">G547/G560</f>
        <v>4.5659382705552247E-2</v>
      </c>
      <c r="BP547" s="131">
        <f t="shared" ref="BP547" si="10040">H547/H560</f>
        <v>4.3380781062620576E-2</v>
      </c>
      <c r="BQ547" s="132">
        <f t="shared" ref="BQ547" si="10041">I547/I560</f>
        <v>5.3572387138332705E-2</v>
      </c>
      <c r="BR547" s="129">
        <f t="shared" ref="BR547" si="10042">J547/J560</f>
        <v>5.5122828040742963E-2</v>
      </c>
      <c r="BS547" s="130">
        <f t="shared" ref="BS547" si="10043">K547/K560</f>
        <v>3.5133565621370502E-2</v>
      </c>
      <c r="BT547" s="131">
        <f t="shared" ref="BT547" si="10044">L547/L560</f>
        <v>5.349262727370574E-2</v>
      </c>
      <c r="BU547" s="129">
        <f t="shared" ref="BU547" si="10045">M547/M560</f>
        <v>3.1588962892483349E-2</v>
      </c>
      <c r="BV547" s="133">
        <f t="shared" ref="BV547" si="10046">N547/N560</f>
        <v>4.9273399656232099E-2</v>
      </c>
      <c r="BW547" s="134">
        <f t="shared" ref="BW547" si="10047">O547/O560</f>
        <v>3.7774302099625574E-2</v>
      </c>
      <c r="BX547" s="129">
        <f t="shared" ref="BX547" si="10048">P547/P560</f>
        <v>4.9808814650835177E-2</v>
      </c>
      <c r="BY547" s="130">
        <f t="shared" ref="BY547" si="10049">Q547/Q560</f>
        <v>3.3881278538812787E-2</v>
      </c>
      <c r="BZ547" s="131">
        <f t="shared" ref="BZ547" si="10050">R547/R560</f>
        <v>4.4005944517833552E-2</v>
      </c>
      <c r="CA547" s="132">
        <f t="shared" ref="CA547" si="10051">S547/S560</f>
        <v>4.5504186385147437E-2</v>
      </c>
      <c r="CB547" s="129">
        <f t="shared" ref="CB547" si="10052">T547/T560</f>
        <v>4.2933130699088148E-2</v>
      </c>
      <c r="CC547" s="130">
        <f t="shared" ref="CC547" si="10053">U547/U560</f>
        <v>3.5300762496469927E-2</v>
      </c>
      <c r="CD547" s="131">
        <f t="shared" ref="CD547" si="10054">V547/V560</f>
        <v>4.757022759893377E-2</v>
      </c>
      <c r="CE547" s="132">
        <f t="shared" ref="CE547" si="10055">W547/W560</f>
        <v>3.9160950709842081E-2</v>
      </c>
      <c r="CF547" s="129">
        <f t="shared" ref="CF547" si="10056">X547/X560</f>
        <v>4.2984242684103335E-2</v>
      </c>
      <c r="CG547" s="130">
        <f t="shared" ref="CG547" si="10057">Y547/Y560</f>
        <v>3.1285459555843734E-2</v>
      </c>
      <c r="CH547" s="131">
        <f t="shared" ref="CH547" si="10058">Z547/Z560</f>
        <v>4.7236487517160725E-2</v>
      </c>
      <c r="CI547" s="129">
        <f t="shared" ref="CI547" si="10059">AA547/AA560</f>
        <v>6.4297462991576529E-2</v>
      </c>
      <c r="CJ547" s="135">
        <f t="shared" ref="CJ547" si="10060">AB547/AB560</f>
        <v>4.4265057512604816E-2</v>
      </c>
      <c r="CK547" s="136">
        <f t="shared" ref="CK547" si="10061">AC547/AC560</f>
        <v>4.5408968154228721E-2</v>
      </c>
    </row>
    <row r="548" spans="1:89" ht="13.5" thickTop="1" x14ac:dyDescent="0.2">
      <c r="A548" s="146" t="s">
        <v>28</v>
      </c>
      <c r="B548" s="203">
        <v>445</v>
      </c>
      <c r="C548" s="197">
        <v>704</v>
      </c>
      <c r="D548" s="198">
        <v>282</v>
      </c>
      <c r="E548" s="199">
        <v>268</v>
      </c>
      <c r="F548" s="196">
        <v>499</v>
      </c>
      <c r="G548" s="200">
        <v>643</v>
      </c>
      <c r="H548" s="198">
        <v>859</v>
      </c>
      <c r="I548" s="199">
        <v>959</v>
      </c>
      <c r="J548" s="196">
        <v>163</v>
      </c>
      <c r="K548" s="197">
        <v>97</v>
      </c>
      <c r="L548" s="198">
        <v>599</v>
      </c>
      <c r="M548" s="196">
        <v>322</v>
      </c>
      <c r="N548" s="201">
        <v>1139</v>
      </c>
      <c r="O548" s="204">
        <v>783</v>
      </c>
      <c r="P548" s="196">
        <v>568</v>
      </c>
      <c r="Q548" s="197">
        <v>432</v>
      </c>
      <c r="R548" s="198">
        <v>595</v>
      </c>
      <c r="S548" s="199">
        <v>690</v>
      </c>
      <c r="T548" s="196">
        <v>175</v>
      </c>
      <c r="U548" s="200">
        <v>78</v>
      </c>
      <c r="V548" s="198">
        <v>648</v>
      </c>
      <c r="W548" s="205">
        <v>491</v>
      </c>
      <c r="X548" s="196">
        <v>537</v>
      </c>
      <c r="Y548" s="200">
        <v>204</v>
      </c>
      <c r="Z548" s="198">
        <v>1078</v>
      </c>
      <c r="AA548" s="196">
        <v>1064</v>
      </c>
      <c r="AB548" s="170">
        <f t="shared" si="9759"/>
        <v>7587</v>
      </c>
      <c r="AC548" s="171">
        <f t="shared" si="9760"/>
        <v>6735</v>
      </c>
      <c r="BI548" s="146" t="s">
        <v>28</v>
      </c>
      <c r="BJ548" s="129">
        <f>B548/B560</f>
        <v>3.4877341484442353E-2</v>
      </c>
      <c r="BK548" s="130">
        <f t="shared" ref="BK548" si="10062">C548/C560</f>
        <v>6.118015121230555E-2</v>
      </c>
      <c r="BL548" s="131">
        <f t="shared" ref="BL548" si="10063">D548/D560</f>
        <v>3.8403922102682828E-2</v>
      </c>
      <c r="BM548" s="132">
        <f t="shared" ref="BM548" si="10064">E548/E560</f>
        <v>4.7433628318584067E-2</v>
      </c>
      <c r="BN548" s="129">
        <f t="shared" ref="BN548" si="10065">F548/F560</f>
        <v>3.1987179487179489E-2</v>
      </c>
      <c r="BO548" s="130">
        <f t="shared" ref="BO548" si="10066">G548/G560</f>
        <v>5.4672221749851202E-2</v>
      </c>
      <c r="BP548" s="131">
        <f t="shared" ref="BP548" si="10067">H548/H560</f>
        <v>4.4788570832681576E-2</v>
      </c>
      <c r="BQ548" s="132">
        <f t="shared" ref="BQ548" si="10068">I548/I560</f>
        <v>5.147887701970047E-2</v>
      </c>
      <c r="BR548" s="129">
        <f t="shared" ref="BR548" si="10069">J548/J560</f>
        <v>4.883163571000599E-2</v>
      </c>
      <c r="BS548" s="130">
        <f t="shared" ref="BS548" si="10070">K548/K560</f>
        <v>2.8164924506387922E-2</v>
      </c>
      <c r="BT548" s="131">
        <f t="shared" ref="BT548" si="10071">L548/L560</f>
        <v>6.4470993434506518E-2</v>
      </c>
      <c r="BU548" s="129">
        <f t="shared" ref="BU548" si="10072">M548/M560</f>
        <v>3.0637488106565178E-2</v>
      </c>
      <c r="BV548" s="133">
        <f t="shared" ref="BV548" si="10073">N548/N560</f>
        <v>5.9326006562841815E-2</v>
      </c>
      <c r="BW548" s="134">
        <f t="shared" ref="BW548" si="10074">O548/O560</f>
        <v>3.7110763543295892E-2</v>
      </c>
      <c r="BX548" s="129">
        <f t="shared" ref="BX548" si="10075">P548/P560</f>
        <v>5.7154357013483599E-2</v>
      </c>
      <c r="BY548" s="130">
        <f t="shared" ref="BY548" si="10076">Q548/Q560</f>
        <v>3.9452054794520547E-2</v>
      </c>
      <c r="BZ548" s="131">
        <f t="shared" ref="BZ548" si="10077">R548/R560</f>
        <v>4.9124834874504621E-2</v>
      </c>
      <c r="CA548" s="132">
        <f t="shared" ref="CA548" si="10078">S548/S560</f>
        <v>5.0236621769202766E-2</v>
      </c>
      <c r="CB548" s="129">
        <f t="shared" ref="CB548" si="10079">T548/T560</f>
        <v>6.6489361702127658E-2</v>
      </c>
      <c r="CC548" s="130">
        <f t="shared" ref="CC548" si="10080">U548/U560</f>
        <v>2.2027675797797231E-2</v>
      </c>
      <c r="CD548" s="131">
        <f t="shared" ref="CD548" si="10081">V548/V560</f>
        <v>6.6434283370924746E-2</v>
      </c>
      <c r="CE548" s="132">
        <f t="shared" ref="CE548" si="10082">W548/W560</f>
        <v>3.9160950709842081E-2</v>
      </c>
      <c r="CF548" s="129">
        <f t="shared" ref="CF548" si="10083">X548/X560</f>
        <v>5.7562439704148358E-2</v>
      </c>
      <c r="CG548" s="130">
        <f t="shared" ref="CG548" si="10084">Y548/Y560</f>
        <v>3.3068568649700113E-2</v>
      </c>
      <c r="CH548" s="131">
        <f t="shared" ref="CH548" si="10085">Z548/Z560</f>
        <v>5.4812630294401789E-2</v>
      </c>
      <c r="CI548" s="129">
        <f t="shared" ref="CI548" si="10086">AA548/AA560</f>
        <v>5.3032946219408864E-2</v>
      </c>
      <c r="CJ548" s="135">
        <f t="shared" ref="CJ548" si="10087">AB548/AB560</f>
        <v>5.0532499450516515E-2</v>
      </c>
      <c r="CK548" s="136">
        <f t="shared" ref="CK548" si="10088">AC548/AC560</f>
        <v>4.5021257252867722E-2</v>
      </c>
    </row>
    <row r="549" spans="1:89" x14ac:dyDescent="0.2">
      <c r="A549" s="137" t="s">
        <v>29</v>
      </c>
      <c r="B549" s="206">
        <v>478</v>
      </c>
      <c r="C549" s="190">
        <v>995</v>
      </c>
      <c r="D549" s="191">
        <v>381</v>
      </c>
      <c r="E549" s="192">
        <v>322</v>
      </c>
      <c r="F549" s="189">
        <v>702</v>
      </c>
      <c r="G549" s="193">
        <v>1074</v>
      </c>
      <c r="H549" s="191">
        <v>1082</v>
      </c>
      <c r="I549" s="192">
        <v>1599</v>
      </c>
      <c r="J549" s="189">
        <v>289</v>
      </c>
      <c r="K549" s="190">
        <v>114</v>
      </c>
      <c r="L549" s="191">
        <v>786</v>
      </c>
      <c r="M549" s="189">
        <v>352</v>
      </c>
      <c r="N549" s="194">
        <v>1383</v>
      </c>
      <c r="O549" s="207">
        <v>962</v>
      </c>
      <c r="P549" s="189">
        <v>756</v>
      </c>
      <c r="Q549" s="190">
        <v>572</v>
      </c>
      <c r="R549" s="191">
        <v>763</v>
      </c>
      <c r="S549" s="192">
        <v>898</v>
      </c>
      <c r="T549" s="189">
        <v>381</v>
      </c>
      <c r="U549" s="193">
        <v>72</v>
      </c>
      <c r="V549" s="191">
        <v>897</v>
      </c>
      <c r="W549" s="208">
        <v>603</v>
      </c>
      <c r="X549" s="189">
        <v>724</v>
      </c>
      <c r="Y549" s="193">
        <v>216</v>
      </c>
      <c r="Z549" s="191">
        <v>1390</v>
      </c>
      <c r="AA549" s="189">
        <v>1357</v>
      </c>
      <c r="AB549" s="170">
        <f t="shared" si="9759"/>
        <v>10012</v>
      </c>
      <c r="AC549" s="171">
        <f t="shared" si="9760"/>
        <v>9136</v>
      </c>
      <c r="BI549" s="137" t="s">
        <v>29</v>
      </c>
      <c r="BJ549" s="129">
        <f>B549/B560</f>
        <v>3.7463751077670665E-2</v>
      </c>
      <c r="BK549" s="130">
        <f t="shared" ref="BK549" si="10089">C549/C560</f>
        <v>8.6469105761710269E-2</v>
      </c>
      <c r="BL549" s="131">
        <f t="shared" ref="BL549" si="10090">D549/D560</f>
        <v>5.1886150074901265E-2</v>
      </c>
      <c r="BM549" s="132">
        <f t="shared" ref="BM549" si="10091">E549/E560</f>
        <v>5.6991150442477878E-2</v>
      </c>
      <c r="BN549" s="129">
        <f t="shared" ref="BN549" si="10092">F549/F560</f>
        <v>4.4999999999999998E-2</v>
      </c>
      <c r="BO549" s="130">
        <f t="shared" ref="BO549" si="10093">G549/G560</f>
        <v>9.1318765411104494E-2</v>
      </c>
      <c r="BP549" s="131">
        <f t="shared" ref="BP549" si="10094">H549/H560</f>
        <v>5.6415871526148388E-2</v>
      </c>
      <c r="BQ549" s="132">
        <f t="shared" ref="BQ549" si="10095">I549/I560</f>
        <v>8.5833914863921848E-2</v>
      </c>
      <c r="BR549" s="129">
        <f t="shared" ref="BR549" si="10096">J549/J560</f>
        <v>8.6578789694427796E-2</v>
      </c>
      <c r="BS549" s="130">
        <f t="shared" ref="BS549" si="10097">K549/K560</f>
        <v>3.3101045296167246E-2</v>
      </c>
      <c r="BT549" s="131">
        <f t="shared" ref="BT549" si="10098">L549/L560</f>
        <v>8.4597998062641261E-2</v>
      </c>
      <c r="BU549" s="129">
        <f t="shared" ref="BU549" si="10099">M549/M560</f>
        <v>3.3491912464319692E-2</v>
      </c>
      <c r="BV549" s="133">
        <f t="shared" ref="BV549" si="10100">N549/N560</f>
        <v>7.2035001823011618E-2</v>
      </c>
      <c r="BW549" s="134">
        <f t="shared" ref="BW549" si="10101">O549/O560</f>
        <v>4.5594577942082562E-2</v>
      </c>
      <c r="BX549" s="129">
        <f t="shared" ref="BX549" si="10102">P549/P560</f>
        <v>7.6071644194002822E-2</v>
      </c>
      <c r="BY549" s="130">
        <f t="shared" ref="BY549" si="10103">Q549/Q560</f>
        <v>5.2237442922374429E-2</v>
      </c>
      <c r="BZ549" s="131">
        <f t="shared" ref="BZ549" si="10104">R549/R560</f>
        <v>6.2995376486129462E-2</v>
      </c>
      <c r="CA549" s="132">
        <f t="shared" ref="CA549" si="10105">S549/S560</f>
        <v>6.5380414998179828E-2</v>
      </c>
      <c r="CB549" s="129">
        <f t="shared" ref="CB549" si="10106">T549/T560</f>
        <v>0.14475683890577506</v>
      </c>
      <c r="CC549" s="130">
        <f t="shared" ref="CC549" si="10107">U549/U560</f>
        <v>2.0333239197966677E-2</v>
      </c>
      <c r="CD549" s="131">
        <f t="shared" ref="CD549" si="10108">V549/V560</f>
        <v>9.1962271888456015E-2</v>
      </c>
      <c r="CE549" s="132">
        <f t="shared" ref="CE549" si="10109">W549/W560</f>
        <v>4.8093794863614613E-2</v>
      </c>
      <c r="CF549" s="129">
        <f t="shared" ref="CF549" si="10110">X549/X560</f>
        <v>7.7607460606710255E-2</v>
      </c>
      <c r="CG549" s="130">
        <f t="shared" ref="CG549" si="10111">Y549/Y560</f>
        <v>3.5013778570270708E-2</v>
      </c>
      <c r="CH549" s="131">
        <f t="shared" ref="CH549" si="10112">Z549/Z560</f>
        <v>7.0676768190369652E-2</v>
      </c>
      <c r="CI549" s="129">
        <f t="shared" ref="CI549" si="10113">AA549/AA560</f>
        <v>6.7636943627573151E-2</v>
      </c>
      <c r="CJ549" s="135">
        <f t="shared" ref="CJ549" si="10114">AB549/AB560</f>
        <v>6.6683983721968015E-2</v>
      </c>
      <c r="CK549" s="136">
        <f t="shared" ref="CK549" si="10115">AC549/AC560</f>
        <v>6.1071151635070459E-2</v>
      </c>
    </row>
    <row r="550" spans="1:89" x14ac:dyDescent="0.2">
      <c r="A550" s="146" t="s">
        <v>30</v>
      </c>
      <c r="B550" s="203">
        <v>748</v>
      </c>
      <c r="C550" s="197">
        <v>1320</v>
      </c>
      <c r="D550" s="198">
        <v>507</v>
      </c>
      <c r="E550" s="199">
        <v>481</v>
      </c>
      <c r="F550" s="196">
        <v>728</v>
      </c>
      <c r="G550" s="200">
        <v>1497</v>
      </c>
      <c r="H550" s="198">
        <v>1204</v>
      </c>
      <c r="I550" s="199">
        <v>2064</v>
      </c>
      <c r="J550" s="196">
        <v>495</v>
      </c>
      <c r="K550" s="197">
        <v>117</v>
      </c>
      <c r="L550" s="198">
        <v>1197</v>
      </c>
      <c r="M550" s="196">
        <v>359</v>
      </c>
      <c r="N550" s="201">
        <v>1854</v>
      </c>
      <c r="O550" s="204">
        <v>1242</v>
      </c>
      <c r="P550" s="196">
        <v>974</v>
      </c>
      <c r="Q550" s="197">
        <v>793</v>
      </c>
      <c r="R550" s="198">
        <v>814</v>
      </c>
      <c r="S550" s="199">
        <v>1267</v>
      </c>
      <c r="T550" s="196">
        <v>461</v>
      </c>
      <c r="U550" s="200">
        <v>87</v>
      </c>
      <c r="V550" s="198">
        <v>1190</v>
      </c>
      <c r="W550" s="205">
        <v>695</v>
      </c>
      <c r="X550" s="196">
        <v>1030</v>
      </c>
      <c r="Y550" s="200">
        <v>266</v>
      </c>
      <c r="Z550" s="198">
        <v>1313</v>
      </c>
      <c r="AA550" s="196">
        <v>1664</v>
      </c>
      <c r="AB550" s="170">
        <f t="shared" si="9759"/>
        <v>12515</v>
      </c>
      <c r="AC550" s="171">
        <f t="shared" si="9760"/>
        <v>11852</v>
      </c>
      <c r="BI550" s="146" t="s">
        <v>30</v>
      </c>
      <c r="BJ550" s="129">
        <f>B550/B560</f>
        <v>5.8625284113175011E-2</v>
      </c>
      <c r="BK550" s="130">
        <f t="shared" ref="BK550" si="10116">C550/C560</f>
        <v>0.11471278352307292</v>
      </c>
      <c r="BL550" s="131">
        <f t="shared" ref="BL550" si="10117">D550/D560</f>
        <v>6.9045349312270188E-2</v>
      </c>
      <c r="BM550" s="132">
        <f t="shared" ref="BM550" si="10118">E550/E560</f>
        <v>8.5132743362831859E-2</v>
      </c>
      <c r="BN550" s="129">
        <f t="shared" ref="BN550" si="10119">F550/F560</f>
        <v>4.6666666666666669E-2</v>
      </c>
      <c r="BO550" s="130">
        <f t="shared" ref="BO550" si="10120">G550/G560</f>
        <v>0.12728509480486352</v>
      </c>
      <c r="BP550" s="131">
        <f t="shared" ref="BP550" si="10121">H550/H560</f>
        <v>6.2776995672349969E-2</v>
      </c>
      <c r="BQ550" s="132">
        <f t="shared" ref="BQ550" si="10122">I550/I560</f>
        <v>0.11079499704761393</v>
      </c>
      <c r="BR550" s="129">
        <f t="shared" ref="BR550" si="10123">J550/J560</f>
        <v>0.14829239065308569</v>
      </c>
      <c r="BS550" s="130">
        <f t="shared" ref="BS550" si="10124">K550/K560</f>
        <v>3.3972125435540068E-2</v>
      </c>
      <c r="BT550" s="131">
        <f t="shared" ref="BT550" si="10125">L550/L560</f>
        <v>0.12883435582822086</v>
      </c>
      <c r="BU550" s="129">
        <f t="shared" ref="BU550" si="10126">M550/M560</f>
        <v>3.4157944814462417E-2</v>
      </c>
      <c r="BV550" s="133">
        <f t="shared" ref="BV550" si="10127">N550/N560</f>
        <v>9.6567529558831189E-2</v>
      </c>
      <c r="BW550" s="134">
        <f t="shared" ref="BW550" si="10128">O550/O560</f>
        <v>5.8865349068676243E-2</v>
      </c>
      <c r="BX550" s="129">
        <f t="shared" ref="BX550" si="10129">P550/P560</f>
        <v>9.8007647413966587E-2</v>
      </c>
      <c r="BY550" s="130">
        <f t="shared" ref="BY550" si="10130">Q550/Q560</f>
        <v>7.2420091324200908E-2</v>
      </c>
      <c r="BZ550" s="131">
        <f t="shared" ref="BZ550" si="10131">R550/R560</f>
        <v>6.720607661822986E-2</v>
      </c>
      <c r="CA550" s="132">
        <f t="shared" ref="CA550" si="10132">S550/S560</f>
        <v>9.2246086639970873E-2</v>
      </c>
      <c r="CB550" s="129">
        <f t="shared" ref="CB550" si="10133">T550/T560</f>
        <v>0.17515197568389057</v>
      </c>
      <c r="CC550" s="130">
        <f t="shared" ref="CC550" si="10134">U550/U560</f>
        <v>2.4569330697543065E-2</v>
      </c>
      <c r="CD550" s="131">
        <f t="shared" ref="CD550" si="10135">V550/V560</f>
        <v>0.12200123026450686</v>
      </c>
      <c r="CE550" s="132">
        <f t="shared" ref="CE550" si="10136">W550/W560</f>
        <v>5.5431488275642045E-2</v>
      </c>
      <c r="CF550" s="129">
        <f t="shared" ref="CF550" si="10137">X550/X560</f>
        <v>0.11040840390181156</v>
      </c>
      <c r="CG550" s="130">
        <f t="shared" ref="CG550" si="10138">Y550/Y560</f>
        <v>4.3118819905981522E-2</v>
      </c>
      <c r="CH550" s="131">
        <f t="shared" ref="CH550" si="10139">Z550/Z560</f>
        <v>6.6761580312198102E-2</v>
      </c>
      <c r="CI550" s="129">
        <f t="shared" ref="CI550" si="10140">AA550/AA560</f>
        <v>8.2938742959677014E-2</v>
      </c>
      <c r="CJ550" s="135">
        <f t="shared" ref="CJ550" si="10141">AB550/AB560</f>
        <v>8.3354979652460026E-2</v>
      </c>
      <c r="CK550" s="136">
        <f t="shared" ref="CK550" si="10142">AC550/AC560</f>
        <v>7.9226717291906196E-2</v>
      </c>
    </row>
    <row r="551" spans="1:89" x14ac:dyDescent="0.2">
      <c r="A551" s="137" t="s">
        <v>31</v>
      </c>
      <c r="B551" s="206">
        <v>630</v>
      </c>
      <c r="C551" s="190">
        <v>1168</v>
      </c>
      <c r="D551" s="191">
        <v>331</v>
      </c>
      <c r="E551" s="192">
        <v>449</v>
      </c>
      <c r="F551" s="189">
        <v>649</v>
      </c>
      <c r="G551" s="193">
        <v>1118</v>
      </c>
      <c r="H551" s="191">
        <v>1093</v>
      </c>
      <c r="I551" s="192">
        <v>1576</v>
      </c>
      <c r="J551" s="189">
        <v>357</v>
      </c>
      <c r="K551" s="190">
        <v>106</v>
      </c>
      <c r="L551" s="191">
        <v>1247</v>
      </c>
      <c r="M551" s="189">
        <v>300</v>
      </c>
      <c r="N551" s="194">
        <v>1607</v>
      </c>
      <c r="O551" s="207">
        <v>1190</v>
      </c>
      <c r="P551" s="189">
        <v>806</v>
      </c>
      <c r="Q551" s="190">
        <v>834</v>
      </c>
      <c r="R551" s="191">
        <v>792</v>
      </c>
      <c r="S551" s="192">
        <v>1147</v>
      </c>
      <c r="T551" s="189">
        <v>375</v>
      </c>
      <c r="U551" s="193">
        <v>77</v>
      </c>
      <c r="V551" s="191">
        <v>1126</v>
      </c>
      <c r="W551" s="208">
        <v>595</v>
      </c>
      <c r="X551" s="189">
        <v>700</v>
      </c>
      <c r="Y551" s="193">
        <v>269</v>
      </c>
      <c r="Z551" s="191">
        <v>1139</v>
      </c>
      <c r="AA551" s="189">
        <v>1684</v>
      </c>
      <c r="AB551" s="170">
        <f t="shared" si="9759"/>
        <v>10852</v>
      </c>
      <c r="AC551" s="171">
        <f t="shared" si="9760"/>
        <v>10513</v>
      </c>
      <c r="BI551" s="137" t="s">
        <v>31</v>
      </c>
      <c r="BJ551" s="129">
        <f>B551/B560</f>
        <v>4.9376910416176818E-2</v>
      </c>
      <c r="BK551" s="130">
        <f t="shared" ref="BK551" si="10143">C551/C560</f>
        <v>0.1015034326931433</v>
      </c>
      <c r="BL551" s="131">
        <f t="shared" ref="BL551" si="10144">D551/D560</f>
        <v>4.50769440283263E-2</v>
      </c>
      <c r="BM551" s="132">
        <f t="shared" ref="BM551" si="10145">E551/E560</f>
        <v>7.9469026548672564E-2</v>
      </c>
      <c r="BN551" s="129">
        <f t="shared" ref="BN551" si="10146">F551/F560</f>
        <v>4.1602564102564105E-2</v>
      </c>
      <c r="BO551" s="130">
        <f t="shared" ref="BO551" si="10147">G551/G560</f>
        <v>9.5059943882322931E-2</v>
      </c>
      <c r="BP551" s="131">
        <f t="shared" ref="BP551" si="10148">H551/H560</f>
        <v>5.6989415506543614E-2</v>
      </c>
      <c r="BQ551" s="132">
        <f t="shared" ref="BQ551" si="10149">I551/I560</f>
        <v>8.4599280691395135E-2</v>
      </c>
      <c r="BR551" s="129">
        <f t="shared" ref="BR551" si="10150">J551/J560</f>
        <v>0.10695026962252846</v>
      </c>
      <c r="BS551" s="130">
        <f t="shared" ref="BS551" si="10151">K551/K560</f>
        <v>3.0778164924506388E-2</v>
      </c>
      <c r="BT551" s="131">
        <f t="shared" ref="BT551" si="10152">L551/L560</f>
        <v>0.13421590786782908</v>
      </c>
      <c r="BU551" s="129">
        <f t="shared" ref="BU551" si="10153">M551/M560</f>
        <v>2.8544243577545196E-2</v>
      </c>
      <c r="BV551" s="133">
        <f t="shared" ref="BV551" si="10154">N551/N560</f>
        <v>8.3702276160216679E-2</v>
      </c>
      <c r="BW551" s="134">
        <f t="shared" ref="BW551" si="10155">O551/O560</f>
        <v>5.6400777288023132E-2</v>
      </c>
      <c r="BX551" s="129">
        <f t="shared" ref="BX551" si="10156">P551/P560</f>
        <v>8.1102837593077085E-2</v>
      </c>
      <c r="BY551" s="130">
        <f t="shared" ref="BY551" si="10157">Q551/Q560</f>
        <v>7.6164383561643831E-2</v>
      </c>
      <c r="BZ551" s="131">
        <f t="shared" ref="BZ551" si="10158">R551/R560</f>
        <v>6.5389696169088504E-2</v>
      </c>
      <c r="CA551" s="132">
        <f t="shared" ref="CA551" si="10159">S551/S560</f>
        <v>8.3509282854022565E-2</v>
      </c>
      <c r="CB551" s="129">
        <f t="shared" ref="CB551" si="10160">T551/T560</f>
        <v>0.14247720364741642</v>
      </c>
      <c r="CC551" s="130">
        <f t="shared" ref="CC551" si="10161">U551/U560</f>
        <v>2.1745269697825472E-2</v>
      </c>
      <c r="CD551" s="131">
        <f t="shared" ref="CD551" si="10162">V551/V560</f>
        <v>0.11543981956120566</v>
      </c>
      <c r="CE551" s="132">
        <f t="shared" ref="CE551" si="10163">W551/W560</f>
        <v>4.7455734566916576E-2</v>
      </c>
      <c r="CF551" s="129">
        <f t="shared" ref="CF551" si="10164">X551/X560</f>
        <v>7.5034837603172908E-2</v>
      </c>
      <c r="CG551" s="130">
        <f t="shared" ref="CG551" si="10165">Y551/Y560</f>
        <v>4.360512238612417E-2</v>
      </c>
      <c r="CH551" s="131">
        <f t="shared" ref="CH551" si="10166">Z551/Z560</f>
        <v>5.791427263944679E-2</v>
      </c>
      <c r="CI551" s="129">
        <f t="shared" ref="CI551" si="10167">AA551/AA560</f>
        <v>8.3935602851019295E-2</v>
      </c>
      <c r="CJ551" s="135">
        <f t="shared" ref="CJ551" si="10168">AB551/AB560</f>
        <v>7.2278724665481117E-2</v>
      </c>
      <c r="CK551" s="136">
        <f t="shared" ref="CK551" si="10169">AC551/AC560</f>
        <v>7.0275943207037617E-2</v>
      </c>
    </row>
    <row r="552" spans="1:89" x14ac:dyDescent="0.2">
      <c r="A552" s="146" t="s">
        <v>32</v>
      </c>
      <c r="B552" s="203">
        <v>690</v>
      </c>
      <c r="C552" s="197">
        <v>1141</v>
      </c>
      <c r="D552" s="198">
        <v>182</v>
      </c>
      <c r="E552" s="199">
        <v>517</v>
      </c>
      <c r="F552" s="196">
        <v>587</v>
      </c>
      <c r="G552" s="200">
        <v>1358</v>
      </c>
      <c r="H552" s="198">
        <v>998</v>
      </c>
      <c r="I552" s="199">
        <v>1881</v>
      </c>
      <c r="J552" s="196">
        <v>270</v>
      </c>
      <c r="K552" s="197">
        <v>100</v>
      </c>
      <c r="L552" s="198">
        <v>805</v>
      </c>
      <c r="M552" s="196">
        <v>449</v>
      </c>
      <c r="N552" s="201">
        <v>1364</v>
      </c>
      <c r="O552" s="204">
        <v>1327</v>
      </c>
      <c r="P552" s="196">
        <v>487</v>
      </c>
      <c r="Q552" s="197">
        <v>849</v>
      </c>
      <c r="R552" s="198">
        <v>619</v>
      </c>
      <c r="S552" s="199">
        <v>979</v>
      </c>
      <c r="T552" s="196">
        <v>126</v>
      </c>
      <c r="U552" s="200">
        <v>103</v>
      </c>
      <c r="V552" s="198">
        <v>794</v>
      </c>
      <c r="W552" s="205">
        <v>644</v>
      </c>
      <c r="X552" s="196">
        <v>653</v>
      </c>
      <c r="Y552" s="200">
        <v>289</v>
      </c>
      <c r="Z552" s="198">
        <v>1021</v>
      </c>
      <c r="AA552" s="196">
        <v>1220</v>
      </c>
      <c r="AB552" s="170">
        <f t="shared" si="9759"/>
        <v>8596</v>
      </c>
      <c r="AC552" s="171">
        <f t="shared" si="9760"/>
        <v>10857</v>
      </c>
      <c r="BI552" s="146" t="s">
        <v>32</v>
      </c>
      <c r="BJ552" s="129">
        <f>B552/B560</f>
        <v>5.407947331295556E-2</v>
      </c>
      <c r="BK552" s="130">
        <f t="shared" ref="BK552" si="10170">C552/C560</f>
        <v>9.915703484835317E-2</v>
      </c>
      <c r="BL552" s="131">
        <f t="shared" ref="BL552" si="10171">D552/D560</f>
        <v>2.4785510009532889E-2</v>
      </c>
      <c r="BM552" s="132">
        <f t="shared" ref="BM552" si="10172">E552/E560</f>
        <v>9.1504424778761057E-2</v>
      </c>
      <c r="BN552" s="129">
        <f t="shared" ref="BN552" si="10173">F552/F560</f>
        <v>3.7628205128205125E-2</v>
      </c>
      <c r="BO552" s="130">
        <f t="shared" ref="BO552" si="10174">G552/G560</f>
        <v>0.11546637190715076</v>
      </c>
      <c r="BP552" s="131">
        <f t="shared" ref="BP552" si="10175">H552/H560</f>
        <v>5.2036081130403047E-2</v>
      </c>
      <c r="BQ552" s="132">
        <f t="shared" ref="BQ552" si="10176">I552/I560</f>
        <v>0.10097160341403189</v>
      </c>
      <c r="BR552" s="129">
        <f t="shared" ref="BR552" si="10177">J552/J560</f>
        <v>8.0886758538046735E-2</v>
      </c>
      <c r="BS552" s="130">
        <f t="shared" ref="BS552" si="10178">K552/K560</f>
        <v>2.9036004645760744E-2</v>
      </c>
      <c r="BT552" s="131">
        <f t="shared" ref="BT552" si="10179">L552/L560</f>
        <v>8.6642987837692392E-2</v>
      </c>
      <c r="BU552" s="129">
        <f t="shared" ref="BU552" si="10180">M552/M560</f>
        <v>4.2721217887725975E-2</v>
      </c>
      <c r="BV552" s="133">
        <f t="shared" ref="BV552" si="10181">N552/N560</f>
        <v>7.1045366946195121E-2</v>
      </c>
      <c r="BW552" s="134">
        <f t="shared" ref="BW552" si="10182">O552/O560</f>
        <v>6.2893976017820749E-2</v>
      </c>
      <c r="BX552" s="129">
        <f t="shared" ref="BX552" si="10183">P552/P560</f>
        <v>4.9003823706983293E-2</v>
      </c>
      <c r="BY552" s="130">
        <f t="shared" ref="BY552" si="10184">Q552/Q560</f>
        <v>7.7534246575342469E-2</v>
      </c>
      <c r="BZ552" s="131">
        <f t="shared" ref="BZ552" si="10185">R552/R560</f>
        <v>5.1106340819022454E-2</v>
      </c>
      <c r="CA552" s="132">
        <f t="shared" ref="CA552" si="10186">S552/S560</f>
        <v>7.1277757553694934E-2</v>
      </c>
      <c r="CB552" s="129">
        <f t="shared" ref="CB552" si="10187">T552/T560</f>
        <v>4.7872340425531915E-2</v>
      </c>
      <c r="CC552" s="130">
        <f t="shared" ref="CC552" si="10188">U552/U560</f>
        <v>2.9087828297091216E-2</v>
      </c>
      <c r="CD552" s="131">
        <f t="shared" ref="CD552" si="10189">V552/V560</f>
        <v>8.1402501537830629E-2</v>
      </c>
      <c r="CE552" s="132">
        <f t="shared" ref="CE552" si="10190">W552/W560</f>
        <v>5.1363853884192054E-2</v>
      </c>
      <c r="CF552" s="129">
        <f t="shared" ref="CF552" si="10191">X552/X560</f>
        <v>6.9996784221245584E-2</v>
      </c>
      <c r="CG552" s="130">
        <f t="shared" ref="CG552" si="10192">Y552/Y560</f>
        <v>4.6847138920408496E-2</v>
      </c>
      <c r="CH552" s="131">
        <f t="shared" ref="CH552" si="10193">Z552/Z560</f>
        <v>5.191437433263843E-2</v>
      </c>
      <c r="CI552" s="129">
        <f t="shared" ref="CI552" si="10194">AA552/AA560</f>
        <v>6.0808453371878582E-2</v>
      </c>
      <c r="CJ552" s="135">
        <f t="shared" ref="CJ552" si="10195">AB552/AB560</f>
        <v>5.7252848988617364E-2</v>
      </c>
      <c r="CK552" s="136">
        <f t="shared" ref="CK552" si="10196">AC552/AC560</f>
        <v>7.257546993235113E-2</v>
      </c>
    </row>
    <row r="553" spans="1:89" x14ac:dyDescent="0.2">
      <c r="A553" s="137" t="s">
        <v>33</v>
      </c>
      <c r="B553" s="206">
        <v>386</v>
      </c>
      <c r="C553" s="190">
        <v>611</v>
      </c>
      <c r="D553" s="191">
        <v>123</v>
      </c>
      <c r="E553" s="192">
        <v>306</v>
      </c>
      <c r="F553" s="189">
        <v>440</v>
      </c>
      <c r="G553" s="193">
        <v>767</v>
      </c>
      <c r="H553" s="191">
        <v>719</v>
      </c>
      <c r="I553" s="192">
        <v>1030</v>
      </c>
      <c r="J553" s="189">
        <v>93</v>
      </c>
      <c r="K553" s="190">
        <v>47</v>
      </c>
      <c r="L553" s="191">
        <v>458</v>
      </c>
      <c r="M553" s="189">
        <v>293</v>
      </c>
      <c r="N553" s="194">
        <v>982</v>
      </c>
      <c r="O553" s="207">
        <v>970</v>
      </c>
      <c r="P553" s="189">
        <v>320</v>
      </c>
      <c r="Q553" s="190">
        <v>577</v>
      </c>
      <c r="R553" s="191">
        <v>458</v>
      </c>
      <c r="S553" s="192">
        <v>638</v>
      </c>
      <c r="T553" s="189">
        <v>78</v>
      </c>
      <c r="U553" s="193">
        <v>122</v>
      </c>
      <c r="V553" s="191">
        <v>662</v>
      </c>
      <c r="W553" s="208">
        <v>428</v>
      </c>
      <c r="X553" s="189">
        <v>317</v>
      </c>
      <c r="Y553" s="193">
        <v>332</v>
      </c>
      <c r="Z553" s="191">
        <v>665</v>
      </c>
      <c r="AA553" s="189">
        <v>691</v>
      </c>
      <c r="AB553" s="170">
        <f t="shared" si="9759"/>
        <v>5701</v>
      </c>
      <c r="AC553" s="171">
        <f t="shared" si="9760"/>
        <v>6812</v>
      </c>
      <c r="BI553" s="137" t="s">
        <v>33</v>
      </c>
      <c r="BJ553" s="129">
        <f>B553/B560</f>
        <v>3.0253154635943257E-2</v>
      </c>
      <c r="BK553" s="130">
        <f t="shared" ref="BK553" si="10197">C553/C560</f>
        <v>5.3098114191361782E-2</v>
      </c>
      <c r="BL553" s="131">
        <f t="shared" ref="BL553" si="10198">D553/D560</f>
        <v>1.6750646874574424E-2</v>
      </c>
      <c r="BM553" s="132">
        <f t="shared" ref="BM553" si="10199">E553/E560</f>
        <v>5.4159292035398231E-2</v>
      </c>
      <c r="BN553" s="129">
        <f t="shared" ref="BN553" si="10200">F553/F560</f>
        <v>2.8205128205128206E-2</v>
      </c>
      <c r="BO553" s="130">
        <f t="shared" ref="BO553" si="10201">G553/G560</f>
        <v>6.5215542896012238E-2</v>
      </c>
      <c r="BP553" s="131">
        <f t="shared" ref="BP553" si="10202">H553/H560</f>
        <v>3.7488920173106004E-2</v>
      </c>
      <c r="BQ553" s="132">
        <f t="shared" ref="BQ553" si="10203">I553/I560</f>
        <v>5.5290139030543778E-2</v>
      </c>
      <c r="BR553" s="129">
        <f t="shared" ref="BR553" si="10204">J553/J560</f>
        <v>2.7860994607549431E-2</v>
      </c>
      <c r="BS553" s="130">
        <f t="shared" ref="BS553" si="10205">K553/K560</f>
        <v>1.364692218350755E-2</v>
      </c>
      <c r="BT553" s="131">
        <f t="shared" ref="BT553" si="10206">L553/L560</f>
        <v>4.9295016682811325E-2</v>
      </c>
      <c r="BU553" s="129">
        <f t="shared" ref="BU553" si="10207">M553/M560</f>
        <v>2.7878211227402475E-2</v>
      </c>
      <c r="BV553" s="133">
        <f t="shared" ref="BV553" si="10208">N553/N560</f>
        <v>5.1148497317568625E-2</v>
      </c>
      <c r="BW553" s="134">
        <f t="shared" ref="BW553" si="10209">O553/O560</f>
        <v>4.5973742831413811E-2</v>
      </c>
      <c r="BX553" s="129">
        <f t="shared" ref="BX553" si="10210">P553/P560</f>
        <v>3.2199637754075264E-2</v>
      </c>
      <c r="BY553" s="130">
        <f t="shared" ref="BY553" si="10211">Q553/Q560</f>
        <v>5.2694063926940642E-2</v>
      </c>
      <c r="BZ553" s="131">
        <f t="shared" ref="BZ553" si="10212">R553/R560</f>
        <v>3.7813738441215321E-2</v>
      </c>
      <c r="CA553" s="132">
        <f t="shared" ref="CA553" si="10213">S553/S560</f>
        <v>4.6450673461958497E-2</v>
      </c>
      <c r="CB553" s="129">
        <f t="shared" ref="CB553" si="10214">T553/T560</f>
        <v>2.9635258358662615E-2</v>
      </c>
      <c r="CC553" s="130">
        <f t="shared" ref="CC553" si="10215">U553/U560</f>
        <v>3.4453544196554643E-2</v>
      </c>
      <c r="CD553" s="131">
        <f t="shared" ref="CD553" si="10216">V553/V560</f>
        <v>6.7869591962271894E-2</v>
      </c>
      <c r="CE553" s="132">
        <f t="shared" ref="CE553" si="10217">W553/W560</f>
        <v>3.4136225873345034E-2</v>
      </c>
      <c r="CF553" s="129">
        <f t="shared" ref="CF553" si="10218">X553/X560</f>
        <v>3.3980062171722586E-2</v>
      </c>
      <c r="CG553" s="130">
        <f t="shared" ref="CG553" si="10219">Y553/Y560</f>
        <v>5.3817474469119796E-2</v>
      </c>
      <c r="CH553" s="131">
        <f t="shared" ref="CH553" si="10220">Z553/Z560</f>
        <v>3.3812986220572536E-2</v>
      </c>
      <c r="CI553" s="129">
        <f t="shared" ref="CI553" si="10221">AA553/AA560</f>
        <v>3.4441509245875489E-2</v>
      </c>
      <c r="CJ553" s="135">
        <f t="shared" ref="CJ553" si="10222">AB553/AB560</f>
        <v>3.7970973951152585E-2</v>
      </c>
      <c r="CK553" s="136">
        <f t="shared" ref="CK553" si="10223">AC553/AC560</f>
        <v>4.5535976897778017E-2</v>
      </c>
    </row>
    <row r="554" spans="1:89" x14ac:dyDescent="0.2">
      <c r="A554" s="146" t="s">
        <v>34</v>
      </c>
      <c r="B554" s="203">
        <v>150</v>
      </c>
      <c r="C554" s="197">
        <v>252</v>
      </c>
      <c r="D554" s="198">
        <v>63</v>
      </c>
      <c r="E554" s="199">
        <v>158</v>
      </c>
      <c r="F554" s="196">
        <v>168</v>
      </c>
      <c r="G554" s="200">
        <v>506</v>
      </c>
      <c r="H554" s="198">
        <v>321</v>
      </c>
      <c r="I554" s="199">
        <v>592</v>
      </c>
      <c r="J554" s="196">
        <v>39</v>
      </c>
      <c r="K554" s="197">
        <v>33</v>
      </c>
      <c r="L554" s="198">
        <v>442</v>
      </c>
      <c r="M554" s="196">
        <v>191</v>
      </c>
      <c r="N554" s="201">
        <v>502</v>
      </c>
      <c r="O554" s="204">
        <v>578</v>
      </c>
      <c r="P554" s="196">
        <v>206</v>
      </c>
      <c r="Q554" s="197">
        <v>292</v>
      </c>
      <c r="R554" s="198">
        <v>278</v>
      </c>
      <c r="S554" s="199">
        <v>383</v>
      </c>
      <c r="T554" s="196">
        <v>46</v>
      </c>
      <c r="U554" s="200">
        <v>57</v>
      </c>
      <c r="V554" s="198">
        <v>333</v>
      </c>
      <c r="W554" s="205">
        <v>278</v>
      </c>
      <c r="X554" s="196">
        <v>157</v>
      </c>
      <c r="Y554" s="200">
        <v>224</v>
      </c>
      <c r="Z554" s="198">
        <v>445</v>
      </c>
      <c r="AA554" s="196">
        <v>397</v>
      </c>
      <c r="AB554" s="170">
        <f t="shared" si="9759"/>
        <v>3150</v>
      </c>
      <c r="AC554" s="171">
        <f t="shared" si="9760"/>
        <v>3941</v>
      </c>
      <c r="BI554" s="146" t="s">
        <v>34</v>
      </c>
      <c r="BJ554" s="129">
        <f>B554/B560</f>
        <v>1.1756407241946862E-2</v>
      </c>
      <c r="BK554" s="130">
        <f t="shared" ref="BK554" si="10224">C554/C560</f>
        <v>2.1899713218041194E-2</v>
      </c>
      <c r="BL554" s="131">
        <f t="shared" ref="BL554" si="10225">D554/D560</f>
        <v>8.5795996186844616E-3</v>
      </c>
      <c r="BM554" s="132">
        <f t="shared" ref="BM554" si="10226">E554/E560</f>
        <v>2.7964601769911505E-2</v>
      </c>
      <c r="BN554" s="129">
        <f t="shared" ref="BN554" si="10227">F554/F560</f>
        <v>1.0769230769230769E-2</v>
      </c>
      <c r="BO554" s="130">
        <f t="shared" ref="BO554" si="10228">G554/G560</f>
        <v>4.3023552419011991E-2</v>
      </c>
      <c r="BP554" s="131">
        <f t="shared" ref="BP554" si="10229">H554/H560</f>
        <v>1.6737056155169718E-2</v>
      </c>
      <c r="BQ554" s="132">
        <f t="shared" ref="BQ554" si="10230">I554/I560</f>
        <v>3.177841000590477E-2</v>
      </c>
      <c r="BR554" s="129">
        <f t="shared" ref="BR554" si="10231">J554/J560</f>
        <v>1.1683642899940084E-2</v>
      </c>
      <c r="BS554" s="130">
        <f t="shared" ref="BS554" si="10232">K554/K560</f>
        <v>9.5818815331010446E-3</v>
      </c>
      <c r="BT554" s="131">
        <f t="shared" ref="BT554" si="10233">L554/L560</f>
        <v>4.7572920030136689E-2</v>
      </c>
      <c r="BU554" s="129">
        <f t="shared" ref="BU554" si="10234">M554/M560</f>
        <v>1.8173168411037107E-2</v>
      </c>
      <c r="BV554" s="133">
        <f t="shared" ref="BV554" si="10235">N554/N560</f>
        <v>2.6147195166414918E-2</v>
      </c>
      <c r="BW554" s="134">
        <f t="shared" ref="BW554" si="10236">O554/O560</f>
        <v>2.7394663254182664E-2</v>
      </c>
      <c r="BX554" s="129">
        <f t="shared" ref="BX554" si="10237">P554/P560</f>
        <v>2.0728516804185953E-2</v>
      </c>
      <c r="BY554" s="130">
        <f t="shared" ref="BY554" si="10238">Q554/Q560</f>
        <v>2.6666666666666668E-2</v>
      </c>
      <c r="BZ554" s="131">
        <f t="shared" ref="BZ554" si="10239">R554/R560</f>
        <v>2.2952443857331573E-2</v>
      </c>
      <c r="CA554" s="132">
        <f t="shared" ref="CA554" si="10240">S554/S560</f>
        <v>2.7884965416818348E-2</v>
      </c>
      <c r="CB554" s="129">
        <f t="shared" ref="CB554" si="10241">T554/T560</f>
        <v>1.7477203647416412E-2</v>
      </c>
      <c r="CC554" s="130">
        <f t="shared" ref="CC554" si="10242">U554/U560</f>
        <v>1.6097147698390286E-2</v>
      </c>
      <c r="CD554" s="131">
        <f t="shared" ref="CD554" si="10243">V554/V560</f>
        <v>3.4139840065614109E-2</v>
      </c>
      <c r="CE554" s="132">
        <f t="shared" ref="CE554" si="10244">W554/W560</f>
        <v>2.217259531025682E-2</v>
      </c>
      <c r="CF554" s="129">
        <f t="shared" ref="CF554" si="10245">X554/X560</f>
        <v>1.682924214814021E-2</v>
      </c>
      <c r="CG554" s="130">
        <f t="shared" ref="CG554" si="10246">Y554/Y560</f>
        <v>3.6310585183984438E-2</v>
      </c>
      <c r="CH554" s="131">
        <f t="shared" ref="CH554" si="10247">Z554/Z560</f>
        <v>2.2626735140082371E-2</v>
      </c>
      <c r="CI554" s="129">
        <f t="shared" ref="CI554" si="10248">AA554/AA560</f>
        <v>1.9787668843144098E-2</v>
      </c>
      <c r="CJ554" s="135">
        <f t="shared" ref="CJ554" si="10249">AB554/AB560</f>
        <v>2.0980278538174118E-2</v>
      </c>
      <c r="CK554" s="136">
        <f t="shared" ref="CK554" si="10250">AC554/AC560</f>
        <v>2.6344287280408565E-2</v>
      </c>
    </row>
    <row r="555" spans="1:89" x14ac:dyDescent="0.2">
      <c r="A555" s="137" t="s">
        <v>35</v>
      </c>
      <c r="B555" s="206">
        <v>0</v>
      </c>
      <c r="C555" s="190">
        <v>103</v>
      </c>
      <c r="D555" s="191">
        <v>1</v>
      </c>
      <c r="E555" s="192">
        <v>81</v>
      </c>
      <c r="F555" s="189">
        <v>3</v>
      </c>
      <c r="G555" s="193">
        <v>196</v>
      </c>
      <c r="H555" s="191">
        <v>29</v>
      </c>
      <c r="I555" s="192">
        <v>205</v>
      </c>
      <c r="J555" s="189">
        <v>7</v>
      </c>
      <c r="K555" s="190">
        <v>10</v>
      </c>
      <c r="L555" s="191">
        <v>68</v>
      </c>
      <c r="M555" s="189">
        <v>33</v>
      </c>
      <c r="N555" s="194">
        <v>79</v>
      </c>
      <c r="O555" s="207">
        <v>68</v>
      </c>
      <c r="P555" s="189">
        <v>26</v>
      </c>
      <c r="Q555" s="190">
        <v>45</v>
      </c>
      <c r="R555" s="191">
        <v>41</v>
      </c>
      <c r="S555" s="192">
        <v>27</v>
      </c>
      <c r="T555" s="189">
        <v>5</v>
      </c>
      <c r="U555" s="193">
        <v>8</v>
      </c>
      <c r="V555" s="191">
        <v>28</v>
      </c>
      <c r="W555" s="208">
        <v>8</v>
      </c>
      <c r="X555" s="189">
        <v>19</v>
      </c>
      <c r="Y555" s="193">
        <v>19</v>
      </c>
      <c r="Z555" s="191">
        <v>29</v>
      </c>
      <c r="AA555" s="189">
        <v>18</v>
      </c>
      <c r="AB555" s="170">
        <f t="shared" si="9759"/>
        <v>335</v>
      </c>
      <c r="AC555" s="171">
        <f t="shared" si="9760"/>
        <v>821</v>
      </c>
      <c r="BI555" s="137" t="s">
        <v>35</v>
      </c>
      <c r="BJ555" s="129">
        <f>B555/B560</f>
        <v>0</v>
      </c>
      <c r="BK555" s="130">
        <f t="shared" ref="BK555" si="10251">C555/C560</f>
        <v>8.9510732597549315E-3</v>
      </c>
      <c r="BL555" s="131">
        <f t="shared" ref="BL555" si="10252">D555/D560</f>
        <v>1.3618412093149938E-4</v>
      </c>
      <c r="BM555" s="132">
        <f t="shared" ref="BM555" si="10253">E555/E560</f>
        <v>1.4336283185840707E-2</v>
      </c>
      <c r="BN555" s="129">
        <f t="shared" ref="BN555" si="10254">F555/F560</f>
        <v>1.9230769230769231E-4</v>
      </c>
      <c r="BO555" s="130">
        <f t="shared" ref="BO555" si="10255">G555/G560</f>
        <v>1.6665249553609388E-2</v>
      </c>
      <c r="BP555" s="131">
        <f t="shared" ref="BP555" si="10256">H555/H560</f>
        <v>1.5120704937692268E-3</v>
      </c>
      <c r="BQ555" s="132">
        <f t="shared" ref="BQ555" si="10257">I555/I560</f>
        <v>1.100434805947716E-2</v>
      </c>
      <c r="BR555" s="129">
        <f t="shared" ref="BR555" si="10258">J555/J560</f>
        <v>2.097064110245656E-3</v>
      </c>
      <c r="BS555" s="130">
        <f t="shared" ref="BS555" si="10259">K555/K560</f>
        <v>2.9036004645760743E-3</v>
      </c>
      <c r="BT555" s="131">
        <f t="shared" ref="BT555" si="10260">L555/L560</f>
        <v>7.3189107738671835E-3</v>
      </c>
      <c r="BU555" s="129">
        <f t="shared" ref="BU555" si="10261">M555/M560</f>
        <v>3.1398667935299716E-3</v>
      </c>
      <c r="BV555" s="133">
        <f t="shared" ref="BV555" si="10262">N555/N560</f>
        <v>4.114797645710714E-3</v>
      </c>
      <c r="BW555" s="134">
        <f t="shared" ref="BW555" si="10263">O555/O560</f>
        <v>3.2229015593156075E-3</v>
      </c>
      <c r="BX555" s="129">
        <f t="shared" ref="BX555" si="10264">P555/P560</f>
        <v>2.6162205675186153E-3</v>
      </c>
      <c r="BY555" s="130">
        <f t="shared" ref="BY555" si="10265">Q555/Q560</f>
        <v>4.10958904109589E-3</v>
      </c>
      <c r="BZ555" s="131">
        <f t="shared" ref="BZ555" si="10266">R555/R560</f>
        <v>3.3850726552179656E-3</v>
      </c>
      <c r="CA555" s="132">
        <f t="shared" ref="CA555" si="10267">S555/S560</f>
        <v>1.9657808518383692E-3</v>
      </c>
      <c r="CB555" s="129">
        <f t="shared" ref="CB555" si="10268">T555/T560</f>
        <v>1.8996960486322189E-3</v>
      </c>
      <c r="CC555" s="130">
        <f t="shared" ref="CC555" si="10269">U555/U560</f>
        <v>2.2592487997740753E-3</v>
      </c>
      <c r="CD555" s="131">
        <f t="shared" ref="CD555" si="10270">V555/V560</f>
        <v>2.8706171826942792E-3</v>
      </c>
      <c r="CE555" s="132">
        <f t="shared" ref="CE555" si="10271">W555/W560</f>
        <v>6.3806029669803796E-4</v>
      </c>
      <c r="CF555" s="129">
        <f t="shared" ref="CF555" si="10272">X555/X560</f>
        <v>2.0366598778004071E-3</v>
      </c>
      <c r="CG555" s="130">
        <f t="shared" ref="CG555" si="10273">Y555/Y560</f>
        <v>3.0799157075701088E-3</v>
      </c>
      <c r="CH555" s="131">
        <f t="shared" ref="CH555" si="10274">Z555/Z560</f>
        <v>1.4745512787918849E-3</v>
      </c>
      <c r="CI555" s="129">
        <f t="shared" ref="CI555" si="10275">AA555/AA560</f>
        <v>8.9717390220804463E-4</v>
      </c>
      <c r="CJ555" s="135">
        <f t="shared" ref="CJ555" si="10276">AB555/AB560</f>
        <v>2.2312359715201046E-3</v>
      </c>
      <c r="CK555" s="136">
        <f t="shared" ref="CK555" si="10277">AC555/AC560</f>
        <v>5.4881146554720713E-3</v>
      </c>
    </row>
    <row r="556" spans="1:89" x14ac:dyDescent="0.2">
      <c r="A556" s="146" t="s">
        <v>36</v>
      </c>
      <c r="B556" s="203">
        <v>0</v>
      </c>
      <c r="C556" s="197">
        <v>0</v>
      </c>
      <c r="D556" s="198">
        <v>0</v>
      </c>
      <c r="E556" s="199">
        <v>0</v>
      </c>
      <c r="F556" s="196">
        <v>0</v>
      </c>
      <c r="G556" s="200">
        <v>0</v>
      </c>
      <c r="H556" s="198">
        <v>0</v>
      </c>
      <c r="I556" s="199">
        <v>0</v>
      </c>
      <c r="J556" s="196">
        <v>0</v>
      </c>
      <c r="K556" s="200">
        <v>0</v>
      </c>
      <c r="L556" s="198">
        <v>0</v>
      </c>
      <c r="M556" s="196">
        <v>0</v>
      </c>
      <c r="N556" s="201">
        <v>0</v>
      </c>
      <c r="O556" s="204">
        <v>0</v>
      </c>
      <c r="P556" s="196">
        <v>0</v>
      </c>
      <c r="Q556" s="200">
        <v>0</v>
      </c>
      <c r="R556" s="198">
        <v>0</v>
      </c>
      <c r="S556" s="199">
        <v>0</v>
      </c>
      <c r="T556" s="196">
        <v>0</v>
      </c>
      <c r="U556" s="200">
        <v>0</v>
      </c>
      <c r="V556" s="198">
        <v>0</v>
      </c>
      <c r="W556" s="199">
        <v>0</v>
      </c>
      <c r="X556" s="196">
        <v>0</v>
      </c>
      <c r="Y556" s="200">
        <v>0</v>
      </c>
      <c r="Z556" s="198">
        <v>0</v>
      </c>
      <c r="AA556" s="196">
        <v>0</v>
      </c>
      <c r="AB556" s="170">
        <f t="shared" si="9759"/>
        <v>0</v>
      </c>
      <c r="AC556" s="171">
        <f t="shared" si="9760"/>
        <v>0</v>
      </c>
      <c r="BI556" s="146" t="s">
        <v>36</v>
      </c>
      <c r="BJ556" s="129">
        <f>B556/B560</f>
        <v>0</v>
      </c>
      <c r="BK556" s="130">
        <f t="shared" ref="BK556" si="10278">C556/C560</f>
        <v>0</v>
      </c>
      <c r="BL556" s="131">
        <f t="shared" ref="BL556" si="10279">D556/D560</f>
        <v>0</v>
      </c>
      <c r="BM556" s="132">
        <f t="shared" ref="BM556" si="10280">E556/E560</f>
        <v>0</v>
      </c>
      <c r="BN556" s="129">
        <f t="shared" ref="BN556" si="10281">F556/F560</f>
        <v>0</v>
      </c>
      <c r="BO556" s="130">
        <f t="shared" ref="BO556" si="10282">G556/G560</f>
        <v>0</v>
      </c>
      <c r="BP556" s="131">
        <f t="shared" ref="BP556" si="10283">H556/H560</f>
        <v>0</v>
      </c>
      <c r="BQ556" s="132">
        <f t="shared" ref="BQ556" si="10284">I556/I560</f>
        <v>0</v>
      </c>
      <c r="BR556" s="129">
        <f t="shared" ref="BR556" si="10285">J556/J560</f>
        <v>0</v>
      </c>
      <c r="BS556" s="130">
        <f t="shared" ref="BS556" si="10286">K556/K560</f>
        <v>0</v>
      </c>
      <c r="BT556" s="131">
        <f t="shared" ref="BT556" si="10287">L556/L560</f>
        <v>0</v>
      </c>
      <c r="BU556" s="129">
        <f t="shared" ref="BU556" si="10288">M556/M560</f>
        <v>0</v>
      </c>
      <c r="BV556" s="133">
        <f t="shared" ref="BV556" si="10289">N556/N560</f>
        <v>0</v>
      </c>
      <c r="BW556" s="134">
        <f t="shared" ref="BW556" si="10290">O556/O560</f>
        <v>0</v>
      </c>
      <c r="BX556" s="129">
        <f t="shared" ref="BX556" si="10291">P556/P560</f>
        <v>0</v>
      </c>
      <c r="BY556" s="130">
        <f t="shared" ref="BY556" si="10292">Q556/Q560</f>
        <v>0</v>
      </c>
      <c r="BZ556" s="131">
        <f t="shared" ref="BZ556" si="10293">R556/R560</f>
        <v>0</v>
      </c>
      <c r="CA556" s="132">
        <f t="shared" ref="CA556" si="10294">S556/S560</f>
        <v>0</v>
      </c>
      <c r="CB556" s="129">
        <f t="shared" ref="CB556" si="10295">T556/T560</f>
        <v>0</v>
      </c>
      <c r="CC556" s="130">
        <f t="shared" ref="CC556" si="10296">U556/U560</f>
        <v>0</v>
      </c>
      <c r="CD556" s="131">
        <f t="shared" ref="CD556" si="10297">V556/V560</f>
        <v>0</v>
      </c>
      <c r="CE556" s="132">
        <f t="shared" ref="CE556" si="10298">W556/W560</f>
        <v>0</v>
      </c>
      <c r="CF556" s="129">
        <f t="shared" ref="CF556" si="10299">X556/X560</f>
        <v>0</v>
      </c>
      <c r="CG556" s="130">
        <f t="shared" ref="CG556" si="10300">Y556/Y560</f>
        <v>0</v>
      </c>
      <c r="CH556" s="131">
        <f t="shared" ref="CH556" si="10301">Z556/Z560</f>
        <v>0</v>
      </c>
      <c r="CI556" s="129">
        <f t="shared" ref="CI556" si="10302">AA556/AA560</f>
        <v>0</v>
      </c>
      <c r="CJ556" s="135">
        <f t="shared" ref="CJ556" si="10303">AB556/AB560</f>
        <v>0</v>
      </c>
      <c r="CK556" s="136">
        <f t="shared" ref="CK556" si="10304">AC556/AC560</f>
        <v>0</v>
      </c>
    </row>
    <row r="557" spans="1:89" x14ac:dyDescent="0.2">
      <c r="A557" s="137" t="s">
        <v>37</v>
      </c>
      <c r="B557" s="59">
        <v>0</v>
      </c>
      <c r="C557" s="60">
        <v>0</v>
      </c>
      <c r="D557" s="139">
        <v>0</v>
      </c>
      <c r="E557" s="140">
        <v>0</v>
      </c>
      <c r="F557" s="138">
        <v>0</v>
      </c>
      <c r="G557" s="141">
        <v>0</v>
      </c>
      <c r="H557" s="139">
        <v>0</v>
      </c>
      <c r="I557" s="140">
        <v>0</v>
      </c>
      <c r="J557" s="138">
        <v>0</v>
      </c>
      <c r="K557" s="141">
        <v>0</v>
      </c>
      <c r="L557" s="139"/>
      <c r="M557" s="138">
        <v>0</v>
      </c>
      <c r="N557" s="142">
        <v>0</v>
      </c>
      <c r="O557" s="143">
        <v>0</v>
      </c>
      <c r="P557" s="138">
        <v>0</v>
      </c>
      <c r="Q557" s="141">
        <v>0</v>
      </c>
      <c r="R557" s="139"/>
      <c r="S557" s="140">
        <v>0</v>
      </c>
      <c r="T557" s="138">
        <v>0</v>
      </c>
      <c r="U557" s="141">
        <v>0</v>
      </c>
      <c r="V557" s="139">
        <v>0</v>
      </c>
      <c r="W557" s="140">
        <v>0</v>
      </c>
      <c r="X557" s="138">
        <v>0</v>
      </c>
      <c r="Y557" s="141">
        <v>0</v>
      </c>
      <c r="Z557" s="144">
        <v>0</v>
      </c>
      <c r="AA557" s="145">
        <v>0</v>
      </c>
      <c r="AB557" s="172">
        <f t="shared" ref="AB557:AB559" si="10305">SUM(B557,D557,F557,H557,J557,L557,N557,P557,R557,T557,V557,X557,Z557)</f>
        <v>0</v>
      </c>
      <c r="AC557" s="173">
        <f t="shared" ref="AC557:AC559" si="10306">SUM(C557,E557,G557,I557,K557,M557,O557,Q557,S557,U557,W557,Y557,AA557)</f>
        <v>0</v>
      </c>
      <c r="BI557" s="137" t="s">
        <v>37</v>
      </c>
      <c r="BJ557" s="129">
        <f>B557/B560</f>
        <v>0</v>
      </c>
      <c r="BK557" s="130">
        <f t="shared" ref="BK557" si="10307">C557/C560</f>
        <v>0</v>
      </c>
      <c r="BL557" s="131">
        <f t="shared" ref="BL557" si="10308">D557/D560</f>
        <v>0</v>
      </c>
      <c r="BM557" s="132">
        <f t="shared" ref="BM557" si="10309">E557/E560</f>
        <v>0</v>
      </c>
      <c r="BN557" s="129">
        <f t="shared" ref="BN557" si="10310">F557/F560</f>
        <v>0</v>
      </c>
      <c r="BO557" s="130">
        <f t="shared" ref="BO557" si="10311">G557/G560</f>
        <v>0</v>
      </c>
      <c r="BP557" s="131">
        <f t="shared" ref="BP557" si="10312">H557/H560</f>
        <v>0</v>
      </c>
      <c r="BQ557" s="132">
        <f t="shared" ref="BQ557" si="10313">I557/I560</f>
        <v>0</v>
      </c>
      <c r="BR557" s="129">
        <f t="shared" ref="BR557" si="10314">J557/J560</f>
        <v>0</v>
      </c>
      <c r="BS557" s="130">
        <f t="shared" ref="BS557" si="10315">K557/K560</f>
        <v>0</v>
      </c>
      <c r="BT557" s="131">
        <f t="shared" ref="BT557" si="10316">L557/L560</f>
        <v>0</v>
      </c>
      <c r="BU557" s="129">
        <f t="shared" ref="BU557" si="10317">M557/M560</f>
        <v>0</v>
      </c>
      <c r="BV557" s="133">
        <f t="shared" ref="BV557" si="10318">N557/N560</f>
        <v>0</v>
      </c>
      <c r="BW557" s="134">
        <f t="shared" ref="BW557" si="10319">O557/O560</f>
        <v>0</v>
      </c>
      <c r="BX557" s="129">
        <f t="shared" ref="BX557" si="10320">P557/P560</f>
        <v>0</v>
      </c>
      <c r="BY557" s="130">
        <f t="shared" ref="BY557" si="10321">Q557/Q560</f>
        <v>0</v>
      </c>
      <c r="BZ557" s="131">
        <f t="shared" ref="BZ557" si="10322">R557/R560</f>
        <v>0</v>
      </c>
      <c r="CA557" s="132">
        <f t="shared" ref="CA557" si="10323">S557/S560</f>
        <v>0</v>
      </c>
      <c r="CB557" s="129">
        <f t="shared" ref="CB557" si="10324">T557/T560</f>
        <v>0</v>
      </c>
      <c r="CC557" s="130">
        <f t="shared" ref="CC557" si="10325">U557/U560</f>
        <v>0</v>
      </c>
      <c r="CD557" s="131">
        <f t="shared" ref="CD557" si="10326">V557/V560</f>
        <v>0</v>
      </c>
      <c r="CE557" s="132">
        <f t="shared" ref="CE557" si="10327">W557/W560</f>
        <v>0</v>
      </c>
      <c r="CF557" s="129">
        <f t="shared" ref="CF557" si="10328">X557/X560</f>
        <v>0</v>
      </c>
      <c r="CG557" s="130">
        <f t="shared" ref="CG557" si="10329">Y557/Y560</f>
        <v>0</v>
      </c>
      <c r="CH557" s="131">
        <f t="shared" ref="CH557" si="10330">Z557/Z560</f>
        <v>0</v>
      </c>
      <c r="CI557" s="129">
        <f t="shared" ref="CI557" si="10331">AA557/AA560</f>
        <v>0</v>
      </c>
      <c r="CJ557" s="135">
        <f t="shared" ref="CJ557" si="10332">AB557/AB560</f>
        <v>0</v>
      </c>
      <c r="CK557" s="136">
        <f t="shared" ref="CK557" si="10333">AC557/AC560</f>
        <v>0</v>
      </c>
    </row>
    <row r="558" spans="1:89" x14ac:dyDescent="0.2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2">
        <f t="shared" si="10305"/>
        <v>0</v>
      </c>
      <c r="AC558" s="173">
        <f t="shared" si="10306"/>
        <v>0</v>
      </c>
      <c r="BI558" s="146" t="s">
        <v>38</v>
      </c>
      <c r="BJ558" s="129">
        <f>B558/B560</f>
        <v>0</v>
      </c>
      <c r="BK558" s="130">
        <f t="shared" ref="BK558" si="10334">C558/C560</f>
        <v>0</v>
      </c>
      <c r="BL558" s="131">
        <f t="shared" ref="BL558" si="10335">D558/D560</f>
        <v>0</v>
      </c>
      <c r="BM558" s="132">
        <f t="shared" ref="BM558" si="10336">E558/E560</f>
        <v>0</v>
      </c>
      <c r="BN558" s="129">
        <f t="shared" ref="BN558" si="10337">F558/F560</f>
        <v>0</v>
      </c>
      <c r="BO558" s="130">
        <f t="shared" ref="BO558" si="10338">G558/G560</f>
        <v>0</v>
      </c>
      <c r="BP558" s="131">
        <f t="shared" ref="BP558" si="10339">H558/H560</f>
        <v>0</v>
      </c>
      <c r="BQ558" s="132">
        <f t="shared" ref="BQ558" si="10340">I558/I560</f>
        <v>0</v>
      </c>
      <c r="BR558" s="129">
        <f t="shared" ref="BR558" si="10341">J558/J560</f>
        <v>0</v>
      </c>
      <c r="BS558" s="130">
        <f t="shared" ref="BS558" si="10342">K558/K560</f>
        <v>0</v>
      </c>
      <c r="BT558" s="131">
        <f t="shared" ref="BT558" si="10343">L558/L560</f>
        <v>0</v>
      </c>
      <c r="BU558" s="129">
        <f t="shared" ref="BU558" si="10344">M558/M560</f>
        <v>0</v>
      </c>
      <c r="BV558" s="133">
        <f t="shared" ref="BV558" si="10345">N558/N560</f>
        <v>0</v>
      </c>
      <c r="BW558" s="134">
        <f t="shared" ref="BW558" si="10346">O558/O560</f>
        <v>0</v>
      </c>
      <c r="BX558" s="129">
        <f t="shared" ref="BX558" si="10347">P558/P560</f>
        <v>0</v>
      </c>
      <c r="BY558" s="130">
        <f t="shared" ref="BY558" si="10348">Q558/Q560</f>
        <v>0</v>
      </c>
      <c r="BZ558" s="131">
        <f t="shared" ref="BZ558" si="10349">R558/R560</f>
        <v>0</v>
      </c>
      <c r="CA558" s="132">
        <f t="shared" ref="CA558" si="10350">S558/S560</f>
        <v>0</v>
      </c>
      <c r="CB558" s="129">
        <f t="shared" ref="CB558" si="10351">T558/T560</f>
        <v>0</v>
      </c>
      <c r="CC558" s="130">
        <f t="shared" ref="CC558" si="10352">U558/U560</f>
        <v>0</v>
      </c>
      <c r="CD558" s="131">
        <f t="shared" ref="CD558" si="10353">V558/V560</f>
        <v>0</v>
      </c>
      <c r="CE558" s="132">
        <f t="shared" ref="CE558" si="10354">W558/W560</f>
        <v>0</v>
      </c>
      <c r="CF558" s="129">
        <f t="shared" ref="CF558" si="10355">X558/X560</f>
        <v>0</v>
      </c>
      <c r="CG558" s="130">
        <f t="shared" ref="CG558" si="10356">Y558/Y560</f>
        <v>0</v>
      </c>
      <c r="CH558" s="131">
        <f t="shared" ref="CH558" si="10357">Z558/Z560</f>
        <v>0</v>
      </c>
      <c r="CI558" s="129">
        <f t="shared" ref="CI558" si="10358">AA558/AA560</f>
        <v>0</v>
      </c>
      <c r="CJ558" s="135">
        <f t="shared" ref="CJ558" si="10359">AB558/AB560</f>
        <v>0</v>
      </c>
      <c r="CK558" s="136">
        <f t="shared" ref="CK558" si="10360">AC558/AC560</f>
        <v>0</v>
      </c>
    </row>
    <row r="559" spans="1:89" ht="13.5" thickBot="1" x14ac:dyDescent="0.25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2">
        <f t="shared" si="10305"/>
        <v>0</v>
      </c>
      <c r="AC559" s="173">
        <f t="shared" si="10306"/>
        <v>0</v>
      </c>
      <c r="BI559" s="137" t="s">
        <v>39</v>
      </c>
      <c r="BJ559" s="129">
        <f>B559/B560</f>
        <v>0</v>
      </c>
      <c r="BK559" s="130">
        <f t="shared" ref="BK559" si="10361">C559/C560</f>
        <v>0</v>
      </c>
      <c r="BL559" s="131">
        <f t="shared" ref="BL559" si="10362">D559/D560</f>
        <v>0</v>
      </c>
      <c r="BM559" s="132">
        <f t="shared" ref="BM559" si="10363">E559/E560</f>
        <v>0</v>
      </c>
      <c r="BN559" s="129">
        <f t="shared" ref="BN559" si="10364">F559/F560</f>
        <v>0</v>
      </c>
      <c r="BO559" s="130">
        <f t="shared" ref="BO559" si="10365">G559/G560</f>
        <v>0</v>
      </c>
      <c r="BP559" s="131">
        <f t="shared" ref="BP559" si="10366">H559/H560</f>
        <v>0</v>
      </c>
      <c r="BQ559" s="132">
        <f t="shared" ref="BQ559" si="10367">I559/I560</f>
        <v>0</v>
      </c>
      <c r="BR559" s="129">
        <f t="shared" ref="BR559" si="10368">J559/J560</f>
        <v>0</v>
      </c>
      <c r="BS559" s="130">
        <f t="shared" ref="BS559" si="10369">K559/K560</f>
        <v>0</v>
      </c>
      <c r="BT559" s="131">
        <f t="shared" ref="BT559" si="10370">L559/L560</f>
        <v>0</v>
      </c>
      <c r="BU559" s="129">
        <f t="shared" ref="BU559" si="10371">M559/M560</f>
        <v>0</v>
      </c>
      <c r="BV559" s="133">
        <f t="shared" ref="BV559" si="10372">N559/N560</f>
        <v>0</v>
      </c>
      <c r="BW559" s="134">
        <f t="shared" ref="BW559" si="10373">O559/O560</f>
        <v>0</v>
      </c>
      <c r="BX559" s="129">
        <f t="shared" ref="BX559" si="10374">P559/P560</f>
        <v>0</v>
      </c>
      <c r="BY559" s="130">
        <f t="shared" ref="BY559" si="10375">Q559/Q560</f>
        <v>0</v>
      </c>
      <c r="BZ559" s="131">
        <f t="shared" ref="BZ559" si="10376">R559/R560</f>
        <v>0</v>
      </c>
      <c r="CA559" s="132">
        <f t="shared" ref="CA559" si="10377">S559/S560</f>
        <v>0</v>
      </c>
      <c r="CB559" s="129">
        <f t="shared" ref="CB559" si="10378">T559/T560</f>
        <v>0</v>
      </c>
      <c r="CC559" s="130">
        <f t="shared" ref="CC559" si="10379">U559/U560</f>
        <v>0</v>
      </c>
      <c r="CD559" s="131">
        <f t="shared" ref="CD559" si="10380">V559/V560</f>
        <v>0</v>
      </c>
      <c r="CE559" s="132">
        <f t="shared" ref="CE559" si="10381">W559/W560</f>
        <v>0</v>
      </c>
      <c r="CF559" s="129">
        <f t="shared" ref="CF559" si="10382">X559/X560</f>
        <v>0</v>
      </c>
      <c r="CG559" s="130">
        <f t="shared" ref="CG559" si="10383">Y559/Y560</f>
        <v>0</v>
      </c>
      <c r="CH559" s="131">
        <f t="shared" ref="CH559" si="10384">Z559/Z560</f>
        <v>0</v>
      </c>
      <c r="CI559" s="129">
        <f t="shared" ref="CI559" si="10385">AA559/AA560</f>
        <v>0</v>
      </c>
      <c r="CJ559" s="135">
        <f t="shared" ref="CJ559" si="10386">AB559/AB560</f>
        <v>0</v>
      </c>
      <c r="CK559" s="136">
        <f t="shared" ref="CK559" si="10387">AC559/AC560</f>
        <v>0</v>
      </c>
    </row>
    <row r="560" spans="1:89" ht="14.25" thickTop="1" thickBot="1" x14ac:dyDescent="0.25">
      <c r="A560" s="267" t="s">
        <v>13</v>
      </c>
      <c r="B560" s="20">
        <f t="shared" ref="B560:AA560" si="10388">SUM(B537:B559)</f>
        <v>12759</v>
      </c>
      <c r="C560" s="21">
        <f t="shared" si="10388"/>
        <v>11507</v>
      </c>
      <c r="D560" s="20">
        <f t="shared" si="10388"/>
        <v>7343</v>
      </c>
      <c r="E560" s="21">
        <f t="shared" si="10388"/>
        <v>5650</v>
      </c>
      <c r="F560" s="20">
        <f t="shared" si="10388"/>
        <v>15600</v>
      </c>
      <c r="G560" s="21">
        <f t="shared" si="10388"/>
        <v>11761</v>
      </c>
      <c r="H560" s="20">
        <f t="shared" si="10388"/>
        <v>19179</v>
      </c>
      <c r="I560" s="21">
        <f t="shared" si="10388"/>
        <v>18629</v>
      </c>
      <c r="J560" s="20">
        <f t="shared" si="10388"/>
        <v>3338</v>
      </c>
      <c r="K560" s="21">
        <f t="shared" si="10388"/>
        <v>3444</v>
      </c>
      <c r="L560" s="20">
        <f t="shared" si="10388"/>
        <v>9291</v>
      </c>
      <c r="M560" s="21">
        <f t="shared" si="10388"/>
        <v>10510</v>
      </c>
      <c r="N560" s="20">
        <f t="shared" si="10388"/>
        <v>19199</v>
      </c>
      <c r="O560" s="21">
        <f t="shared" si="10388"/>
        <v>21099</v>
      </c>
      <c r="P560" s="20">
        <f t="shared" si="10388"/>
        <v>9938</v>
      </c>
      <c r="Q560" s="21">
        <f t="shared" si="10388"/>
        <v>10950</v>
      </c>
      <c r="R560" s="20">
        <f t="shared" si="10388"/>
        <v>12112</v>
      </c>
      <c r="S560" s="21">
        <f t="shared" si="10388"/>
        <v>13735</v>
      </c>
      <c r="T560" s="20">
        <f t="shared" si="10388"/>
        <v>2632</v>
      </c>
      <c r="U560" s="21">
        <f t="shared" si="10388"/>
        <v>3541</v>
      </c>
      <c r="V560" s="20">
        <f t="shared" si="10388"/>
        <v>9754</v>
      </c>
      <c r="W560" s="21">
        <f t="shared" si="10388"/>
        <v>12538</v>
      </c>
      <c r="X560" s="20">
        <f t="shared" si="10388"/>
        <v>9329</v>
      </c>
      <c r="Y560" s="21">
        <f t="shared" si="10388"/>
        <v>6169</v>
      </c>
      <c r="Z560" s="20">
        <f t="shared" si="10388"/>
        <v>19667</v>
      </c>
      <c r="AA560" s="21">
        <f t="shared" si="10388"/>
        <v>20063</v>
      </c>
      <c r="AB560" s="174">
        <f t="shared" ref="AB560:AC560" si="10389">SUM(AB536:AB559)</f>
        <v>150141</v>
      </c>
      <c r="AC560" s="175">
        <f t="shared" si="10389"/>
        <v>149596</v>
      </c>
      <c r="BI560" s="267" t="s">
        <v>13</v>
      </c>
      <c r="BJ560" s="155">
        <f>SUM(BJ536:BJ559)</f>
        <v>1</v>
      </c>
      <c r="BK560" s="156">
        <f t="shared" ref="BK560:CK560" si="10390">SUM(BK536:BK559)</f>
        <v>1</v>
      </c>
      <c r="BL560" s="155">
        <f t="shared" si="10390"/>
        <v>1</v>
      </c>
      <c r="BM560" s="156">
        <f t="shared" si="10390"/>
        <v>1.0000000000000002</v>
      </c>
      <c r="BN560" s="155">
        <f t="shared" si="10390"/>
        <v>1</v>
      </c>
      <c r="BO560" s="156">
        <f t="shared" si="10390"/>
        <v>1.0000000000000002</v>
      </c>
      <c r="BP560" s="155">
        <f t="shared" si="10390"/>
        <v>1</v>
      </c>
      <c r="BQ560" s="156">
        <f t="shared" si="10390"/>
        <v>1</v>
      </c>
      <c r="BR560" s="155">
        <f t="shared" si="10390"/>
        <v>1</v>
      </c>
      <c r="BS560" s="156">
        <f t="shared" si="10390"/>
        <v>0.99999999999999989</v>
      </c>
      <c r="BT560" s="155">
        <f t="shared" si="10390"/>
        <v>1.0000000000000002</v>
      </c>
      <c r="BU560" s="156">
        <f t="shared" si="10390"/>
        <v>1.0000000000000002</v>
      </c>
      <c r="BV560" s="155">
        <f t="shared" si="10390"/>
        <v>1</v>
      </c>
      <c r="BW560" s="156">
        <f t="shared" si="10390"/>
        <v>1.0000000000000002</v>
      </c>
      <c r="BX560" s="155">
        <f t="shared" si="10390"/>
        <v>1</v>
      </c>
      <c r="BY560" s="156">
        <f t="shared" si="10390"/>
        <v>0.99999999999999978</v>
      </c>
      <c r="BZ560" s="155">
        <f t="shared" si="10390"/>
        <v>0.99999999999999989</v>
      </c>
      <c r="CA560" s="156">
        <f t="shared" si="10390"/>
        <v>1</v>
      </c>
      <c r="CB560" s="155">
        <f t="shared" si="10390"/>
        <v>1.0000000000000002</v>
      </c>
      <c r="CC560" s="156">
        <f t="shared" si="10390"/>
        <v>1</v>
      </c>
      <c r="CD560" s="155">
        <f t="shared" si="10390"/>
        <v>0.99999999999999978</v>
      </c>
      <c r="CE560" s="156">
        <f t="shared" si="10390"/>
        <v>1.0000000000000002</v>
      </c>
      <c r="CF560" s="155">
        <f t="shared" si="10390"/>
        <v>1</v>
      </c>
      <c r="CG560" s="156">
        <f t="shared" si="10390"/>
        <v>0.99999999999999978</v>
      </c>
      <c r="CH560" s="155">
        <f t="shared" si="10390"/>
        <v>1</v>
      </c>
      <c r="CI560" s="156">
        <f t="shared" si="10390"/>
        <v>1.0000000000000002</v>
      </c>
      <c r="CJ560" s="155">
        <f t="shared" si="10390"/>
        <v>1</v>
      </c>
      <c r="CK560" s="156">
        <f t="shared" si="10390"/>
        <v>1.0000000000000002</v>
      </c>
    </row>
    <row r="561" spans="1:89" ht="13.5" thickTop="1" x14ac:dyDescent="0.2">
      <c r="A561" s="187"/>
    </row>
    <row r="563" spans="1:89" x14ac:dyDescent="0.2">
      <c r="A563" s="301">
        <f>+A532+1</f>
        <v>44488</v>
      </c>
      <c r="B563" s="301"/>
      <c r="C563" s="301"/>
      <c r="D563" s="301"/>
      <c r="BI563" s="300">
        <f>+BI501+2</f>
        <v>44488</v>
      </c>
      <c r="BJ563" s="300"/>
      <c r="BK563" s="300"/>
      <c r="BL563" s="300"/>
    </row>
    <row r="564" spans="1:89" ht="13.5" thickBot="1" x14ac:dyDescent="0.25">
      <c r="AE564" s="270" t="s">
        <v>84</v>
      </c>
    </row>
    <row r="565" spans="1:89" ht="14.25" thickTop="1" thickBot="1" x14ac:dyDescent="0.25">
      <c r="A565" s="298" t="s">
        <v>0</v>
      </c>
      <c r="B565" s="292" t="s">
        <v>1</v>
      </c>
      <c r="C565" s="293"/>
      <c r="D565" s="292" t="s">
        <v>2</v>
      </c>
      <c r="E565" s="293"/>
      <c r="F565" s="292" t="s">
        <v>3</v>
      </c>
      <c r="G565" s="293"/>
      <c r="H565" s="292" t="s">
        <v>4</v>
      </c>
      <c r="I565" s="293"/>
      <c r="J565" s="292" t="s">
        <v>5</v>
      </c>
      <c r="K565" s="293"/>
      <c r="L565" s="292" t="s">
        <v>6</v>
      </c>
      <c r="M565" s="293"/>
      <c r="N565" s="292" t="s">
        <v>7</v>
      </c>
      <c r="O565" s="293"/>
      <c r="P565" s="292" t="s">
        <v>8</v>
      </c>
      <c r="Q565" s="293"/>
      <c r="R565" s="292" t="s">
        <v>9</v>
      </c>
      <c r="S565" s="293"/>
      <c r="T565" s="292" t="s">
        <v>10</v>
      </c>
      <c r="U565" s="293"/>
      <c r="V565" s="292" t="s">
        <v>11</v>
      </c>
      <c r="W565" s="293"/>
      <c r="X565" s="292" t="s">
        <v>12</v>
      </c>
      <c r="Y565" s="293"/>
      <c r="Z565" s="294" t="s">
        <v>40</v>
      </c>
      <c r="AA565" s="295"/>
      <c r="AB565" s="296" t="s">
        <v>41</v>
      </c>
      <c r="AC565" s="297"/>
      <c r="AE565" s="298" t="s">
        <v>0</v>
      </c>
      <c r="AF565" s="292" t="s">
        <v>1</v>
      </c>
      <c r="AG565" s="293"/>
      <c r="AH565" s="292" t="s">
        <v>2</v>
      </c>
      <c r="AI565" s="293"/>
      <c r="AJ565" s="292" t="s">
        <v>3</v>
      </c>
      <c r="AK565" s="293"/>
      <c r="AL565" s="292" t="s">
        <v>4</v>
      </c>
      <c r="AM565" s="293"/>
      <c r="AN565" s="292" t="s">
        <v>5</v>
      </c>
      <c r="AO565" s="293"/>
      <c r="AP565" s="292" t="s">
        <v>6</v>
      </c>
      <c r="AQ565" s="293"/>
      <c r="AR565" s="292" t="s">
        <v>7</v>
      </c>
      <c r="AS565" s="293"/>
      <c r="AT565" s="292" t="s">
        <v>8</v>
      </c>
      <c r="AU565" s="293"/>
      <c r="AV565" s="292" t="s">
        <v>9</v>
      </c>
      <c r="AW565" s="293"/>
      <c r="AX565" s="292" t="s">
        <v>10</v>
      </c>
      <c r="AY565" s="293"/>
      <c r="AZ565" s="292" t="s">
        <v>11</v>
      </c>
      <c r="BA565" s="293"/>
      <c r="BB565" s="292" t="s">
        <v>12</v>
      </c>
      <c r="BC565" s="293"/>
      <c r="BD565" s="294" t="s">
        <v>40</v>
      </c>
      <c r="BE565" s="295"/>
      <c r="BF565" s="296" t="s">
        <v>41</v>
      </c>
      <c r="BG565" s="297"/>
      <c r="BI565" s="298" t="s">
        <v>0</v>
      </c>
      <c r="BJ565" s="292" t="s">
        <v>1</v>
      </c>
      <c r="BK565" s="293"/>
      <c r="BL565" s="292" t="s">
        <v>2</v>
      </c>
      <c r="BM565" s="293"/>
      <c r="BN565" s="292" t="s">
        <v>3</v>
      </c>
      <c r="BO565" s="293"/>
      <c r="BP565" s="292" t="s">
        <v>4</v>
      </c>
      <c r="BQ565" s="293"/>
      <c r="BR565" s="292" t="s">
        <v>5</v>
      </c>
      <c r="BS565" s="293"/>
      <c r="BT565" s="292" t="s">
        <v>6</v>
      </c>
      <c r="BU565" s="293"/>
      <c r="BV565" s="292" t="s">
        <v>7</v>
      </c>
      <c r="BW565" s="293"/>
      <c r="BX565" s="292" t="s">
        <v>8</v>
      </c>
      <c r="BY565" s="293"/>
      <c r="BZ565" s="292" t="s">
        <v>9</v>
      </c>
      <c r="CA565" s="293"/>
      <c r="CB565" s="292" t="s">
        <v>10</v>
      </c>
      <c r="CC565" s="293"/>
      <c r="CD565" s="292" t="s">
        <v>11</v>
      </c>
      <c r="CE565" s="293"/>
      <c r="CF565" s="292" t="s">
        <v>12</v>
      </c>
      <c r="CG565" s="293"/>
      <c r="CH565" s="294" t="s">
        <v>40</v>
      </c>
      <c r="CI565" s="295"/>
      <c r="CJ565" s="292" t="s">
        <v>41</v>
      </c>
      <c r="CK565" s="293"/>
    </row>
    <row r="566" spans="1:89" ht="15" thickTop="1" thickBot="1" x14ac:dyDescent="0.3">
      <c r="A566" s="299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9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9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3.5" thickTop="1" x14ac:dyDescent="0.2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3" t="str">
        <f>$AE$9</f>
        <v>07:00 - 07:59</v>
      </c>
      <c r="AF567" s="126">
        <f>SUMIF($A$9:$A$32,$AE567,B$567:B$590)</f>
        <v>1264</v>
      </c>
      <c r="AG567" s="186">
        <f t="shared" ref="AG567:AV569" si="10391">SUMIF($A$9:$A$32,$AE567,C$567:C$590)</f>
        <v>483</v>
      </c>
      <c r="AH567" s="127">
        <f t="shared" si="10391"/>
        <v>537</v>
      </c>
      <c r="AI567" s="180">
        <f t="shared" si="10391"/>
        <v>375</v>
      </c>
      <c r="AJ567" s="126">
        <f t="shared" si="10391"/>
        <v>1265</v>
      </c>
      <c r="AK567" s="128">
        <f t="shared" si="10391"/>
        <v>702</v>
      </c>
      <c r="AL567" s="127">
        <f t="shared" si="10391"/>
        <v>1525</v>
      </c>
      <c r="AM567" s="180">
        <f t="shared" si="10391"/>
        <v>1109</v>
      </c>
      <c r="AN567" s="126">
        <f t="shared" si="10391"/>
        <v>160</v>
      </c>
      <c r="AO567" s="128">
        <f t="shared" si="10391"/>
        <v>495</v>
      </c>
      <c r="AP567" s="127">
        <f t="shared" si="10391"/>
        <v>544</v>
      </c>
      <c r="AQ567" s="126">
        <f t="shared" si="10391"/>
        <v>1320</v>
      </c>
      <c r="AR567" s="179">
        <f t="shared" si="10391"/>
        <v>1565</v>
      </c>
      <c r="AS567" s="181">
        <f t="shared" si="10391"/>
        <v>2122</v>
      </c>
      <c r="AT567" s="126">
        <f t="shared" si="10391"/>
        <v>995</v>
      </c>
      <c r="AU567" s="128">
        <f t="shared" si="10391"/>
        <v>972</v>
      </c>
      <c r="AV567" s="127">
        <f t="shared" si="10391"/>
        <v>1256</v>
      </c>
      <c r="AW567" s="180">
        <f t="shared" ref="AW567:BE569" si="10392">SUMIF($A$9:$A$32,$AE567,S$567:S$590)</f>
        <v>935</v>
      </c>
      <c r="AX567" s="126">
        <f t="shared" si="10392"/>
        <v>154</v>
      </c>
      <c r="AY567" s="128">
        <f t="shared" si="10392"/>
        <v>610</v>
      </c>
      <c r="AZ567" s="127">
        <f t="shared" si="10392"/>
        <v>487</v>
      </c>
      <c r="BA567" s="180">
        <f t="shared" si="10392"/>
        <v>1220</v>
      </c>
      <c r="BB567" s="126">
        <f t="shared" si="10392"/>
        <v>829</v>
      </c>
      <c r="BC567" s="128">
        <f t="shared" si="10392"/>
        <v>841</v>
      </c>
      <c r="BD567" s="184">
        <f t="shared" si="10392"/>
        <v>1573</v>
      </c>
      <c r="BE567" s="185">
        <f t="shared" si="10392"/>
        <v>1340</v>
      </c>
      <c r="BF567" s="170">
        <f>AF567+AH567+AJ567+AL567+AN567+AP567+AR567+AT567+AV567+AX567+AZ567+BB567+BD567</f>
        <v>12154</v>
      </c>
      <c r="BG567" s="171">
        <f>AG567+AI567+AK567+AM567+AO567+AQ567+AS567+AU567+AW567+AY567+BA567+BC567+BE567</f>
        <v>12524</v>
      </c>
      <c r="BH567" s="231"/>
      <c r="BI567" s="125" t="s">
        <v>16</v>
      </c>
      <c r="BJ567" s="129">
        <f>B567/B591</f>
        <v>0</v>
      </c>
      <c r="BK567" s="130">
        <f t="shared" ref="BK567" si="10393">C567/C591</f>
        <v>0</v>
      </c>
      <c r="BL567" s="131">
        <f t="shared" ref="BL567" si="10394">D567/D591</f>
        <v>0</v>
      </c>
      <c r="BM567" s="132">
        <f t="shared" ref="BM567" si="10395">E567/E591</f>
        <v>0</v>
      </c>
      <c r="BN567" s="129">
        <f t="shared" ref="BN567" si="10396">F567/F591</f>
        <v>0</v>
      </c>
      <c r="BO567" s="130">
        <f t="shared" ref="BO567" si="10397">G567/G591</f>
        <v>0</v>
      </c>
      <c r="BP567" s="131">
        <f t="shared" ref="BP567" si="10398">H567/H591</f>
        <v>0</v>
      </c>
      <c r="BQ567" s="132">
        <f t="shared" ref="BQ567" si="10399">I567/I591</f>
        <v>0</v>
      </c>
      <c r="BR567" s="129">
        <f t="shared" ref="BR567" si="10400">J567/J591</f>
        <v>0</v>
      </c>
      <c r="BS567" s="130">
        <f t="shared" ref="BS567" si="10401">K567/K591</f>
        <v>0</v>
      </c>
      <c r="BT567" s="131">
        <f t="shared" ref="BT567" si="10402">L567/L591</f>
        <v>0</v>
      </c>
      <c r="BU567" s="129">
        <f t="shared" ref="BU567" si="10403">M567/M591</f>
        <v>0</v>
      </c>
      <c r="BV567" s="133">
        <f t="shared" ref="BV567" si="10404">N567/N591</f>
        <v>0</v>
      </c>
      <c r="BW567" s="134">
        <f t="shared" ref="BW567" si="10405">O567/O591</f>
        <v>0</v>
      </c>
      <c r="BX567" s="129">
        <f t="shared" ref="BX567" si="10406">P567/P591</f>
        <v>0</v>
      </c>
      <c r="BY567" s="130">
        <f t="shared" ref="BY567" si="10407">Q567/Q591</f>
        <v>0</v>
      </c>
      <c r="BZ567" s="131">
        <f t="shared" ref="BZ567" si="10408">R567/R591</f>
        <v>0</v>
      </c>
      <c r="CA567" s="132">
        <f t="shared" ref="CA567" si="10409">S567/S591</f>
        <v>0</v>
      </c>
      <c r="CB567" s="129">
        <f t="shared" ref="CB567" si="10410">T567/T591</f>
        <v>0</v>
      </c>
      <c r="CC567" s="130">
        <f t="shared" ref="CC567" si="10411">U567/U591</f>
        <v>0</v>
      </c>
      <c r="CD567" s="131">
        <f t="shared" ref="CD567" si="10412">V567/V591</f>
        <v>0</v>
      </c>
      <c r="CE567" s="132">
        <f t="shared" ref="CE567" si="10413">W567/W591</f>
        <v>0</v>
      </c>
      <c r="CF567" s="129">
        <f t="shared" ref="CF567" si="10414">X567/X591</f>
        <v>0</v>
      </c>
      <c r="CG567" s="130">
        <f t="shared" ref="CG567" si="10415">Y567/Y591</f>
        <v>0</v>
      </c>
      <c r="CH567" s="131">
        <f t="shared" ref="CH567" si="10416">Z567/Z591</f>
        <v>0</v>
      </c>
      <c r="CI567" s="129">
        <f t="shared" ref="CI567" si="10417">AA567/AA591</f>
        <v>0</v>
      </c>
      <c r="CJ567" s="135">
        <f t="shared" ref="CJ567" si="10418">AB567/AB591</f>
        <v>0</v>
      </c>
      <c r="CK567" s="136">
        <f t="shared" ref="CK567" si="10419">AC567/AC591</f>
        <v>0</v>
      </c>
    </row>
    <row r="568" spans="1:89" x14ac:dyDescent="0.2">
      <c r="A568" s="137" t="s">
        <v>17</v>
      </c>
      <c r="B568" s="189">
        <v>116</v>
      </c>
      <c r="C568" s="190">
        <v>0</v>
      </c>
      <c r="D568" s="191">
        <v>97</v>
      </c>
      <c r="E568" s="192">
        <v>2</v>
      </c>
      <c r="F568" s="189">
        <v>383</v>
      </c>
      <c r="G568" s="193">
        <v>1</v>
      </c>
      <c r="H568" s="191">
        <v>245</v>
      </c>
      <c r="I568" s="192">
        <v>21</v>
      </c>
      <c r="J568" s="189">
        <v>7</v>
      </c>
      <c r="K568" s="193">
        <v>6</v>
      </c>
      <c r="L568" s="191">
        <v>20</v>
      </c>
      <c r="M568" s="189">
        <v>39</v>
      </c>
      <c r="N568" s="194">
        <v>88</v>
      </c>
      <c r="O568" s="195">
        <v>98</v>
      </c>
      <c r="P568" s="189">
        <v>30</v>
      </c>
      <c r="Q568" s="193">
        <v>48</v>
      </c>
      <c r="R568" s="191">
        <v>3</v>
      </c>
      <c r="S568" s="192">
        <v>50</v>
      </c>
      <c r="T568" s="189">
        <v>1</v>
      </c>
      <c r="U568" s="193">
        <v>0</v>
      </c>
      <c r="V568" s="191">
        <v>2</v>
      </c>
      <c r="W568" s="192">
        <v>0</v>
      </c>
      <c r="X568" s="189">
        <v>1</v>
      </c>
      <c r="Y568" s="193">
        <v>0</v>
      </c>
      <c r="Z568" s="191">
        <v>0</v>
      </c>
      <c r="AA568" s="189">
        <v>0</v>
      </c>
      <c r="AB568" s="170">
        <f t="shared" ref="AB568:AB587" si="10420">B568+D568+F568+H568+J568+L568+N568+P568+R568+T568+V568+X568+Z568</f>
        <v>993</v>
      </c>
      <c r="AC568" s="171">
        <f t="shared" ref="AC568:AC587" si="10421">C568+E568+G568+I568+K568+M568+O568+Q568+S568+U568+W568+Y568+AA568</f>
        <v>265</v>
      </c>
      <c r="AE568" s="275" t="str">
        <f>$AE$10</f>
        <v>08:00 - 08:59</v>
      </c>
      <c r="AF568" s="126">
        <f>SUMIF($A$9:$A$32,$AE568,B$567:B$590)</f>
        <v>1026</v>
      </c>
      <c r="AG568" s="190">
        <f t="shared" si="10391"/>
        <v>512</v>
      </c>
      <c r="AH568" s="191">
        <f t="shared" si="10391"/>
        <v>381</v>
      </c>
      <c r="AI568" s="192">
        <f t="shared" si="10391"/>
        <v>385</v>
      </c>
      <c r="AJ568" s="276">
        <f t="shared" si="10391"/>
        <v>1155</v>
      </c>
      <c r="AK568" s="193">
        <f t="shared" si="10391"/>
        <v>534</v>
      </c>
      <c r="AL568" s="191">
        <f t="shared" si="10391"/>
        <v>1378</v>
      </c>
      <c r="AM568" s="192">
        <f t="shared" si="10391"/>
        <v>918</v>
      </c>
      <c r="AN568" s="276">
        <f t="shared" si="10391"/>
        <v>128</v>
      </c>
      <c r="AO568" s="193">
        <f t="shared" si="10391"/>
        <v>417</v>
      </c>
      <c r="AP568" s="191">
        <f t="shared" si="10391"/>
        <v>440</v>
      </c>
      <c r="AQ568" s="276">
        <f t="shared" si="10391"/>
        <v>1172</v>
      </c>
      <c r="AR568" s="194">
        <f t="shared" si="10391"/>
        <v>1168</v>
      </c>
      <c r="AS568" s="195">
        <f t="shared" si="10391"/>
        <v>1761</v>
      </c>
      <c r="AT568" s="276">
        <f t="shared" si="10391"/>
        <v>781</v>
      </c>
      <c r="AU568" s="193">
        <f t="shared" si="10391"/>
        <v>778</v>
      </c>
      <c r="AV568" s="191">
        <f t="shared" si="10391"/>
        <v>1026</v>
      </c>
      <c r="AW568" s="192">
        <f t="shared" si="10392"/>
        <v>749</v>
      </c>
      <c r="AX568" s="276">
        <f t="shared" si="10392"/>
        <v>102</v>
      </c>
      <c r="AY568" s="193">
        <f t="shared" si="10392"/>
        <v>370</v>
      </c>
      <c r="AZ568" s="191">
        <f t="shared" si="10392"/>
        <v>373</v>
      </c>
      <c r="BA568" s="192">
        <f t="shared" si="10392"/>
        <v>893</v>
      </c>
      <c r="BB568" s="276">
        <f t="shared" si="10392"/>
        <v>685</v>
      </c>
      <c r="BC568" s="193">
        <f t="shared" si="10392"/>
        <v>626</v>
      </c>
      <c r="BD568" s="191">
        <f t="shared" si="10392"/>
        <v>1420</v>
      </c>
      <c r="BE568" s="276">
        <f t="shared" si="10392"/>
        <v>1092</v>
      </c>
      <c r="BF568" s="172">
        <f>SUM(AF568,AH568,AJ568,AL568,AN568,AP568,AR568,AT568,AV568,AX568,AZ568,BB568,BD568)</f>
        <v>10063</v>
      </c>
      <c r="BG568" s="173">
        <f>SUM(AG568,AI568,AK568,AM568,AO568,AQ568,AS568,AU568,AW568,AY568,BA568,BC568,BE568)</f>
        <v>10207</v>
      </c>
      <c r="BI568" s="137" t="s">
        <v>17</v>
      </c>
      <c r="BJ568" s="129">
        <f>B568/B591</f>
        <v>1.0501539018649284E-2</v>
      </c>
      <c r="BK568" s="130">
        <f t="shared" ref="BK568" si="10422">C568/C591</f>
        <v>0</v>
      </c>
      <c r="BL568" s="131">
        <f t="shared" ref="BL568" si="10423">D568/D591</f>
        <v>1.8522054611418752E-2</v>
      </c>
      <c r="BM568" s="132">
        <f t="shared" ref="BM568" si="10424">E568/E591</f>
        <v>3.8336208548974505E-4</v>
      </c>
      <c r="BN568" s="129">
        <f t="shared" ref="BN568" si="10425">F568/F591</f>
        <v>2.7814088598402325E-2</v>
      </c>
      <c r="BO568" s="130">
        <f t="shared" ref="BO568" si="10426">G568/G591</f>
        <v>8.3724045545880774E-5</v>
      </c>
      <c r="BP568" s="131">
        <f t="shared" ref="BP568" si="10427">H568/H591</f>
        <v>1.3823844721548271E-2</v>
      </c>
      <c r="BQ568" s="132">
        <f t="shared" ref="BQ568" si="10428">I568/I591</f>
        <v>1.1330527678860473E-3</v>
      </c>
      <c r="BR568" s="129">
        <f t="shared" ref="BR568" si="10429">J568/J591</f>
        <v>2.2875816993464053E-3</v>
      </c>
      <c r="BS568" s="130">
        <f t="shared" ref="BS568" si="10430">K568/K591</f>
        <v>1.8674136321195146E-3</v>
      </c>
      <c r="BT568" s="131">
        <f t="shared" ref="BT568" si="10431">L568/L591</f>
        <v>2.0531772918591521E-3</v>
      </c>
      <c r="BU568" s="129">
        <f t="shared" ref="BU568" si="10432">M568/M591</f>
        <v>3.9926289926289927E-3</v>
      </c>
      <c r="BV568" s="133">
        <f t="shared" ref="BV568" si="10433">N568/N591</f>
        <v>4.6017884223186738E-3</v>
      </c>
      <c r="BW568" s="134">
        <f t="shared" ref="BW568" si="10434">O568/O591</f>
        <v>4.9753769609585212E-3</v>
      </c>
      <c r="BX568" s="129">
        <f t="shared" ref="BX568" si="10435">P568/P591</f>
        <v>2.9351335485764602E-3</v>
      </c>
      <c r="BY568" s="130">
        <f t="shared" ref="BY568" si="10436">Q568/Q591</f>
        <v>4.6688065363291505E-3</v>
      </c>
      <c r="BZ568" s="131">
        <f t="shared" ref="BZ568" si="10437">R568/R591</f>
        <v>2.6598102668676303E-4</v>
      </c>
      <c r="CA568" s="132">
        <f t="shared" ref="CA568" si="10438">S568/S591</f>
        <v>4.0591005033284626E-3</v>
      </c>
      <c r="CB568" s="129">
        <f t="shared" ref="CB568" si="10439">T568/T591</f>
        <v>3.5348179568752211E-4</v>
      </c>
      <c r="CC568" s="130">
        <f t="shared" ref="CC568" si="10440">U568/U591</f>
        <v>0</v>
      </c>
      <c r="CD568" s="131">
        <f t="shared" ref="CD568" si="10441">V568/V591</f>
        <v>2.1030494216614089E-4</v>
      </c>
      <c r="CE568" s="132">
        <f t="shared" ref="CE568" si="10442">W568/W591</f>
        <v>0</v>
      </c>
      <c r="CF568" s="129">
        <f t="shared" ref="CF568" si="10443">X568/X591</f>
        <v>1.1033873993158998E-4</v>
      </c>
      <c r="CG568" s="130">
        <f t="shared" ref="CG568" si="10444">Y568/Y591</f>
        <v>0</v>
      </c>
      <c r="CH568" s="131">
        <f t="shared" ref="CH568" si="10445">Z568/Z591</f>
        <v>0</v>
      </c>
      <c r="CI568" s="129">
        <f t="shared" ref="CI568" si="10446">AA568/AA591</f>
        <v>0</v>
      </c>
      <c r="CJ568" s="135">
        <f t="shared" ref="CJ568" si="10447">AB568/AB591</f>
        <v>7.0816277046397858E-3</v>
      </c>
      <c r="CK568" s="136">
        <f t="shared" ref="CK568" si="10448">AC568/AC591</f>
        <v>1.8943184742515654E-3</v>
      </c>
    </row>
    <row r="569" spans="1:89" ht="13.5" thickBot="1" x14ac:dyDescent="0.25">
      <c r="A569" s="146" t="s">
        <v>18</v>
      </c>
      <c r="B569" s="196">
        <v>660</v>
      </c>
      <c r="C569" s="197">
        <v>0</v>
      </c>
      <c r="D569" s="198">
        <v>336</v>
      </c>
      <c r="E569" s="199">
        <v>73</v>
      </c>
      <c r="F569" s="196">
        <v>1193</v>
      </c>
      <c r="G569" s="200">
        <v>191</v>
      </c>
      <c r="H569" s="198">
        <v>992</v>
      </c>
      <c r="I569" s="199">
        <v>337</v>
      </c>
      <c r="J569" s="196">
        <v>53</v>
      </c>
      <c r="K569" s="200">
        <v>86</v>
      </c>
      <c r="L569" s="198">
        <v>183</v>
      </c>
      <c r="M569" s="196">
        <v>388</v>
      </c>
      <c r="N569" s="201">
        <v>714</v>
      </c>
      <c r="O569" s="202">
        <v>843</v>
      </c>
      <c r="P569" s="196">
        <v>377</v>
      </c>
      <c r="Q569" s="200">
        <v>511</v>
      </c>
      <c r="R569" s="198">
        <v>393</v>
      </c>
      <c r="S569" s="199">
        <v>447</v>
      </c>
      <c r="T569" s="196">
        <v>53</v>
      </c>
      <c r="U569" s="200">
        <v>206</v>
      </c>
      <c r="V569" s="198">
        <v>212</v>
      </c>
      <c r="W569" s="199">
        <v>511</v>
      </c>
      <c r="X569" s="196">
        <v>350</v>
      </c>
      <c r="Y569" s="200">
        <v>303</v>
      </c>
      <c r="Z569" s="198">
        <v>753</v>
      </c>
      <c r="AA569" s="196">
        <v>499</v>
      </c>
      <c r="AB569" s="170">
        <f t="shared" si="10420"/>
        <v>6269</v>
      </c>
      <c r="AC569" s="171">
        <f t="shared" si="10421"/>
        <v>4395</v>
      </c>
      <c r="AE569" s="273">
        <f>$AE$11</f>
        <v>0</v>
      </c>
      <c r="AF569" s="126">
        <f>SUMIF($A$9:$A$32,$AE569,B$567:B$590)</f>
        <v>0</v>
      </c>
      <c r="AG569" s="197">
        <f t="shared" si="10391"/>
        <v>0</v>
      </c>
      <c r="AH569" s="198">
        <f t="shared" si="10391"/>
        <v>0</v>
      </c>
      <c r="AI569" s="199">
        <f t="shared" si="10391"/>
        <v>0</v>
      </c>
      <c r="AJ569" s="196">
        <f t="shared" si="10391"/>
        <v>0</v>
      </c>
      <c r="AK569" s="200">
        <f t="shared" si="10391"/>
        <v>0</v>
      </c>
      <c r="AL569" s="198">
        <f t="shared" si="10391"/>
        <v>0</v>
      </c>
      <c r="AM569" s="199">
        <f t="shared" si="10391"/>
        <v>0</v>
      </c>
      <c r="AN569" s="196">
        <f t="shared" si="10391"/>
        <v>0</v>
      </c>
      <c r="AO569" s="200">
        <f t="shared" si="10391"/>
        <v>0</v>
      </c>
      <c r="AP569" s="198">
        <f t="shared" si="10391"/>
        <v>0</v>
      </c>
      <c r="AQ569" s="196">
        <f t="shared" si="10391"/>
        <v>0</v>
      </c>
      <c r="AR569" s="201">
        <f t="shared" si="10391"/>
        <v>0</v>
      </c>
      <c r="AS569" s="202">
        <f t="shared" si="10391"/>
        <v>0</v>
      </c>
      <c r="AT569" s="196">
        <f t="shared" si="10391"/>
        <v>0</v>
      </c>
      <c r="AU569" s="200">
        <f t="shared" si="10391"/>
        <v>0</v>
      </c>
      <c r="AV569" s="198">
        <f t="shared" si="10391"/>
        <v>0</v>
      </c>
      <c r="AW569" s="199">
        <f t="shared" si="10392"/>
        <v>0</v>
      </c>
      <c r="AX569" s="196">
        <f t="shared" si="10392"/>
        <v>0</v>
      </c>
      <c r="AY569" s="200">
        <f t="shared" si="10392"/>
        <v>0</v>
      </c>
      <c r="AZ569" s="198">
        <f t="shared" si="10392"/>
        <v>0</v>
      </c>
      <c r="BA569" s="199">
        <f t="shared" si="10392"/>
        <v>0</v>
      </c>
      <c r="BB569" s="196">
        <f t="shared" si="10392"/>
        <v>0</v>
      </c>
      <c r="BC569" s="200">
        <f t="shared" si="10392"/>
        <v>0</v>
      </c>
      <c r="BD569" s="198">
        <f t="shared" si="10392"/>
        <v>0</v>
      </c>
      <c r="BE569" s="196">
        <f t="shared" si="10392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5.9750135795763173E-2</v>
      </c>
      <c r="BK569" s="130">
        <f t="shared" ref="BK569" si="10449">C569/C591</f>
        <v>0</v>
      </c>
      <c r="BL569" s="131">
        <f t="shared" ref="BL569" si="10450">D569/D591</f>
        <v>6.4158869581821654E-2</v>
      </c>
      <c r="BM569" s="132">
        <f t="shared" ref="BM569" si="10451">E569/E591</f>
        <v>1.3992716120375694E-2</v>
      </c>
      <c r="BN569" s="129">
        <f t="shared" ref="BN569" si="10452">F569/F591</f>
        <v>8.6637618010167033E-2</v>
      </c>
      <c r="BO569" s="130">
        <f t="shared" ref="BO569" si="10453">G569/G591</f>
        <v>1.5991292699263228E-2</v>
      </c>
      <c r="BP569" s="131">
        <f t="shared" ref="BP569" si="10454">H569/H591</f>
        <v>5.5972465158268918E-2</v>
      </c>
      <c r="BQ569" s="132">
        <f t="shared" ref="BQ569" si="10455">I569/I591</f>
        <v>1.8182799179885616E-2</v>
      </c>
      <c r="BR569" s="129">
        <f t="shared" ref="BR569" si="10456">J569/J591</f>
        <v>1.7320261437908498E-2</v>
      </c>
      <c r="BS569" s="130">
        <f t="shared" ref="BS569" si="10457">K569/K591</f>
        <v>2.6766262060379707E-2</v>
      </c>
      <c r="BT569" s="131">
        <f t="shared" ref="BT569" si="10458">L569/L591</f>
        <v>1.8786572220511243E-2</v>
      </c>
      <c r="BU569" s="129">
        <f t="shared" ref="BU569" si="10459">M569/M591</f>
        <v>3.9721539721539724E-2</v>
      </c>
      <c r="BV569" s="133">
        <f t="shared" ref="BV569" si="10460">N569/N591</f>
        <v>3.7337237881085603E-2</v>
      </c>
      <c r="BW569" s="134">
        <f t="shared" ref="BW569" si="10461">O569/O591</f>
        <v>4.2798395694775851E-2</v>
      </c>
      <c r="BX569" s="129">
        <f t="shared" ref="BX569" si="10462">P569/P591</f>
        <v>3.6884844927110853E-2</v>
      </c>
      <c r="BY569" s="130">
        <f t="shared" ref="BY569" si="10463">Q569/Q591</f>
        <v>4.9703336251337417E-2</v>
      </c>
      <c r="BZ569" s="131">
        <f t="shared" ref="BZ569" si="10464">R569/R591</f>
        <v>3.4843514495965955E-2</v>
      </c>
      <c r="CA569" s="132">
        <f t="shared" ref="CA569" si="10465">S569/S591</f>
        <v>3.6288358499756451E-2</v>
      </c>
      <c r="CB569" s="129">
        <f t="shared" ref="CB569" si="10466">T569/T591</f>
        <v>1.8734535171438672E-2</v>
      </c>
      <c r="CC569" s="130">
        <f t="shared" ref="CC569" si="10467">U569/U591</f>
        <v>6.5983344010249842E-2</v>
      </c>
      <c r="CD569" s="131">
        <f t="shared" ref="CD569" si="10468">V569/V591</f>
        <v>2.2292323869610935E-2</v>
      </c>
      <c r="CE569" s="132">
        <f t="shared" ref="CE569" si="10469">W569/W591</f>
        <v>4.7083755643600851E-2</v>
      </c>
      <c r="CF569" s="129">
        <f t="shared" ref="CF569" si="10470">X569/X591</f>
        <v>3.8618558976056497E-2</v>
      </c>
      <c r="CG569" s="130">
        <f t="shared" ref="CG569" si="10471">Y569/Y591</f>
        <v>5.3251318101933218E-2</v>
      </c>
      <c r="CH569" s="131">
        <f t="shared" ref="CH569" si="10472">Z569/Z591</f>
        <v>4.2735527809307602E-2</v>
      </c>
      <c r="CI569" s="129">
        <f t="shared" ref="CI569" si="10473">AA569/AA591</f>
        <v>2.766688844533156E-2</v>
      </c>
      <c r="CJ569" s="135">
        <f t="shared" ref="CJ569" si="10474">AB569/AB591</f>
        <v>4.4707677825162953E-2</v>
      </c>
      <c r="CK569" s="136">
        <f t="shared" ref="CK569" si="10475">AC569/AC591</f>
        <v>3.1417093186172189E-2</v>
      </c>
    </row>
    <row r="570" spans="1:89" ht="14.25" thickTop="1" thickBot="1" x14ac:dyDescent="0.25">
      <c r="A570" s="137" t="s">
        <v>19</v>
      </c>
      <c r="B570" s="189">
        <v>1252</v>
      </c>
      <c r="C570" s="190">
        <v>494</v>
      </c>
      <c r="D570" s="191">
        <v>537</v>
      </c>
      <c r="E570" s="192">
        <v>370</v>
      </c>
      <c r="F570" s="189">
        <v>1475</v>
      </c>
      <c r="G570" s="193">
        <v>599</v>
      </c>
      <c r="H570" s="191">
        <v>1676</v>
      </c>
      <c r="I570" s="192">
        <v>803</v>
      </c>
      <c r="J570" s="189">
        <v>68</v>
      </c>
      <c r="K570" s="193">
        <v>273</v>
      </c>
      <c r="L570" s="191">
        <v>349</v>
      </c>
      <c r="M570" s="189">
        <v>839</v>
      </c>
      <c r="N570" s="194">
        <v>1316</v>
      </c>
      <c r="O570" s="195">
        <v>1521</v>
      </c>
      <c r="P570" s="189">
        <v>813</v>
      </c>
      <c r="Q570" s="193">
        <v>883</v>
      </c>
      <c r="R570" s="191">
        <v>772</v>
      </c>
      <c r="S570" s="192">
        <v>845</v>
      </c>
      <c r="T570" s="189">
        <v>121</v>
      </c>
      <c r="U570" s="193">
        <v>358</v>
      </c>
      <c r="V570" s="191">
        <v>437</v>
      </c>
      <c r="W570" s="192">
        <v>893</v>
      </c>
      <c r="X570" s="189">
        <v>690</v>
      </c>
      <c r="Y570" s="193">
        <v>476</v>
      </c>
      <c r="Z570" s="191">
        <v>1253</v>
      </c>
      <c r="AA570" s="189">
        <v>958</v>
      </c>
      <c r="AB570" s="170">
        <f t="shared" si="10420"/>
        <v>10759</v>
      </c>
      <c r="AC570" s="171">
        <f t="shared" si="10421"/>
        <v>9312</v>
      </c>
      <c r="AE570" s="267" t="s">
        <v>13</v>
      </c>
      <c r="AF570" s="20">
        <f t="shared" ref="AF570:BG570" si="10476">SUM(AF567:AF569)</f>
        <v>2290</v>
      </c>
      <c r="AG570" s="21">
        <f t="shared" si="10476"/>
        <v>995</v>
      </c>
      <c r="AH570" s="20">
        <f t="shared" si="10476"/>
        <v>918</v>
      </c>
      <c r="AI570" s="21">
        <f t="shared" si="10476"/>
        <v>760</v>
      </c>
      <c r="AJ570" s="20">
        <f t="shared" si="10476"/>
        <v>2420</v>
      </c>
      <c r="AK570" s="21">
        <f t="shared" si="10476"/>
        <v>1236</v>
      </c>
      <c r="AL570" s="20">
        <f t="shared" si="10476"/>
        <v>2903</v>
      </c>
      <c r="AM570" s="21">
        <f t="shared" si="10476"/>
        <v>2027</v>
      </c>
      <c r="AN570" s="20">
        <f t="shared" si="10476"/>
        <v>288</v>
      </c>
      <c r="AO570" s="21">
        <f t="shared" si="10476"/>
        <v>912</v>
      </c>
      <c r="AP570" s="20">
        <f t="shared" si="10476"/>
        <v>984</v>
      </c>
      <c r="AQ570" s="21">
        <f t="shared" si="10476"/>
        <v>2492</v>
      </c>
      <c r="AR570" s="20">
        <f t="shared" si="10476"/>
        <v>2733</v>
      </c>
      <c r="AS570" s="21">
        <f t="shared" si="10476"/>
        <v>3883</v>
      </c>
      <c r="AT570" s="20">
        <f t="shared" si="10476"/>
        <v>1776</v>
      </c>
      <c r="AU570" s="21">
        <f t="shared" si="10476"/>
        <v>1750</v>
      </c>
      <c r="AV570" s="20">
        <f t="shared" si="10476"/>
        <v>2282</v>
      </c>
      <c r="AW570" s="21">
        <f t="shared" si="10476"/>
        <v>1684</v>
      </c>
      <c r="AX570" s="20">
        <f t="shared" si="10476"/>
        <v>256</v>
      </c>
      <c r="AY570" s="21">
        <f t="shared" si="10476"/>
        <v>980</v>
      </c>
      <c r="AZ570" s="20">
        <f t="shared" si="10476"/>
        <v>860</v>
      </c>
      <c r="BA570" s="21">
        <f t="shared" si="10476"/>
        <v>2113</v>
      </c>
      <c r="BB570" s="20">
        <f t="shared" si="10476"/>
        <v>1514</v>
      </c>
      <c r="BC570" s="21">
        <f t="shared" si="10476"/>
        <v>1467</v>
      </c>
      <c r="BD570" s="20">
        <f t="shared" si="10476"/>
        <v>2993</v>
      </c>
      <c r="BE570" s="21">
        <f t="shared" si="10476"/>
        <v>2432</v>
      </c>
      <c r="BF570" s="174">
        <f t="shared" si="10476"/>
        <v>22217</v>
      </c>
      <c r="BG570" s="175">
        <f t="shared" si="10476"/>
        <v>22731</v>
      </c>
      <c r="BI570" s="137" t="s">
        <v>19</v>
      </c>
      <c r="BJ570" s="129">
        <f>B570/B591</f>
        <v>0.11334419699438711</v>
      </c>
      <c r="BK570" s="130">
        <f t="shared" ref="BK570" si="10477">C570/C591</f>
        <v>4.4032444959443799E-2</v>
      </c>
      <c r="BL570" s="131">
        <f t="shared" ref="BL570" si="10478">D570/D591</f>
        <v>0.10253962192094711</v>
      </c>
      <c r="BM570" s="132">
        <f t="shared" ref="BM570" si="10479">E570/E591</f>
        <v>7.0921985815602842E-2</v>
      </c>
      <c r="BN570" s="129">
        <f t="shared" ref="BN570" si="10480">F570/F591</f>
        <v>0.10711692084241103</v>
      </c>
      <c r="BO570" s="130">
        <f t="shared" ref="BO570" si="10481">G570/G591</f>
        <v>5.0150703281982588E-2</v>
      </c>
      <c r="BP570" s="131">
        <f t="shared" ref="BP570" si="10482">H570/H591</f>
        <v>9.4566382666591439E-2</v>
      </c>
      <c r="BQ570" s="132">
        <f t="shared" ref="BQ570" si="10483">I570/I591</f>
        <v>4.3325779648214095E-2</v>
      </c>
      <c r="BR570" s="129">
        <f t="shared" ref="BR570" si="10484">J570/J591</f>
        <v>2.2222222222222223E-2</v>
      </c>
      <c r="BS570" s="130">
        <f t="shared" ref="BS570" si="10485">K570/K591</f>
        <v>8.4967320261437912E-2</v>
      </c>
      <c r="BT570" s="131">
        <f t="shared" ref="BT570" si="10486">L570/L591</f>
        <v>3.5827943742942202E-2</v>
      </c>
      <c r="BU570" s="129">
        <f t="shared" ref="BU570" si="10487">M570/M591</f>
        <v>8.5892710892710888E-2</v>
      </c>
      <c r="BV570" s="133">
        <f t="shared" ref="BV570" si="10488">N570/N591</f>
        <v>6.8817654133765629E-2</v>
      </c>
      <c r="BW570" s="134">
        <f t="shared" ref="BW570" si="10489">O570/O591</f>
        <v>7.7219881200182763E-2</v>
      </c>
      <c r="BX570" s="129">
        <f t="shared" ref="BX570" si="10490">P570/P591</f>
        <v>7.9542119166422079E-2</v>
      </c>
      <c r="BY570" s="130">
        <f t="shared" ref="BY570" si="10491">Q570/Q591</f>
        <v>8.5886586907888335E-2</v>
      </c>
      <c r="BZ570" s="131">
        <f t="shared" ref="BZ570" si="10492">R570/R591</f>
        <v>6.8445784200727014E-2</v>
      </c>
      <c r="CA570" s="132">
        <f t="shared" ref="CA570" si="10493">S570/S591</f>
        <v>6.8598798506251016E-2</v>
      </c>
      <c r="CB570" s="129">
        <f t="shared" ref="CB570" si="10494">T570/T591</f>
        <v>4.2771297278190172E-2</v>
      </c>
      <c r="CC570" s="130">
        <f t="shared" ref="CC570" si="10495">U570/U591</f>
        <v>0.11467008327994875</v>
      </c>
      <c r="CD570" s="131">
        <f t="shared" ref="CD570" si="10496">V570/V591</f>
        <v>4.5951629863301785E-2</v>
      </c>
      <c r="CE570" s="132">
        <f t="shared" ref="CE570" si="10497">W570/W591</f>
        <v>8.2281396848797567E-2</v>
      </c>
      <c r="CF570" s="129">
        <f t="shared" ref="CF570" si="10498">X570/X591</f>
        <v>7.6133730552797083E-2</v>
      </c>
      <c r="CG570" s="130">
        <f t="shared" ref="CG570" si="10499">Y570/Y591</f>
        <v>8.3655536028119509E-2</v>
      </c>
      <c r="CH570" s="131">
        <f t="shared" ref="CH570" si="10500">Z570/Z591</f>
        <v>7.111237230419977E-2</v>
      </c>
      <c r="CI570" s="129">
        <f t="shared" ref="CI570" si="10501">AA570/AA591</f>
        <v>5.3115990241738742E-2</v>
      </c>
      <c r="CJ570" s="135">
        <f t="shared" ref="CJ570" si="10502">AB570/AB591</f>
        <v>7.6728330789747681E-2</v>
      </c>
      <c r="CK570" s="136">
        <f t="shared" ref="CK570" si="10503">AC570/AC591</f>
        <v>6.6565636348039914E-2</v>
      </c>
    </row>
    <row r="571" spans="1:89" ht="13.5" thickTop="1" x14ac:dyDescent="0.2">
      <c r="A571" s="146" t="s">
        <v>20</v>
      </c>
      <c r="B571" s="196">
        <v>1264</v>
      </c>
      <c r="C571" s="197">
        <v>483</v>
      </c>
      <c r="D571" s="198">
        <v>537</v>
      </c>
      <c r="E571" s="199">
        <v>375</v>
      </c>
      <c r="F571" s="196">
        <v>1265</v>
      </c>
      <c r="G571" s="200">
        <v>702</v>
      </c>
      <c r="H571" s="198">
        <v>1525</v>
      </c>
      <c r="I571" s="199">
        <v>1109</v>
      </c>
      <c r="J571" s="196">
        <v>160</v>
      </c>
      <c r="K571" s="200">
        <v>495</v>
      </c>
      <c r="L571" s="198">
        <v>544</v>
      </c>
      <c r="M571" s="196">
        <v>1320</v>
      </c>
      <c r="N571" s="201">
        <v>1565</v>
      </c>
      <c r="O571" s="202">
        <v>2122</v>
      </c>
      <c r="P571" s="196">
        <v>995</v>
      </c>
      <c r="Q571" s="200">
        <v>972</v>
      </c>
      <c r="R571" s="198">
        <v>1256</v>
      </c>
      <c r="S571" s="199">
        <v>935</v>
      </c>
      <c r="T571" s="196">
        <v>154</v>
      </c>
      <c r="U571" s="200">
        <v>610</v>
      </c>
      <c r="V571" s="198">
        <v>487</v>
      </c>
      <c r="W571" s="199">
        <v>1220</v>
      </c>
      <c r="X571" s="196">
        <v>829</v>
      </c>
      <c r="Y571" s="200">
        <v>841</v>
      </c>
      <c r="Z571" s="198">
        <v>1573</v>
      </c>
      <c r="AA571" s="196">
        <v>1340</v>
      </c>
      <c r="AB571" s="170">
        <f t="shared" si="10420"/>
        <v>12154</v>
      </c>
      <c r="AC571" s="171">
        <f t="shared" si="10421"/>
        <v>12524</v>
      </c>
      <c r="BI571" s="146" t="s">
        <v>20</v>
      </c>
      <c r="BJ571" s="129">
        <f>B571/B591</f>
        <v>0.11443056309976463</v>
      </c>
      <c r="BK571" s="130">
        <f t="shared" ref="BK571" si="10504">C571/C591</f>
        <v>4.3051965415812458E-2</v>
      </c>
      <c r="BL571" s="131">
        <f t="shared" ref="BL571" si="10505">D571/D591</f>
        <v>0.10253962192094711</v>
      </c>
      <c r="BM571" s="132">
        <f t="shared" ref="BM571" si="10506">E571/E591</f>
        <v>7.1880391029327195E-2</v>
      </c>
      <c r="BN571" s="129">
        <f t="shared" ref="BN571" si="10507">F571/F591</f>
        <v>9.1866376180101669E-2</v>
      </c>
      <c r="BO571" s="130">
        <f t="shared" ref="BO571" si="10508">G571/G591</f>
        <v>5.8774279973208304E-2</v>
      </c>
      <c r="BP571" s="131">
        <f t="shared" ref="BP571" si="10509">H571/H591</f>
        <v>8.6046380409637191E-2</v>
      </c>
      <c r="BQ571" s="132">
        <f t="shared" ref="BQ571" si="10510">I571/I591</f>
        <v>5.9835977123125064E-2</v>
      </c>
      <c r="BR571" s="129">
        <f t="shared" ref="BR571" si="10511">J571/J591</f>
        <v>5.2287581699346407E-2</v>
      </c>
      <c r="BS571" s="130">
        <f t="shared" ref="BS571" si="10512">K571/K591</f>
        <v>0.15406162464985995</v>
      </c>
      <c r="BT571" s="131">
        <f t="shared" ref="BT571" si="10513">L571/L591</f>
        <v>5.5846422338568937E-2</v>
      </c>
      <c r="BU571" s="129">
        <f t="shared" ref="BU571" si="10514">M571/M591</f>
        <v>0.13513513513513514</v>
      </c>
      <c r="BV571" s="133">
        <f t="shared" ref="BV571" si="10515">N571/N591</f>
        <v>8.1838623646917324E-2</v>
      </c>
      <c r="BW571" s="134">
        <f t="shared" ref="BW571" si="10516">O571/O591</f>
        <v>0.10773214195055085</v>
      </c>
      <c r="BX571" s="129">
        <f t="shared" ref="BX571" si="10517">P571/P591</f>
        <v>9.7348596027785936E-2</v>
      </c>
      <c r="BY571" s="130">
        <f t="shared" ref="BY571" si="10518">Q571/Q591</f>
        <v>9.4543332360665311E-2</v>
      </c>
      <c r="BZ571" s="131">
        <f t="shared" ref="BZ571" si="10519">R571/R591</f>
        <v>0.11135738983952478</v>
      </c>
      <c r="CA571" s="132">
        <f t="shared" ref="CA571" si="10520">S571/S591</f>
        <v>7.5905179412242244E-2</v>
      </c>
      <c r="CB571" s="129">
        <f t="shared" ref="CB571" si="10521">T571/T591</f>
        <v>5.4436196535878403E-2</v>
      </c>
      <c r="CC571" s="130">
        <f t="shared" ref="CC571" si="10522">U571/U591</f>
        <v>0.19538757206918642</v>
      </c>
      <c r="CD571" s="131">
        <f t="shared" ref="CD571" si="10523">V571/V591</f>
        <v>5.120925341745531E-2</v>
      </c>
      <c r="CE571" s="132">
        <f t="shared" ref="CE571" si="10524">W571/W591</f>
        <v>0.11241131484382198</v>
      </c>
      <c r="CF571" s="129">
        <f t="shared" ref="CF571" si="10525">X571/X591</f>
        <v>9.1470815403288094E-2</v>
      </c>
      <c r="CG571" s="130">
        <f t="shared" ref="CG571" si="10526">Y571/Y591</f>
        <v>0.14780316344463973</v>
      </c>
      <c r="CH571" s="131">
        <f t="shared" ref="CH571" si="10527">Z571/Z591</f>
        <v>8.9273552780930757E-2</v>
      </c>
      <c r="CI571" s="129">
        <f t="shared" ref="CI571" si="10528">AA571/AA591</f>
        <v>7.4295852738966509E-2</v>
      </c>
      <c r="CJ571" s="135">
        <f t="shared" ref="CJ571" si="10529">AB571/AB591</f>
        <v>8.6676841009256753E-2</v>
      </c>
      <c r="CK571" s="136">
        <f t="shared" ref="CK571" si="10530">AC571/AC591</f>
        <v>8.9526205930289079E-2</v>
      </c>
    </row>
    <row r="572" spans="1:89" ht="13.5" thickBot="1" x14ac:dyDescent="0.25">
      <c r="A572" s="137" t="s">
        <v>21</v>
      </c>
      <c r="B572" s="189">
        <v>1026</v>
      </c>
      <c r="C572" s="190">
        <v>512</v>
      </c>
      <c r="D572" s="191">
        <v>381</v>
      </c>
      <c r="E572" s="192">
        <v>385</v>
      </c>
      <c r="F572" s="189">
        <v>1155</v>
      </c>
      <c r="G572" s="193">
        <v>534</v>
      </c>
      <c r="H572" s="191">
        <v>1378</v>
      </c>
      <c r="I572" s="192">
        <v>918</v>
      </c>
      <c r="J572" s="189">
        <v>128</v>
      </c>
      <c r="K572" s="193">
        <v>417</v>
      </c>
      <c r="L572" s="191">
        <v>440</v>
      </c>
      <c r="M572" s="189">
        <v>1172</v>
      </c>
      <c r="N572" s="194">
        <v>1168</v>
      </c>
      <c r="O572" s="195">
        <v>1761</v>
      </c>
      <c r="P572" s="189">
        <v>781</v>
      </c>
      <c r="Q572" s="193">
        <v>778</v>
      </c>
      <c r="R572" s="191">
        <v>1026</v>
      </c>
      <c r="S572" s="192">
        <v>749</v>
      </c>
      <c r="T572" s="189">
        <v>102</v>
      </c>
      <c r="U572" s="193">
        <v>370</v>
      </c>
      <c r="V572" s="191">
        <v>373</v>
      </c>
      <c r="W572" s="192">
        <v>893</v>
      </c>
      <c r="X572" s="189">
        <v>685</v>
      </c>
      <c r="Y572" s="193">
        <v>626</v>
      </c>
      <c r="Z572" s="191">
        <v>1420</v>
      </c>
      <c r="AA572" s="189">
        <v>1092</v>
      </c>
      <c r="AB572" s="170">
        <f t="shared" si="10420"/>
        <v>10063</v>
      </c>
      <c r="AC572" s="171">
        <f t="shared" si="10421"/>
        <v>10207</v>
      </c>
      <c r="AE572" s="270" t="s">
        <v>85</v>
      </c>
      <c r="BI572" s="137" t="s">
        <v>21</v>
      </c>
      <c r="BJ572" s="129">
        <f>B572/B591</f>
        <v>9.2884302009777292E-2</v>
      </c>
      <c r="BK572" s="130">
        <f t="shared" ref="BK572" si="10531">C572/C591</f>
        <v>4.5636866030840537E-2</v>
      </c>
      <c r="BL572" s="131">
        <f t="shared" ref="BL572" si="10532">D572/D591</f>
        <v>7.2751575329387058E-2</v>
      </c>
      <c r="BM572" s="132">
        <f t="shared" ref="BM572" si="10533">E572/E591</f>
        <v>7.3797201456775929E-2</v>
      </c>
      <c r="BN572" s="129">
        <f t="shared" ref="BN572" si="10534">F572/F591</f>
        <v>8.3877995642701528E-2</v>
      </c>
      <c r="BO572" s="130">
        <f t="shared" ref="BO572" si="10535">G572/G591</f>
        <v>4.4708640321500334E-2</v>
      </c>
      <c r="BP572" s="131">
        <f t="shared" ref="BP572" si="10536">H572/H591</f>
        <v>7.7752073576708228E-2</v>
      </c>
      <c r="BQ572" s="132">
        <f t="shared" ref="BQ572" si="10537">I572/I591</f>
        <v>4.9530592424732921E-2</v>
      </c>
      <c r="BR572" s="129">
        <f t="shared" ref="BR572" si="10538">J572/J591</f>
        <v>4.1830065359477121E-2</v>
      </c>
      <c r="BS572" s="130">
        <f t="shared" ref="BS572" si="10539">K572/K591</f>
        <v>0.12978524743230627</v>
      </c>
      <c r="BT572" s="131">
        <f t="shared" ref="BT572" si="10540">L572/L591</f>
        <v>4.5169900420901347E-2</v>
      </c>
      <c r="BU572" s="129">
        <f t="shared" ref="BU572" si="10541">M572/M591</f>
        <v>0.11998361998361998</v>
      </c>
      <c r="BV572" s="133">
        <f t="shared" ref="BV572" si="10542">N572/N591</f>
        <v>6.1078282696229669E-2</v>
      </c>
      <c r="BW572" s="134">
        <f t="shared" ref="BW572" si="10543">O572/O591</f>
        <v>8.9404477839264862E-2</v>
      </c>
      <c r="BX572" s="129">
        <f t="shared" ref="BX572" si="10544">P572/P591</f>
        <v>7.6411310047940509E-2</v>
      </c>
      <c r="BY572" s="130">
        <f t="shared" ref="BY572" si="10545">Q572/Q591</f>
        <v>7.5673572609668324E-2</v>
      </c>
      <c r="BZ572" s="131">
        <f t="shared" ref="BZ572" si="10546">R572/R591</f>
        <v>9.0965511126872955E-2</v>
      </c>
      <c r="CA572" s="132">
        <f t="shared" ref="CA572" si="10547">S572/S591</f>
        <v>6.0805325539860365E-2</v>
      </c>
      <c r="CB572" s="129">
        <f t="shared" ref="CB572" si="10548">T572/T591</f>
        <v>3.6055143160127257E-2</v>
      </c>
      <c r="CC572" s="130">
        <f t="shared" ref="CC572" si="10549">U572/U591</f>
        <v>0.11851377322229339</v>
      </c>
      <c r="CD572" s="131">
        <f t="shared" ref="CD572" si="10550">V572/V591</f>
        <v>3.9221871713985279E-2</v>
      </c>
      <c r="CE572" s="132">
        <f t="shared" ref="CE572" si="10551">W572/W591</f>
        <v>8.2281396848797567E-2</v>
      </c>
      <c r="CF572" s="129">
        <f t="shared" ref="CF572" si="10552">X572/X591</f>
        <v>7.5582036853139134E-2</v>
      </c>
      <c r="CG572" s="130">
        <f t="shared" ref="CG572" si="10553">Y572/Y591</f>
        <v>0.11001757469244289</v>
      </c>
      <c r="CH572" s="131">
        <f t="shared" ref="CH572" si="10554">Z572/Z591</f>
        <v>8.0590238365493755E-2</v>
      </c>
      <c r="CI572" s="129">
        <f t="shared" ref="CI572" si="10555">AA572/AA591</f>
        <v>6.0545575515635393E-2</v>
      </c>
      <c r="CJ572" s="135">
        <f t="shared" ref="CJ572" si="10556">AB572/AB591</f>
        <v>7.1764773002809826E-2</v>
      </c>
      <c r="CK572" s="136">
        <f t="shared" ref="CK572" si="10557">AC572/AC591</f>
        <v>7.2963428930889543E-2</v>
      </c>
    </row>
    <row r="573" spans="1:89" ht="14.25" thickTop="1" thickBot="1" x14ac:dyDescent="0.25">
      <c r="A573" s="146" t="s">
        <v>22</v>
      </c>
      <c r="B573" s="196">
        <v>873</v>
      </c>
      <c r="C573" s="197">
        <v>717</v>
      </c>
      <c r="D573" s="198">
        <v>364</v>
      </c>
      <c r="E573" s="199">
        <v>306</v>
      </c>
      <c r="F573" s="196">
        <v>1366</v>
      </c>
      <c r="G573" s="200">
        <v>505</v>
      </c>
      <c r="H573" s="198">
        <v>1316</v>
      </c>
      <c r="I573" s="199">
        <v>1045</v>
      </c>
      <c r="J573" s="196">
        <v>147</v>
      </c>
      <c r="K573" s="200">
        <v>409</v>
      </c>
      <c r="L573" s="198">
        <v>411</v>
      </c>
      <c r="M573" s="196">
        <v>1134</v>
      </c>
      <c r="N573" s="201">
        <v>1029</v>
      </c>
      <c r="O573" s="202">
        <v>1855</v>
      </c>
      <c r="P573" s="196">
        <v>628</v>
      </c>
      <c r="Q573" s="200">
        <v>702</v>
      </c>
      <c r="R573" s="198">
        <v>912</v>
      </c>
      <c r="S573" s="199">
        <v>701</v>
      </c>
      <c r="T573" s="196">
        <v>125</v>
      </c>
      <c r="U573" s="200">
        <v>260</v>
      </c>
      <c r="V573" s="198">
        <v>400</v>
      </c>
      <c r="W573" s="199">
        <v>941</v>
      </c>
      <c r="X573" s="196">
        <v>562</v>
      </c>
      <c r="Y573" s="200">
        <v>460</v>
      </c>
      <c r="Z573" s="198">
        <v>1142</v>
      </c>
      <c r="AA573" s="196">
        <v>1041</v>
      </c>
      <c r="AB573" s="170">
        <f t="shared" si="10420"/>
        <v>9275</v>
      </c>
      <c r="AC573" s="171">
        <f t="shared" si="10421"/>
        <v>10076</v>
      </c>
      <c r="AE573" s="298" t="s">
        <v>0</v>
      </c>
      <c r="AF573" s="292" t="s">
        <v>1</v>
      </c>
      <c r="AG573" s="293"/>
      <c r="AH573" s="292" t="s">
        <v>2</v>
      </c>
      <c r="AI573" s="293"/>
      <c r="AJ573" s="292" t="s">
        <v>3</v>
      </c>
      <c r="AK573" s="293"/>
      <c r="AL573" s="292" t="s">
        <v>4</v>
      </c>
      <c r="AM573" s="293"/>
      <c r="AN573" s="292" t="s">
        <v>5</v>
      </c>
      <c r="AO573" s="293"/>
      <c r="AP573" s="292" t="s">
        <v>6</v>
      </c>
      <c r="AQ573" s="293"/>
      <c r="AR573" s="292" t="s">
        <v>7</v>
      </c>
      <c r="AS573" s="293"/>
      <c r="AT573" s="292" t="s">
        <v>8</v>
      </c>
      <c r="AU573" s="293"/>
      <c r="AV573" s="292" t="s">
        <v>9</v>
      </c>
      <c r="AW573" s="293"/>
      <c r="AX573" s="292" t="s">
        <v>10</v>
      </c>
      <c r="AY573" s="293"/>
      <c r="AZ573" s="292" t="s">
        <v>11</v>
      </c>
      <c r="BA573" s="293"/>
      <c r="BB573" s="292" t="s">
        <v>12</v>
      </c>
      <c r="BC573" s="293"/>
      <c r="BD573" s="294" t="s">
        <v>40</v>
      </c>
      <c r="BE573" s="295"/>
      <c r="BF573" s="296" t="s">
        <v>41</v>
      </c>
      <c r="BG573" s="297"/>
      <c r="BI573" s="146" t="s">
        <v>22</v>
      </c>
      <c r="BJ573" s="129">
        <f>B573/B591</f>
        <v>7.903313416621402E-2</v>
      </c>
      <c r="BK573" s="130">
        <f t="shared" ref="BK573" si="10558">C573/C591</f>
        <v>6.3909439343970045E-2</v>
      </c>
      <c r="BL573" s="131">
        <f t="shared" ref="BL573" si="10559">D573/D591</f>
        <v>6.9505442046973454E-2</v>
      </c>
      <c r="BM573" s="132">
        <f t="shared" ref="BM573" si="10560">E573/E591</f>
        <v>5.8654399079930995E-2</v>
      </c>
      <c r="BN573" s="129">
        <f t="shared" ref="BN573" si="10561">F573/F591</f>
        <v>9.9201161946259983E-2</v>
      </c>
      <c r="BO573" s="130">
        <f t="shared" ref="BO573" si="10562">G573/G591</f>
        <v>4.228064300066979E-2</v>
      </c>
      <c r="BP573" s="131">
        <f t="shared" ref="BP573" si="10563">H573/H591</f>
        <v>7.425379450431642E-2</v>
      </c>
      <c r="BQ573" s="132">
        <f t="shared" ref="BQ573" si="10564">I573/I591</f>
        <v>5.6382863925758066E-2</v>
      </c>
      <c r="BR573" s="129">
        <f t="shared" ref="BR573" si="10565">J573/J591</f>
        <v>4.8039215686274513E-2</v>
      </c>
      <c r="BS573" s="130">
        <f t="shared" ref="BS573" si="10566">K573/K591</f>
        <v>0.12729536258948024</v>
      </c>
      <c r="BT573" s="131">
        <f t="shared" ref="BT573" si="10567">L573/L591</f>
        <v>4.2192793347705572E-2</v>
      </c>
      <c r="BU573" s="129">
        <f t="shared" ref="BU573" si="10568">M573/M591</f>
        <v>0.1160933660933661</v>
      </c>
      <c r="BV573" s="133">
        <f t="shared" ref="BV573" si="10569">N573/N591</f>
        <v>5.3809548710976311E-2</v>
      </c>
      <c r="BW573" s="134">
        <f t="shared" ref="BW573" si="10570">O573/O591</f>
        <v>9.4176778189572014E-2</v>
      </c>
      <c r="BX573" s="129">
        <f t="shared" ref="BX573" si="10571">P573/P591</f>
        <v>6.144212895020057E-2</v>
      </c>
      <c r="BY573" s="130">
        <f t="shared" ref="BY573" si="10572">Q573/Q591</f>
        <v>6.8281295593813837E-2</v>
      </c>
      <c r="BZ573" s="131">
        <f t="shared" ref="BZ573" si="10573">R573/R591</f>
        <v>8.0858232112775957E-2</v>
      </c>
      <c r="CA573" s="132">
        <f t="shared" ref="CA573" si="10574">S573/S591</f>
        <v>5.6908589056665043E-2</v>
      </c>
      <c r="CB573" s="129">
        <f t="shared" ref="CB573" si="10575">T573/T591</f>
        <v>4.418522446094026E-2</v>
      </c>
      <c r="CC573" s="130">
        <f t="shared" ref="CC573" si="10576">U573/U591</f>
        <v>8.3279948750800775E-2</v>
      </c>
      <c r="CD573" s="131">
        <f t="shared" ref="CD573" si="10577">V573/V591</f>
        <v>4.2060988433228183E-2</v>
      </c>
      <c r="CE573" s="132">
        <f t="shared" ref="CE573" si="10578">W573/W591</f>
        <v>8.670413710494794E-2</v>
      </c>
      <c r="CF573" s="129">
        <f t="shared" ref="CF573" si="10579">X573/X591</f>
        <v>6.2010371841553572E-2</v>
      </c>
      <c r="CG573" s="130">
        <f t="shared" ref="CG573" si="10580">Y573/Y591</f>
        <v>8.0843585237258347E-2</v>
      </c>
      <c r="CH573" s="131">
        <f t="shared" ref="CH573" si="10581">Z573/Z591</f>
        <v>6.4812712826333718E-2</v>
      </c>
      <c r="CI573" s="129">
        <f t="shared" ref="CI573" si="10582">AA573/AA591</f>
        <v>5.7717897538256818E-2</v>
      </c>
      <c r="CJ573" s="135">
        <f t="shared" ref="CJ573" si="10583">AB573/AB591</f>
        <v>6.6145112749782492E-2</v>
      </c>
      <c r="CK573" s="136">
        <f t="shared" ref="CK573" si="10584">AC573/AC591</f>
        <v>7.2026992251165184E-2</v>
      </c>
    </row>
    <row r="574" spans="1:89" ht="15" thickTop="1" thickBot="1" x14ac:dyDescent="0.3">
      <c r="A574" s="137" t="s">
        <v>23</v>
      </c>
      <c r="B574" s="189">
        <v>650</v>
      </c>
      <c r="C574" s="190">
        <v>629</v>
      </c>
      <c r="D574" s="191">
        <v>292</v>
      </c>
      <c r="E574" s="192">
        <v>286</v>
      </c>
      <c r="F574" s="189">
        <v>989</v>
      </c>
      <c r="G574" s="193">
        <v>419</v>
      </c>
      <c r="H574" s="191">
        <v>1104</v>
      </c>
      <c r="I574" s="192">
        <v>899</v>
      </c>
      <c r="J574" s="189">
        <v>142</v>
      </c>
      <c r="K574" s="193">
        <v>334</v>
      </c>
      <c r="L574" s="191">
        <v>401</v>
      </c>
      <c r="M574" s="189">
        <v>736</v>
      </c>
      <c r="N574" s="194">
        <v>950</v>
      </c>
      <c r="O574" s="195">
        <v>1262</v>
      </c>
      <c r="P574" s="189">
        <v>469</v>
      </c>
      <c r="Q574" s="193">
        <v>486</v>
      </c>
      <c r="R574" s="191">
        <v>656</v>
      </c>
      <c r="S574" s="192">
        <v>621</v>
      </c>
      <c r="T574" s="189">
        <v>125</v>
      </c>
      <c r="U574" s="193">
        <v>190</v>
      </c>
      <c r="V574" s="191">
        <v>353</v>
      </c>
      <c r="W574" s="192">
        <v>718</v>
      </c>
      <c r="X574" s="189">
        <v>407</v>
      </c>
      <c r="Y574" s="193">
        <v>326</v>
      </c>
      <c r="Z574" s="191">
        <v>1038</v>
      </c>
      <c r="AA574" s="189">
        <v>979</v>
      </c>
      <c r="AB574" s="170">
        <f t="shared" si="10420"/>
        <v>7576</v>
      </c>
      <c r="AC574" s="171">
        <f t="shared" si="10421"/>
        <v>7885</v>
      </c>
      <c r="AE574" s="299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5.8844830707948576E-2</v>
      </c>
      <c r="BK574" s="130">
        <f t="shared" ref="BK574" si="10585">C574/C591</f>
        <v>5.6065602994919334E-2</v>
      </c>
      <c r="BL574" s="131">
        <f t="shared" ref="BL574" si="10586">D574/D591</f>
        <v>5.5757112850868817E-2</v>
      </c>
      <c r="BM574" s="132">
        <f t="shared" ref="BM574" si="10587">E574/E591</f>
        <v>5.4820778225033541E-2</v>
      </c>
      <c r="BN574" s="129">
        <f t="shared" ref="BN574" si="10588">F574/F591</f>
        <v>7.1822803195352211E-2</v>
      </c>
      <c r="BO574" s="130">
        <f t="shared" ref="BO574" si="10589">G574/G591</f>
        <v>3.5080375083724046E-2</v>
      </c>
      <c r="BP574" s="131">
        <f t="shared" ref="BP574" si="10590">H574/H591</f>
        <v>6.2291937030976699E-2</v>
      </c>
      <c r="BQ574" s="132">
        <f t="shared" ref="BQ574" si="10591">I574/I591</f>
        <v>4.8505449444264596E-2</v>
      </c>
      <c r="BR574" s="129">
        <f t="shared" ref="BR574" si="10592">J574/J591</f>
        <v>4.6405228758169936E-2</v>
      </c>
      <c r="BS574" s="130">
        <f t="shared" ref="BS574" si="10593">K574/K591</f>
        <v>0.10395269218798631</v>
      </c>
      <c r="BT574" s="131">
        <f t="shared" ref="BT574" si="10594">L574/L591</f>
        <v>4.1166204701775996E-2</v>
      </c>
      <c r="BU574" s="129">
        <f t="shared" ref="BU574" si="10595">M574/M591</f>
        <v>7.5348075348075347E-2</v>
      </c>
      <c r="BV574" s="133">
        <f t="shared" ref="BV574" si="10596">N574/N591</f>
        <v>4.9678397740940232E-2</v>
      </c>
      <c r="BW574" s="134">
        <f t="shared" ref="BW574" si="10597">O574/O591</f>
        <v>6.4070670660506673E-2</v>
      </c>
      <c r="BX574" s="129">
        <f t="shared" ref="BX574" si="10598">P574/P591</f>
        <v>4.5885921142745326E-2</v>
      </c>
      <c r="BY574" s="130">
        <f t="shared" ref="BY574" si="10599">Q574/Q591</f>
        <v>4.7271666180332655E-2</v>
      </c>
      <c r="BZ574" s="131">
        <f t="shared" ref="BZ574" si="10600">R574/R591</f>
        <v>5.8161184502172177E-2</v>
      </c>
      <c r="CA574" s="132">
        <f t="shared" ref="CA574" si="10601">S574/S591</f>
        <v>5.0414028251339504E-2</v>
      </c>
      <c r="CB574" s="129">
        <f t="shared" ref="CB574" si="10602">T574/T591</f>
        <v>4.418522446094026E-2</v>
      </c>
      <c r="CC574" s="130">
        <f t="shared" ref="CC574" si="10603">U574/U591</f>
        <v>6.0858424087123636E-2</v>
      </c>
      <c r="CD574" s="131">
        <f t="shared" ref="CD574" si="10604">V574/V591</f>
        <v>3.7118822292323869E-2</v>
      </c>
      <c r="CE574" s="132">
        <f t="shared" ref="CE574" si="10605">W574/W591</f>
        <v>6.6156822998249334E-2</v>
      </c>
      <c r="CF574" s="129">
        <f t="shared" ref="CF574" si="10606">X574/X591</f>
        <v>4.4907867152157124E-2</v>
      </c>
      <c r="CG574" s="130">
        <f t="shared" ref="CG574" si="10607">Y574/Y591</f>
        <v>5.7293497363796131E-2</v>
      </c>
      <c r="CH574" s="131">
        <f t="shared" ref="CH574" si="10608">Z574/Z591</f>
        <v>5.8910329171396138E-2</v>
      </c>
      <c r="CI574" s="129">
        <f t="shared" ref="CI574" si="10609">AA574/AA591</f>
        <v>5.4280328232424041E-2</v>
      </c>
      <c r="CJ574" s="135">
        <f t="shared" ref="CJ574" si="10610">AB574/AB591</f>
        <v>5.4028611772760339E-2</v>
      </c>
      <c r="CK574" s="136">
        <f t="shared" ref="CK574" si="10611">AC574/AC591</f>
        <v>5.6364910073485257E-2</v>
      </c>
    </row>
    <row r="575" spans="1:89" ht="13.5" thickTop="1" x14ac:dyDescent="0.2">
      <c r="A575" s="146" t="s">
        <v>24</v>
      </c>
      <c r="B575" s="203">
        <v>593</v>
      </c>
      <c r="C575" s="197">
        <v>491</v>
      </c>
      <c r="D575" s="198">
        <v>254</v>
      </c>
      <c r="E575" s="199">
        <v>243</v>
      </c>
      <c r="F575" s="196">
        <v>872</v>
      </c>
      <c r="G575" s="200">
        <v>317</v>
      </c>
      <c r="H575" s="198">
        <v>944</v>
      </c>
      <c r="I575" s="199">
        <v>762</v>
      </c>
      <c r="J575" s="196">
        <v>139</v>
      </c>
      <c r="K575" s="200">
        <v>167</v>
      </c>
      <c r="L575" s="198">
        <v>395</v>
      </c>
      <c r="M575" s="196">
        <v>619</v>
      </c>
      <c r="N575" s="201">
        <v>859</v>
      </c>
      <c r="O575" s="204">
        <v>926</v>
      </c>
      <c r="P575" s="196">
        <v>520</v>
      </c>
      <c r="Q575" s="200">
        <v>396</v>
      </c>
      <c r="R575" s="198">
        <v>557</v>
      </c>
      <c r="S575" s="199">
        <v>568</v>
      </c>
      <c r="T575" s="196">
        <v>133</v>
      </c>
      <c r="U575" s="200">
        <v>148</v>
      </c>
      <c r="V575" s="198">
        <v>318</v>
      </c>
      <c r="W575" s="205">
        <v>684</v>
      </c>
      <c r="X575" s="196">
        <v>366</v>
      </c>
      <c r="Y575" s="200">
        <v>256</v>
      </c>
      <c r="Z575" s="198">
        <v>902</v>
      </c>
      <c r="AA575" s="196">
        <v>1112</v>
      </c>
      <c r="AB575" s="170">
        <f t="shared" si="10420"/>
        <v>6852</v>
      </c>
      <c r="AC575" s="171">
        <f t="shared" si="10421"/>
        <v>6689</v>
      </c>
      <c r="AE575" s="273" t="str">
        <f>$AE$17</f>
        <v>17:00 - 17:59</v>
      </c>
      <c r="AF575" s="126">
        <f t="shared" ref="AF575:AU577" si="10612">SUMIF($A$9:$A$32,$AE575,B$567:B$590)</f>
        <v>566</v>
      </c>
      <c r="AG575" s="186">
        <f t="shared" si="10612"/>
        <v>1274</v>
      </c>
      <c r="AH575" s="127">
        <f t="shared" si="10612"/>
        <v>461</v>
      </c>
      <c r="AI575" s="180">
        <f t="shared" si="10612"/>
        <v>475</v>
      </c>
      <c r="AJ575" s="126">
        <f t="shared" si="10612"/>
        <v>645</v>
      </c>
      <c r="AK575" s="128">
        <f t="shared" si="10612"/>
        <v>1435</v>
      </c>
      <c r="AL575" s="127">
        <f t="shared" si="10612"/>
        <v>1142</v>
      </c>
      <c r="AM575" s="180">
        <f t="shared" si="10612"/>
        <v>2043</v>
      </c>
      <c r="AN575" s="126">
        <f t="shared" si="10612"/>
        <v>533</v>
      </c>
      <c r="AO575" s="128">
        <f t="shared" si="10612"/>
        <v>137</v>
      </c>
      <c r="AP575" s="127">
        <f t="shared" si="10612"/>
        <v>1164</v>
      </c>
      <c r="AQ575" s="126">
        <f t="shared" si="10612"/>
        <v>327</v>
      </c>
      <c r="AR575" s="179">
        <f t="shared" si="10612"/>
        <v>1849</v>
      </c>
      <c r="AS575" s="181">
        <f t="shared" si="10612"/>
        <v>1037</v>
      </c>
      <c r="AT575" s="126">
        <f t="shared" si="10612"/>
        <v>953</v>
      </c>
      <c r="AU575" s="128">
        <f t="shared" si="10612"/>
        <v>751</v>
      </c>
      <c r="AV575" s="127">
        <f t="shared" ref="AP575:BE577" si="10613">SUMIF($A$9:$A$32,$AE575,R$567:R$590)</f>
        <v>739</v>
      </c>
      <c r="AW575" s="180">
        <f t="shared" si="10613"/>
        <v>1124</v>
      </c>
      <c r="AX575" s="126">
        <f t="shared" si="10613"/>
        <v>420</v>
      </c>
      <c r="AY575" s="128">
        <f t="shared" si="10613"/>
        <v>76</v>
      </c>
      <c r="AZ575" s="127">
        <f t="shared" si="10613"/>
        <v>1165</v>
      </c>
      <c r="BA575" s="180">
        <f t="shared" si="10613"/>
        <v>599</v>
      </c>
      <c r="BB575" s="126">
        <f t="shared" si="10613"/>
        <v>964</v>
      </c>
      <c r="BC575" s="128">
        <f t="shared" si="10613"/>
        <v>244</v>
      </c>
      <c r="BD575" s="184">
        <f t="shared" si="10613"/>
        <v>1412</v>
      </c>
      <c r="BE575" s="185">
        <f t="shared" si="10613"/>
        <v>1523</v>
      </c>
      <c r="BF575" s="170">
        <f>AF575+AH575+AJ575+AL575+AN575+AP575+AR575+AT575+AV575+AX575+AZ575+BB575+BD575</f>
        <v>12013</v>
      </c>
      <c r="BG575" s="171">
        <f>AG575+AI575+AK575+AM575+AO575+AQ575+AS575+AU575+AW575+AY575+BA575+BC575+BE575</f>
        <v>11045</v>
      </c>
      <c r="BI575" s="146" t="s">
        <v>24</v>
      </c>
      <c r="BJ575" s="129">
        <f>B575/B591</f>
        <v>5.3684591707405395E-2</v>
      </c>
      <c r="BK575" s="130">
        <f t="shared" ref="BK575" si="10614">C575/C591</f>
        <v>4.3765041447544346E-2</v>
      </c>
      <c r="BL575" s="131">
        <f t="shared" ref="BL575" si="10615">D575/D591</f>
        <v>4.850105021959137E-2</v>
      </c>
      <c r="BM575" s="132">
        <f t="shared" ref="BM575" si="10616">E575/E591</f>
        <v>4.6578493387004025E-2</v>
      </c>
      <c r="BN575" s="129">
        <f t="shared" ref="BN575" si="10617">F575/F591</f>
        <v>6.3326071169208423E-2</v>
      </c>
      <c r="BO575" s="130">
        <f t="shared" ref="BO575" si="10618">G575/G591</f>
        <v>2.6540522438044205E-2</v>
      </c>
      <c r="BP575" s="131">
        <f t="shared" ref="BP575" si="10619">H575/H591</f>
        <v>5.326412006996558E-2</v>
      </c>
      <c r="BQ575" s="132">
        <f t="shared" ref="BQ575" si="10620">I575/I591</f>
        <v>4.1113629006150856E-2</v>
      </c>
      <c r="BR575" s="129">
        <f t="shared" ref="BR575" si="10621">J575/J591</f>
        <v>4.5424836601307188E-2</v>
      </c>
      <c r="BS575" s="130">
        <f t="shared" ref="BS575" si="10622">K575/K591</f>
        <v>5.1976346093993153E-2</v>
      </c>
      <c r="BT575" s="131">
        <f t="shared" ref="BT575" si="10623">L575/L591</f>
        <v>4.0550251514218254E-2</v>
      </c>
      <c r="BU575" s="129">
        <f t="shared" ref="BU575" si="10624">M575/M591</f>
        <v>6.3370188370188374E-2</v>
      </c>
      <c r="BV575" s="133">
        <f t="shared" ref="BV575" si="10625">N575/N591</f>
        <v>4.4919730167860689E-2</v>
      </c>
      <c r="BW575" s="134">
        <f t="shared" ref="BW575" si="10626">O575/O591</f>
        <v>4.7012235365791744E-2</v>
      </c>
      <c r="BX575" s="129">
        <f t="shared" ref="BX575" si="10627">P575/P591</f>
        <v>5.0875648175325312E-2</v>
      </c>
      <c r="BY575" s="130">
        <f t="shared" ref="BY575" si="10628">Q575/Q591</f>
        <v>3.8517653924715498E-2</v>
      </c>
      <c r="BZ575" s="131">
        <f t="shared" ref="BZ575" si="10629">R575/R591</f>
        <v>4.9383810621508997E-2</v>
      </c>
      <c r="CA575" s="132">
        <f t="shared" ref="CA575" si="10630">S575/S591</f>
        <v>4.6111381717811331E-2</v>
      </c>
      <c r="CB575" s="129">
        <f t="shared" ref="CB575" si="10631">T575/T591</f>
        <v>4.7013078826440437E-2</v>
      </c>
      <c r="CC575" s="130">
        <f t="shared" ref="CC575" si="10632">U575/U591</f>
        <v>4.7405509288917361E-2</v>
      </c>
      <c r="CD575" s="131">
        <f t="shared" ref="CD575" si="10633">V575/V591</f>
        <v>3.3438485804416405E-2</v>
      </c>
      <c r="CE575" s="132">
        <f t="shared" ref="CE575" si="10634">W575/W591</f>
        <v>6.3024048650142814E-2</v>
      </c>
      <c r="CF575" s="129">
        <f t="shared" ref="CF575" si="10635">X575/X591</f>
        <v>4.0383978814961932E-2</v>
      </c>
      <c r="CG575" s="130">
        <f t="shared" ref="CG575" si="10636">Y575/Y591</f>
        <v>4.4991212653778562E-2</v>
      </c>
      <c r="CH575" s="131">
        <f t="shared" ref="CH575" si="10637">Z575/Z591</f>
        <v>5.1191827468785471E-2</v>
      </c>
      <c r="CI575" s="129">
        <f t="shared" ref="CI575" si="10638">AA575/AA591</f>
        <v>6.1654468840097586E-2</v>
      </c>
      <c r="CJ575" s="135">
        <f t="shared" ref="CJ575" si="10639">AB575/AB591</f>
        <v>4.8865370626577857E-2</v>
      </c>
      <c r="CK575" s="136">
        <f t="shared" ref="CK575" si="10640">AC575/AC591</f>
        <v>4.7815457638749892E-2</v>
      </c>
    </row>
    <row r="576" spans="1:89" x14ac:dyDescent="0.2">
      <c r="A576" s="137" t="s">
        <v>25</v>
      </c>
      <c r="B576" s="206">
        <v>489</v>
      </c>
      <c r="C576" s="190">
        <v>588</v>
      </c>
      <c r="D576" s="191">
        <v>202</v>
      </c>
      <c r="E576" s="192">
        <v>248</v>
      </c>
      <c r="F576" s="189">
        <v>605</v>
      </c>
      <c r="G576" s="193">
        <v>420</v>
      </c>
      <c r="H576" s="191">
        <v>852</v>
      </c>
      <c r="I576" s="192">
        <v>882</v>
      </c>
      <c r="J576" s="189">
        <v>144</v>
      </c>
      <c r="K576" s="190">
        <v>157</v>
      </c>
      <c r="L576" s="191">
        <v>391</v>
      </c>
      <c r="M576" s="189">
        <v>486</v>
      </c>
      <c r="N576" s="194">
        <v>712</v>
      </c>
      <c r="O576" s="207">
        <v>902</v>
      </c>
      <c r="P576" s="189">
        <v>413</v>
      </c>
      <c r="Q576" s="190">
        <v>406</v>
      </c>
      <c r="R576" s="191">
        <v>586</v>
      </c>
      <c r="S576" s="192">
        <v>498</v>
      </c>
      <c r="T576" s="198">
        <v>74</v>
      </c>
      <c r="U576" s="189">
        <v>123</v>
      </c>
      <c r="V576" s="191">
        <v>392</v>
      </c>
      <c r="W576" s="208">
        <v>493</v>
      </c>
      <c r="X576" s="189">
        <v>289</v>
      </c>
      <c r="Y576" s="193">
        <v>255</v>
      </c>
      <c r="Z576" s="191">
        <v>956</v>
      </c>
      <c r="AA576" s="189">
        <v>992</v>
      </c>
      <c r="AB576" s="170">
        <f t="shared" si="10420"/>
        <v>6105</v>
      </c>
      <c r="AC576" s="171">
        <f t="shared" si="10421"/>
        <v>6450</v>
      </c>
      <c r="AE576" s="275" t="str">
        <f>$AE$18</f>
        <v>18:00 - 18:59</v>
      </c>
      <c r="AF576" s="126">
        <f t="shared" si="10612"/>
        <v>605</v>
      </c>
      <c r="AG576" s="190">
        <f t="shared" si="10612"/>
        <v>1376</v>
      </c>
      <c r="AH576" s="191">
        <f t="shared" si="10612"/>
        <v>335</v>
      </c>
      <c r="AI576" s="192">
        <f t="shared" si="10612"/>
        <v>459</v>
      </c>
      <c r="AJ576" s="276">
        <f t="shared" si="10612"/>
        <v>666</v>
      </c>
      <c r="AK576" s="193">
        <f t="shared" si="10612"/>
        <v>1534</v>
      </c>
      <c r="AL576" s="191">
        <f t="shared" si="10612"/>
        <v>1084</v>
      </c>
      <c r="AM576" s="192">
        <f t="shared" si="10612"/>
        <v>1992</v>
      </c>
      <c r="AN576" s="276">
        <f t="shared" si="10612"/>
        <v>359</v>
      </c>
      <c r="AO576" s="193">
        <f t="shared" si="10612"/>
        <v>110</v>
      </c>
      <c r="AP576" s="191">
        <f t="shared" si="10613"/>
        <v>1316</v>
      </c>
      <c r="AQ576" s="276">
        <f t="shared" si="10613"/>
        <v>356</v>
      </c>
      <c r="AR576" s="194">
        <f t="shared" si="10613"/>
        <v>1595</v>
      </c>
      <c r="AS576" s="195">
        <f t="shared" si="10613"/>
        <v>1441</v>
      </c>
      <c r="AT576" s="276">
        <f t="shared" si="10613"/>
        <v>903</v>
      </c>
      <c r="AU576" s="193">
        <f t="shared" si="10613"/>
        <v>950</v>
      </c>
      <c r="AV576" s="191">
        <f t="shared" si="10613"/>
        <v>777</v>
      </c>
      <c r="AW576" s="192">
        <f t="shared" si="10613"/>
        <v>1320</v>
      </c>
      <c r="AX576" s="276">
        <f t="shared" si="10613"/>
        <v>427</v>
      </c>
      <c r="AY576" s="193">
        <f t="shared" si="10613"/>
        <v>89</v>
      </c>
      <c r="AZ576" s="191">
        <f t="shared" si="10613"/>
        <v>1170</v>
      </c>
      <c r="BA576" s="192">
        <f t="shared" si="10613"/>
        <v>591</v>
      </c>
      <c r="BB576" s="276">
        <f t="shared" si="10613"/>
        <v>924</v>
      </c>
      <c r="BC576" s="193">
        <f t="shared" si="10613"/>
        <v>280</v>
      </c>
      <c r="BD576" s="191">
        <f t="shared" si="10613"/>
        <v>1221</v>
      </c>
      <c r="BE576" s="276">
        <f t="shared" si="10613"/>
        <v>1801</v>
      </c>
      <c r="BF576" s="172">
        <f>SUM(AF576,AH576,AJ576,AL576,AN576,AP576,AR576,AT576,AV576,AX576,AZ576,BB576,BD576)</f>
        <v>11382</v>
      </c>
      <c r="BG576" s="173">
        <f>SUM(AG576,AI576,AK576,AM576,AO576,AQ576,AS576,AU576,AW576,AY576,BA576,BC576,BE576)</f>
        <v>12299</v>
      </c>
      <c r="BI576" s="137" t="s">
        <v>25</v>
      </c>
      <c r="BJ576" s="129">
        <f>B576/B591</f>
        <v>4.4269418794133625E-2</v>
      </c>
      <c r="BK576" s="130">
        <f t="shared" ref="BK576" si="10641">C576/C591</f>
        <v>5.241108833229343E-2</v>
      </c>
      <c r="BL576" s="131">
        <f t="shared" ref="BL576" si="10642">D576/D591</f>
        <v>3.8571701355738015E-2</v>
      </c>
      <c r="BM576" s="132">
        <f t="shared" ref="BM576" si="10643">E576/E591</f>
        <v>4.7536898600728385E-2</v>
      </c>
      <c r="BN576" s="129">
        <f t="shared" ref="BN576" si="10644">F576/F591</f>
        <v>4.3936092955700799E-2</v>
      </c>
      <c r="BO576" s="130">
        <f t="shared" ref="BO576" si="10645">G576/G591</f>
        <v>3.5164099129269925E-2</v>
      </c>
      <c r="BP576" s="131">
        <f t="shared" ref="BP576" si="10646">H576/H591</f>
        <v>4.807312531738419E-2</v>
      </c>
      <c r="BQ576" s="132">
        <f t="shared" ref="BQ576" si="10647">I576/I591</f>
        <v>4.7588216251213983E-2</v>
      </c>
      <c r="BR576" s="129">
        <f t="shared" ref="BR576" si="10648">J576/J591</f>
        <v>4.7058823529411764E-2</v>
      </c>
      <c r="BS576" s="130">
        <f t="shared" ref="BS576" si="10649">K576/K591</f>
        <v>4.8863990040460631E-2</v>
      </c>
      <c r="BT576" s="131">
        <f t="shared" ref="BT576" si="10650">L576/L591</f>
        <v>4.0139616055846421E-2</v>
      </c>
      <c r="BU576" s="129">
        <f t="shared" ref="BU576" si="10651">M576/M591</f>
        <v>4.9754299754299756E-2</v>
      </c>
      <c r="BV576" s="133">
        <f t="shared" ref="BV576" si="10652">N576/N591</f>
        <v>3.7232651780578364E-2</v>
      </c>
      <c r="BW576" s="134">
        <f t="shared" ref="BW576" si="10653">O576/O591</f>
        <v>4.5793775701883532E-2</v>
      </c>
      <c r="BX576" s="129">
        <f t="shared" ref="BX576" si="10654">P576/P591</f>
        <v>4.0407005185402606E-2</v>
      </c>
      <c r="BY576" s="130">
        <f t="shared" ref="BY576" si="10655">Q576/Q591</f>
        <v>3.9490321953117399E-2</v>
      </c>
      <c r="BZ576" s="131">
        <f t="shared" ref="BZ576" si="10656">R576/R591</f>
        <v>5.1954960546147705E-2</v>
      </c>
      <c r="CA576" s="132">
        <f t="shared" ref="CA576" si="10657">S576/S591</f>
        <v>4.0428641013151488E-2</v>
      </c>
      <c r="CB576" s="129">
        <f t="shared" ref="CB576" si="10658">T576/T591</f>
        <v>2.6157652880876636E-2</v>
      </c>
      <c r="CC576" s="130">
        <f t="shared" ref="CC576" si="10659">U576/U591</f>
        <v>3.9397821909032668E-2</v>
      </c>
      <c r="CD576" s="131">
        <f t="shared" ref="CD576" si="10660">V576/V591</f>
        <v>4.1219768664563616E-2</v>
      </c>
      <c r="CE576" s="132">
        <f t="shared" ref="CE576" si="10661">W576/W591</f>
        <v>4.5425228047544459E-2</v>
      </c>
      <c r="CF576" s="129">
        <f t="shared" ref="CF576" si="10662">X576/X591</f>
        <v>3.1887895840229503E-2</v>
      </c>
      <c r="CG576" s="130">
        <f t="shared" ref="CG576" si="10663">Y576/Y591</f>
        <v>4.4815465729349739E-2</v>
      </c>
      <c r="CH576" s="131">
        <f t="shared" ref="CH576" si="10664">Z576/Z591</f>
        <v>5.4256526674233828E-2</v>
      </c>
      <c r="CI576" s="129">
        <f t="shared" ref="CI576" si="10665">AA576/AA591</f>
        <v>5.5001108893324463E-2</v>
      </c>
      <c r="CJ576" s="135">
        <f t="shared" ref="CJ576" si="10666">AB576/AB591</f>
        <v>4.3538103863873003E-2</v>
      </c>
      <c r="CK576" s="136">
        <f t="shared" ref="CK576" si="10667">AC576/AC591</f>
        <v>4.6106996826123008E-2</v>
      </c>
    </row>
    <row r="577" spans="1:89" ht="13.5" thickBot="1" x14ac:dyDescent="0.25">
      <c r="A577" s="146" t="s">
        <v>26</v>
      </c>
      <c r="B577" s="203">
        <v>444</v>
      </c>
      <c r="C577" s="197">
        <v>477</v>
      </c>
      <c r="D577" s="198">
        <v>220</v>
      </c>
      <c r="E577" s="199">
        <v>259</v>
      </c>
      <c r="F577" s="196">
        <v>497</v>
      </c>
      <c r="G577" s="200">
        <v>388</v>
      </c>
      <c r="H577" s="198">
        <v>823</v>
      </c>
      <c r="I577" s="199">
        <v>887</v>
      </c>
      <c r="J577" s="196">
        <v>135</v>
      </c>
      <c r="K577" s="197">
        <v>137</v>
      </c>
      <c r="L577" s="198">
        <v>378</v>
      </c>
      <c r="M577" s="196">
        <v>474</v>
      </c>
      <c r="N577" s="201">
        <v>780</v>
      </c>
      <c r="O577" s="204">
        <v>796</v>
      </c>
      <c r="P577" s="196">
        <v>424</v>
      </c>
      <c r="Q577" s="197">
        <v>375</v>
      </c>
      <c r="R577" s="198">
        <v>481</v>
      </c>
      <c r="S577" s="199">
        <v>425</v>
      </c>
      <c r="T577" s="196">
        <v>96</v>
      </c>
      <c r="U577" s="200">
        <v>140</v>
      </c>
      <c r="V577" s="198">
        <v>386</v>
      </c>
      <c r="W577" s="205">
        <v>451</v>
      </c>
      <c r="X577" s="196">
        <v>283</v>
      </c>
      <c r="Y577" s="200">
        <v>173</v>
      </c>
      <c r="Z577" s="198">
        <v>887</v>
      </c>
      <c r="AA577" s="196">
        <v>947</v>
      </c>
      <c r="AB577" s="170">
        <f t="shared" si="10420"/>
        <v>5834</v>
      </c>
      <c r="AC577" s="171">
        <f t="shared" si="10421"/>
        <v>5929</v>
      </c>
      <c r="AE577" s="273">
        <f>$AE$19</f>
        <v>0</v>
      </c>
      <c r="AF577" s="126">
        <f t="shared" si="10612"/>
        <v>0</v>
      </c>
      <c r="AG577" s="197">
        <f t="shared" si="10612"/>
        <v>0</v>
      </c>
      <c r="AH577" s="198">
        <f t="shared" si="10612"/>
        <v>0</v>
      </c>
      <c r="AI577" s="199">
        <f t="shared" si="10612"/>
        <v>0</v>
      </c>
      <c r="AJ577" s="196">
        <f t="shared" si="10612"/>
        <v>0</v>
      </c>
      <c r="AK577" s="200">
        <f t="shared" si="10612"/>
        <v>0</v>
      </c>
      <c r="AL577" s="198">
        <f t="shared" si="10612"/>
        <v>0</v>
      </c>
      <c r="AM577" s="199">
        <f t="shared" si="10612"/>
        <v>0</v>
      </c>
      <c r="AN577" s="196">
        <f t="shared" si="10612"/>
        <v>0</v>
      </c>
      <c r="AO577" s="200">
        <f t="shared" si="10612"/>
        <v>0</v>
      </c>
      <c r="AP577" s="198">
        <f t="shared" si="10613"/>
        <v>0</v>
      </c>
      <c r="AQ577" s="196">
        <f t="shared" si="10613"/>
        <v>0</v>
      </c>
      <c r="AR577" s="201">
        <f t="shared" si="10613"/>
        <v>0</v>
      </c>
      <c r="AS577" s="202">
        <f t="shared" si="10613"/>
        <v>0</v>
      </c>
      <c r="AT577" s="196">
        <f t="shared" si="10613"/>
        <v>0</v>
      </c>
      <c r="AU577" s="200">
        <f t="shared" si="10613"/>
        <v>0</v>
      </c>
      <c r="AV577" s="198">
        <f t="shared" si="10613"/>
        <v>0</v>
      </c>
      <c r="AW577" s="199">
        <f t="shared" si="10613"/>
        <v>0</v>
      </c>
      <c r="AX577" s="196">
        <f t="shared" si="10613"/>
        <v>0</v>
      </c>
      <c r="AY577" s="200">
        <f t="shared" si="10613"/>
        <v>0</v>
      </c>
      <c r="AZ577" s="198">
        <f t="shared" si="10613"/>
        <v>0</v>
      </c>
      <c r="BA577" s="199">
        <f t="shared" si="10613"/>
        <v>0</v>
      </c>
      <c r="BB577" s="196">
        <f t="shared" si="10613"/>
        <v>0</v>
      </c>
      <c r="BC577" s="200">
        <f t="shared" si="10613"/>
        <v>0</v>
      </c>
      <c r="BD577" s="198">
        <f t="shared" si="10613"/>
        <v>0</v>
      </c>
      <c r="BE577" s="196">
        <f t="shared" si="10613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4.0195545898967955E-2</v>
      </c>
      <c r="BK577" s="130">
        <f t="shared" ref="BK577" si="10668">C577/C591</f>
        <v>4.2517158392013546E-2</v>
      </c>
      <c r="BL577" s="131">
        <f t="shared" ref="BL577" si="10669">D577/D591</f>
        <v>4.2008783654764181E-2</v>
      </c>
      <c r="BM577" s="132">
        <f t="shared" ref="BM577" si="10670">E577/E591</f>
        <v>4.9645390070921988E-2</v>
      </c>
      <c r="BN577" s="129">
        <f t="shared" ref="BN577" si="10671">F577/F591</f>
        <v>3.6092955700798839E-2</v>
      </c>
      <c r="BO577" s="130">
        <f t="shared" ref="BO577" si="10672">G577/G591</f>
        <v>3.2484929671801742E-2</v>
      </c>
      <c r="BP577" s="131">
        <f t="shared" ref="BP577" si="10673">H577/H591</f>
        <v>4.6436833493200928E-2</v>
      </c>
      <c r="BQ577" s="132">
        <f t="shared" ref="BQ577" si="10674">I577/I591</f>
        <v>4.7857990719758284E-2</v>
      </c>
      <c r="BR577" s="129">
        <f t="shared" ref="BR577" si="10675">J577/J591</f>
        <v>4.4117647058823532E-2</v>
      </c>
      <c r="BS577" s="130">
        <f t="shared" ref="BS577" si="10676">K577/K591</f>
        <v>4.2639277933395579E-2</v>
      </c>
      <c r="BT577" s="131">
        <f t="shared" ref="BT577" si="10677">L577/L591</f>
        <v>3.880505081613797E-2</v>
      </c>
      <c r="BU577" s="129">
        <f t="shared" ref="BU577" si="10678">M577/M591</f>
        <v>4.8525798525798525E-2</v>
      </c>
      <c r="BV577" s="133">
        <f t="shared" ref="BV577" si="10679">N577/N591</f>
        <v>4.0788579197824609E-2</v>
      </c>
      <c r="BW577" s="134">
        <f t="shared" ref="BW577" si="10680">O577/O591</f>
        <v>4.0412245519622275E-2</v>
      </c>
      <c r="BX577" s="129">
        <f t="shared" ref="BX577" si="10681">P577/P591</f>
        <v>4.1483220819880637E-2</v>
      </c>
      <c r="BY577" s="130">
        <f t="shared" ref="BY577" si="10682">Q577/Q591</f>
        <v>3.6475051065071491E-2</v>
      </c>
      <c r="BZ577" s="131">
        <f t="shared" ref="BZ577" si="10683">R577/R591</f>
        <v>4.2645624612111001E-2</v>
      </c>
      <c r="CA577" s="132">
        <f t="shared" ref="CA577" si="10684">S577/S591</f>
        <v>3.450235427829193E-2</v>
      </c>
      <c r="CB577" s="129">
        <f t="shared" ref="CB577" si="10685">T577/T591</f>
        <v>3.3934252386002124E-2</v>
      </c>
      <c r="CC577" s="130">
        <f t="shared" ref="CC577" si="10686">U577/U591</f>
        <v>4.4843049327354258E-2</v>
      </c>
      <c r="CD577" s="131">
        <f t="shared" ref="CD577" si="10687">V577/V591</f>
        <v>4.0588853838065195E-2</v>
      </c>
      <c r="CE577" s="132">
        <f t="shared" ref="CE577" si="10688">W577/W591</f>
        <v>4.1555330323412881E-2</v>
      </c>
      <c r="CF577" s="129">
        <f t="shared" ref="CF577" si="10689">X577/X591</f>
        <v>3.1225863400639965E-2</v>
      </c>
      <c r="CG577" s="130">
        <f t="shared" ref="CG577" si="10690">Y577/Y591</f>
        <v>3.0404217926186292E-2</v>
      </c>
      <c r="CH577" s="131">
        <f t="shared" ref="CH577" si="10691">Z577/Z591</f>
        <v>5.0340522133938706E-2</v>
      </c>
      <c r="CI577" s="129">
        <f t="shared" ref="CI577" si="10692">AA577/AA591</f>
        <v>5.2506098913284539E-2</v>
      </c>
      <c r="CJ577" s="135">
        <f t="shared" ref="CJ577" si="10693">AB577/AB591</f>
        <v>4.1605454208326793E-2</v>
      </c>
      <c r="CK577" s="136">
        <f t="shared" ref="CK577" si="10694">AC577/AC591</f>
        <v>4.2382695222028421E-2</v>
      </c>
    </row>
    <row r="578" spans="1:89" ht="14.25" thickTop="1" thickBot="1" x14ac:dyDescent="0.25">
      <c r="A578" s="137" t="s">
        <v>27</v>
      </c>
      <c r="B578" s="206">
        <v>404</v>
      </c>
      <c r="C578" s="190">
        <v>571</v>
      </c>
      <c r="D578" s="191">
        <v>218</v>
      </c>
      <c r="E578" s="192">
        <v>243</v>
      </c>
      <c r="F578" s="189">
        <v>483</v>
      </c>
      <c r="G578" s="193">
        <v>495</v>
      </c>
      <c r="H578" s="191">
        <v>813</v>
      </c>
      <c r="I578" s="192">
        <v>906</v>
      </c>
      <c r="J578" s="189">
        <v>150</v>
      </c>
      <c r="K578" s="190">
        <v>129</v>
      </c>
      <c r="L578" s="191">
        <v>467</v>
      </c>
      <c r="M578" s="189">
        <v>344</v>
      </c>
      <c r="N578" s="194">
        <v>870</v>
      </c>
      <c r="O578" s="207">
        <v>713</v>
      </c>
      <c r="P578" s="189">
        <v>499</v>
      </c>
      <c r="Q578" s="190">
        <v>415</v>
      </c>
      <c r="R578" s="191">
        <v>503</v>
      </c>
      <c r="S578" s="192">
        <v>571</v>
      </c>
      <c r="T578" s="189">
        <v>125</v>
      </c>
      <c r="U578" s="193">
        <v>95</v>
      </c>
      <c r="V578" s="191">
        <v>414</v>
      </c>
      <c r="W578" s="208">
        <v>472</v>
      </c>
      <c r="X578" s="189">
        <v>374</v>
      </c>
      <c r="Y578" s="193">
        <v>179</v>
      </c>
      <c r="Z578" s="191">
        <v>893</v>
      </c>
      <c r="AA578" s="189">
        <v>1092</v>
      </c>
      <c r="AB578" s="170">
        <f t="shared" si="10420"/>
        <v>6213</v>
      </c>
      <c r="AC578" s="171">
        <f t="shared" si="10421"/>
        <v>6225</v>
      </c>
      <c r="AE578" s="267" t="s">
        <v>13</v>
      </c>
      <c r="AF578" s="20">
        <f t="shared" ref="AF578:BG578" si="10695">SUM(AF575:AF577)</f>
        <v>1171</v>
      </c>
      <c r="AG578" s="21">
        <f t="shared" si="10695"/>
        <v>2650</v>
      </c>
      <c r="AH578" s="20">
        <f t="shared" si="10695"/>
        <v>796</v>
      </c>
      <c r="AI578" s="21">
        <f t="shared" si="10695"/>
        <v>934</v>
      </c>
      <c r="AJ578" s="20">
        <f t="shared" si="10695"/>
        <v>1311</v>
      </c>
      <c r="AK578" s="21">
        <f t="shared" si="10695"/>
        <v>2969</v>
      </c>
      <c r="AL578" s="20">
        <f t="shared" si="10695"/>
        <v>2226</v>
      </c>
      <c r="AM578" s="21">
        <f t="shared" si="10695"/>
        <v>4035</v>
      </c>
      <c r="AN578" s="20">
        <f t="shared" si="10695"/>
        <v>892</v>
      </c>
      <c r="AO578" s="21">
        <f t="shared" si="10695"/>
        <v>247</v>
      </c>
      <c r="AP578" s="20">
        <f t="shared" si="10695"/>
        <v>2480</v>
      </c>
      <c r="AQ578" s="21">
        <f t="shared" si="10695"/>
        <v>683</v>
      </c>
      <c r="AR578" s="20">
        <f t="shared" si="10695"/>
        <v>3444</v>
      </c>
      <c r="AS578" s="21">
        <f t="shared" si="10695"/>
        <v>2478</v>
      </c>
      <c r="AT578" s="20">
        <f t="shared" si="10695"/>
        <v>1856</v>
      </c>
      <c r="AU578" s="21">
        <f t="shared" si="10695"/>
        <v>1701</v>
      </c>
      <c r="AV578" s="20">
        <f t="shared" si="10695"/>
        <v>1516</v>
      </c>
      <c r="AW578" s="21">
        <f t="shared" si="10695"/>
        <v>2444</v>
      </c>
      <c r="AX578" s="20">
        <f t="shared" si="10695"/>
        <v>847</v>
      </c>
      <c r="AY578" s="21">
        <f t="shared" si="10695"/>
        <v>165</v>
      </c>
      <c r="AZ578" s="20">
        <f t="shared" si="10695"/>
        <v>2335</v>
      </c>
      <c r="BA578" s="21">
        <f t="shared" si="10695"/>
        <v>1190</v>
      </c>
      <c r="BB578" s="20">
        <f t="shared" si="10695"/>
        <v>1888</v>
      </c>
      <c r="BC578" s="21">
        <f t="shared" si="10695"/>
        <v>524</v>
      </c>
      <c r="BD578" s="20">
        <f t="shared" si="10695"/>
        <v>2633</v>
      </c>
      <c r="BE578" s="21">
        <f t="shared" si="10695"/>
        <v>3324</v>
      </c>
      <c r="BF578" s="174">
        <f t="shared" si="10695"/>
        <v>23395</v>
      </c>
      <c r="BG578" s="175">
        <f t="shared" si="10695"/>
        <v>23344</v>
      </c>
      <c r="BI578" s="137" t="s">
        <v>27</v>
      </c>
      <c r="BJ578" s="129">
        <f>B578/B591</f>
        <v>3.6574325547709577E-2</v>
      </c>
      <c r="BK578" s="130">
        <f t="shared" ref="BK578" si="10696">C578/C591</f>
        <v>5.0895801764863177E-2</v>
      </c>
      <c r="BL578" s="131">
        <f t="shared" ref="BL578" si="10697">D578/D591</f>
        <v>4.1626885621539052E-2</v>
      </c>
      <c r="BM578" s="132">
        <f t="shared" ref="BM578" si="10698">E578/E591</f>
        <v>4.6578493387004025E-2</v>
      </c>
      <c r="BN578" s="129">
        <f t="shared" ref="BN578" si="10699">F578/F591</f>
        <v>3.5076252723311545E-2</v>
      </c>
      <c r="BO578" s="130">
        <f t="shared" ref="BO578" si="10700">G578/G591</f>
        <v>4.1443402545210985E-2</v>
      </c>
      <c r="BP578" s="131">
        <f t="shared" ref="BP578" si="10701">H578/H591</f>
        <v>4.5872594933137729E-2</v>
      </c>
      <c r="BQ578" s="132">
        <f t="shared" ref="BQ578" si="10702">I578/I591</f>
        <v>4.8883133700226608E-2</v>
      </c>
      <c r="BR578" s="129">
        <f t="shared" ref="BR578" si="10703">J578/J591</f>
        <v>4.9019607843137254E-2</v>
      </c>
      <c r="BS578" s="130">
        <f t="shared" ref="BS578" si="10704">K578/K591</f>
        <v>4.0149393090569564E-2</v>
      </c>
      <c r="BT578" s="131">
        <f t="shared" ref="BT578" si="10705">L578/L591</f>
        <v>4.7941689764911199E-2</v>
      </c>
      <c r="BU578" s="129">
        <f t="shared" ref="BU578" si="10706">M578/M591</f>
        <v>3.5217035217035217E-2</v>
      </c>
      <c r="BV578" s="133">
        <f t="shared" ref="BV578" si="10707">N578/N591</f>
        <v>4.5494953720650523E-2</v>
      </c>
      <c r="BW578" s="134">
        <f t="shared" ref="BW578" si="10708">O578/O591</f>
        <v>3.6198405848606389E-2</v>
      </c>
      <c r="BX578" s="129">
        <f t="shared" ref="BX578" si="10709">P578/P591</f>
        <v>4.8821054691321787E-2</v>
      </c>
      <c r="BY578" s="130">
        <f t="shared" ref="BY578" si="10710">Q578/Q591</f>
        <v>4.0365723178679119E-2</v>
      </c>
      <c r="BZ578" s="131">
        <f t="shared" ref="BZ578" si="10711">R578/R591</f>
        <v>4.4596152141147268E-2</v>
      </c>
      <c r="CA578" s="132">
        <f t="shared" ref="CA578" si="10712">S578/S591</f>
        <v>4.6354927748011039E-2</v>
      </c>
      <c r="CB578" s="129">
        <f t="shared" ref="CB578" si="10713">T578/T591</f>
        <v>4.418522446094026E-2</v>
      </c>
      <c r="CC578" s="130">
        <f t="shared" ref="CC578" si="10714">U578/U591</f>
        <v>3.0429212043561818E-2</v>
      </c>
      <c r="CD578" s="131">
        <f t="shared" ref="CD578" si="10715">V578/V591</f>
        <v>4.3533123028391164E-2</v>
      </c>
      <c r="CE578" s="132">
        <f t="shared" ref="CE578" si="10716">W578/W591</f>
        <v>4.3490279185478667E-2</v>
      </c>
      <c r="CF578" s="129">
        <f t="shared" ref="CF578" si="10717">X578/X591</f>
        <v>4.126668873441465E-2</v>
      </c>
      <c r="CG578" s="130">
        <f t="shared" ref="CG578" si="10718">Y578/Y591</f>
        <v>3.1458699472759227E-2</v>
      </c>
      <c r="CH578" s="131">
        <f t="shared" ref="CH578" si="10719">Z578/Z591</f>
        <v>5.0681044267877409E-2</v>
      </c>
      <c r="CI578" s="129">
        <f t="shared" ref="CI578" si="10720">AA578/AA591</f>
        <v>6.0545575515635393E-2</v>
      </c>
      <c r="CJ578" s="135">
        <f t="shared" ref="CJ578" si="10721">AB578/AB591</f>
        <v>4.4308311106673701E-2</v>
      </c>
      <c r="CK578" s="136">
        <f t="shared" ref="CK578" si="10722">AC578/AC591</f>
        <v>4.4498613215909415E-2</v>
      </c>
    </row>
    <row r="579" spans="1:89" ht="13.5" thickTop="1" x14ac:dyDescent="0.2">
      <c r="A579" s="146" t="s">
        <v>28</v>
      </c>
      <c r="B579" s="203">
        <v>400</v>
      </c>
      <c r="C579" s="197">
        <v>620</v>
      </c>
      <c r="D579" s="198">
        <v>216</v>
      </c>
      <c r="E579" s="199">
        <v>233</v>
      </c>
      <c r="F579" s="196">
        <v>408</v>
      </c>
      <c r="G579" s="200">
        <v>659</v>
      </c>
      <c r="H579" s="198">
        <v>787</v>
      </c>
      <c r="I579" s="199">
        <v>1108</v>
      </c>
      <c r="J579" s="196">
        <v>145</v>
      </c>
      <c r="K579" s="197">
        <v>90</v>
      </c>
      <c r="L579" s="198">
        <v>607</v>
      </c>
      <c r="M579" s="196">
        <v>255</v>
      </c>
      <c r="N579" s="201">
        <v>1059</v>
      </c>
      <c r="O579" s="204">
        <v>748</v>
      </c>
      <c r="P579" s="196">
        <v>535</v>
      </c>
      <c r="Q579" s="197">
        <v>398</v>
      </c>
      <c r="R579" s="198">
        <v>492</v>
      </c>
      <c r="S579" s="199">
        <v>608</v>
      </c>
      <c r="T579" s="196">
        <v>174</v>
      </c>
      <c r="U579" s="200">
        <v>64</v>
      </c>
      <c r="V579" s="198">
        <v>633</v>
      </c>
      <c r="W579" s="205">
        <v>438</v>
      </c>
      <c r="X579" s="196">
        <v>488</v>
      </c>
      <c r="Y579" s="200">
        <v>148</v>
      </c>
      <c r="Z579" s="198">
        <v>864</v>
      </c>
      <c r="AA579" s="196">
        <v>1016</v>
      </c>
      <c r="AB579" s="170">
        <f t="shared" si="10420"/>
        <v>6808</v>
      </c>
      <c r="AC579" s="171">
        <f t="shared" si="10421"/>
        <v>6385</v>
      </c>
      <c r="BI579" s="146" t="s">
        <v>28</v>
      </c>
      <c r="BJ579" s="129">
        <f>B579/B591</f>
        <v>3.6212203512583738E-2</v>
      </c>
      <c r="BK579" s="130">
        <f t="shared" ref="BK579" si="10723">C579/C591</f>
        <v>5.5263392459220961E-2</v>
      </c>
      <c r="BL579" s="131">
        <f t="shared" ref="BL579" si="10724">D579/D591</f>
        <v>4.1244987588313922E-2</v>
      </c>
      <c r="BM579" s="132">
        <f t="shared" ref="BM579" si="10725">E579/E591</f>
        <v>4.4661682959555297E-2</v>
      </c>
      <c r="BN579" s="129">
        <f t="shared" ref="BN579" si="10726">F579/F591</f>
        <v>2.9629629629629631E-2</v>
      </c>
      <c r="BO579" s="130">
        <f t="shared" ref="BO579" si="10727">G579/G591</f>
        <v>5.5174146014735435E-2</v>
      </c>
      <c r="BP579" s="131">
        <f t="shared" ref="BP579" si="10728">H579/H591</f>
        <v>4.4405574676973425E-2</v>
      </c>
      <c r="BQ579" s="132">
        <f t="shared" ref="BQ579" si="10729">I579/I591</f>
        <v>5.9782022229416205E-2</v>
      </c>
      <c r="BR579" s="129">
        <f t="shared" ref="BR579" si="10730">J579/J591</f>
        <v>4.7385620915032678E-2</v>
      </c>
      <c r="BS579" s="130">
        <f t="shared" ref="BS579" si="10731">K579/K591</f>
        <v>2.8011204481792718E-2</v>
      </c>
      <c r="BT579" s="131">
        <f t="shared" ref="BT579" si="10732">L579/L591</f>
        <v>6.2313930807925265E-2</v>
      </c>
      <c r="BU579" s="129">
        <f t="shared" ref="BU579" si="10733">M579/M591</f>
        <v>2.6105651105651106E-2</v>
      </c>
      <c r="BV579" s="133">
        <f t="shared" ref="BV579" si="10734">N579/N591</f>
        <v>5.5378340218584947E-2</v>
      </c>
      <c r="BW579" s="134">
        <f t="shared" ref="BW579" si="10735">O579/O591</f>
        <v>3.797532619180586E-2</v>
      </c>
      <c r="BX579" s="129">
        <f t="shared" ref="BX579" si="10736">P579/P591</f>
        <v>5.234321494961354E-2</v>
      </c>
      <c r="BY579" s="130">
        <f t="shared" ref="BY579" si="10737">Q579/Q591</f>
        <v>3.8712187530395875E-2</v>
      </c>
      <c r="BZ579" s="131">
        <f t="shared" ref="BZ579" si="10738">R579/R591</f>
        <v>4.3620888376629134E-2</v>
      </c>
      <c r="CA579" s="132">
        <f t="shared" ref="CA579" si="10739">S579/S591</f>
        <v>4.9358662120474101E-2</v>
      </c>
      <c r="CB579" s="129">
        <f t="shared" ref="CB579" si="10740">T579/T591</f>
        <v>6.1505832449628844E-2</v>
      </c>
      <c r="CC579" s="130">
        <f t="shared" ref="CC579" si="10741">U579/U591</f>
        <v>2.0499679692504803E-2</v>
      </c>
      <c r="CD579" s="131">
        <f t="shared" ref="CD579" si="10742">V579/V591</f>
        <v>6.6561514195583593E-2</v>
      </c>
      <c r="CE579" s="132">
        <f t="shared" ref="CE579" si="10743">W579/W591</f>
        <v>4.0357504837372153E-2</v>
      </c>
      <c r="CF579" s="129">
        <f t="shared" ref="CF579" si="10744">X579/X591</f>
        <v>5.3845305086615912E-2</v>
      </c>
      <c r="CG579" s="130">
        <f t="shared" ref="CG579" si="10745">Y579/Y591</f>
        <v>2.601054481546573E-2</v>
      </c>
      <c r="CH579" s="131">
        <f t="shared" ref="CH579" si="10746">Z579/Z591</f>
        <v>4.9035187287173668E-2</v>
      </c>
      <c r="CI579" s="129">
        <f t="shared" ref="CI579" si="10747">AA579/AA591</f>
        <v>5.6331780882679088E-2</v>
      </c>
      <c r="CJ579" s="135">
        <f t="shared" ref="CJ579" si="10748">AB579/AB591</f>
        <v>4.8551582490622011E-2</v>
      </c>
      <c r="CK579" s="136">
        <f t="shared" ref="CK579" si="10749">AC579/AC591</f>
        <v>4.5642352672061307E-2</v>
      </c>
    </row>
    <row r="580" spans="1:89" x14ac:dyDescent="0.2">
      <c r="A580" s="137" t="s">
        <v>29</v>
      </c>
      <c r="B580" s="206">
        <v>458</v>
      </c>
      <c r="C580" s="190">
        <v>993</v>
      </c>
      <c r="D580" s="191">
        <v>382</v>
      </c>
      <c r="E580" s="192">
        <v>307</v>
      </c>
      <c r="F580" s="189">
        <v>579</v>
      </c>
      <c r="G580" s="193">
        <v>1025</v>
      </c>
      <c r="H580" s="191">
        <v>968</v>
      </c>
      <c r="I580" s="192">
        <v>1297</v>
      </c>
      <c r="J580" s="189">
        <v>303</v>
      </c>
      <c r="K580" s="190">
        <v>90</v>
      </c>
      <c r="L580" s="191">
        <v>830</v>
      </c>
      <c r="M580" s="189">
        <v>309</v>
      </c>
      <c r="N580" s="194">
        <v>1472</v>
      </c>
      <c r="O580" s="207">
        <v>899</v>
      </c>
      <c r="P580" s="189">
        <v>727</v>
      </c>
      <c r="Q580" s="190">
        <v>465</v>
      </c>
      <c r="R580" s="191">
        <v>678</v>
      </c>
      <c r="S580" s="192">
        <v>810</v>
      </c>
      <c r="T580" s="189">
        <v>390</v>
      </c>
      <c r="U580" s="193">
        <v>65</v>
      </c>
      <c r="V580" s="191">
        <v>863</v>
      </c>
      <c r="W580" s="208">
        <v>655</v>
      </c>
      <c r="X580" s="189">
        <v>733</v>
      </c>
      <c r="Y580" s="193">
        <v>218</v>
      </c>
      <c r="Z580" s="191">
        <v>1124</v>
      </c>
      <c r="AA580" s="189">
        <v>1235</v>
      </c>
      <c r="AB580" s="170">
        <f t="shared" si="10420"/>
        <v>9507</v>
      </c>
      <c r="AC580" s="171">
        <f t="shared" si="10421"/>
        <v>8368</v>
      </c>
      <c r="BI580" s="137" t="s">
        <v>29</v>
      </c>
      <c r="BJ580" s="129">
        <f>B580/B591</f>
        <v>4.1462973021908385E-2</v>
      </c>
      <c r="BK580" s="130">
        <f t="shared" ref="BK580" si="10750">C580/C591</f>
        <v>8.8510562438720033E-2</v>
      </c>
      <c r="BL580" s="131">
        <f t="shared" ref="BL580" si="10751">D580/D591</f>
        <v>7.2942524345999613E-2</v>
      </c>
      <c r="BM580" s="132">
        <f t="shared" ref="BM580" si="10752">E580/E591</f>
        <v>5.8846080122675865E-2</v>
      </c>
      <c r="BN580" s="129">
        <f t="shared" ref="BN580" si="10753">F580/F591</f>
        <v>4.20479302832244E-2</v>
      </c>
      <c r="BO580" s="130">
        <f t="shared" ref="BO580" si="10754">G580/G591</f>
        <v>8.5817146684527792E-2</v>
      </c>
      <c r="BP580" s="131">
        <f t="shared" ref="BP580" si="10755">H580/H591</f>
        <v>5.4618292614117249E-2</v>
      </c>
      <c r="BQ580" s="132">
        <f t="shared" ref="BQ580" si="10756">I580/I591</f>
        <v>6.9979497140390631E-2</v>
      </c>
      <c r="BR580" s="129">
        <f t="shared" ref="BR580" si="10757">J580/J591</f>
        <v>9.901960784313725E-2</v>
      </c>
      <c r="BS580" s="130">
        <f t="shared" ref="BS580" si="10758">K580/K591</f>
        <v>2.8011204481792718E-2</v>
      </c>
      <c r="BT580" s="131">
        <f t="shared" ref="BT580" si="10759">L580/L591</f>
        <v>8.520685761215481E-2</v>
      </c>
      <c r="BU580" s="129">
        <f t="shared" ref="BU580" si="10760">M580/M591</f>
        <v>3.1633906633906632E-2</v>
      </c>
      <c r="BV580" s="133">
        <f t="shared" ref="BV580" si="10761">N580/N591</f>
        <v>7.6975369973330543E-2</v>
      </c>
      <c r="BW580" s="134">
        <f t="shared" ref="BW580" si="10762">O580/O591</f>
        <v>4.5641468243895013E-2</v>
      </c>
      <c r="BX580" s="129">
        <f t="shared" ref="BX580" si="10763">P580/P591</f>
        <v>7.1128069660502891E-2</v>
      </c>
      <c r="BY580" s="130">
        <f t="shared" ref="BY580" si="10764">Q580/Q591</f>
        <v>4.5229063320688649E-2</v>
      </c>
      <c r="BZ580" s="131">
        <f t="shared" ref="BZ580" si="10765">R580/R591</f>
        <v>6.0111712031208443E-2</v>
      </c>
      <c r="CA580" s="132">
        <f t="shared" ref="CA580" si="10766">S580/S591</f>
        <v>6.5757428153921091E-2</v>
      </c>
      <c r="CB580" s="129">
        <f t="shared" ref="CB580" si="10767">T580/T591</f>
        <v>0.13785790031813361</v>
      </c>
      <c r="CC580" s="130">
        <f t="shared" ref="CC580" si="10768">U580/U591</f>
        <v>2.0819987187700194E-2</v>
      </c>
      <c r="CD580" s="131">
        <f t="shared" ref="CD580" si="10769">V580/V591</f>
        <v>9.0746582544689799E-2</v>
      </c>
      <c r="CE580" s="132">
        <f t="shared" ref="CE580" si="10770">W580/W591</f>
        <v>6.0351976412051971E-2</v>
      </c>
      <c r="CF580" s="129">
        <f t="shared" ref="CF580" si="10771">X580/X591</f>
        <v>8.0878296369855454E-2</v>
      </c>
      <c r="CG580" s="130">
        <f t="shared" ref="CG580" si="10772">Y580/Y591</f>
        <v>3.8312829525483302E-2</v>
      </c>
      <c r="CH580" s="131">
        <f t="shared" ref="CH580" si="10773">Z580/Z591</f>
        <v>6.3791146424517595E-2</v>
      </c>
      <c r="CI580" s="129">
        <f t="shared" ref="CI580" si="10774">AA580/AA591</f>
        <v>6.8474162785540027E-2</v>
      </c>
      <c r="CJ580" s="135">
        <f t="shared" ref="CJ580" si="10775">AB580/AB591</f>
        <v>6.7799632012095101E-2</v>
      </c>
      <c r="CK580" s="136">
        <f t="shared" ref="CK580" si="10776">AC580/AC591</f>
        <v>5.9817573556743775E-2</v>
      </c>
    </row>
    <row r="581" spans="1:89" x14ac:dyDescent="0.2">
      <c r="A581" s="146" t="s">
        <v>30</v>
      </c>
      <c r="B581" s="203">
        <v>566</v>
      </c>
      <c r="C581" s="197">
        <v>1274</v>
      </c>
      <c r="D581" s="198">
        <v>461</v>
      </c>
      <c r="E581" s="199">
        <v>475</v>
      </c>
      <c r="F581" s="196">
        <v>645</v>
      </c>
      <c r="G581" s="200">
        <v>1435</v>
      </c>
      <c r="H581" s="198">
        <v>1142</v>
      </c>
      <c r="I581" s="199">
        <v>2043</v>
      </c>
      <c r="J581" s="196">
        <v>533</v>
      </c>
      <c r="K581" s="197">
        <v>137</v>
      </c>
      <c r="L581" s="198">
        <v>1164</v>
      </c>
      <c r="M581" s="196">
        <v>327</v>
      </c>
      <c r="N581" s="201">
        <v>1849</v>
      </c>
      <c r="O581" s="204">
        <v>1037</v>
      </c>
      <c r="P581" s="196">
        <v>953</v>
      </c>
      <c r="Q581" s="197">
        <v>751</v>
      </c>
      <c r="R581" s="198">
        <v>739</v>
      </c>
      <c r="S581" s="199">
        <v>1124</v>
      </c>
      <c r="T581" s="196">
        <v>420</v>
      </c>
      <c r="U581" s="200">
        <v>76</v>
      </c>
      <c r="V581" s="198">
        <v>1165</v>
      </c>
      <c r="W581" s="205">
        <v>599</v>
      </c>
      <c r="X581" s="196">
        <v>964</v>
      </c>
      <c r="Y581" s="200">
        <v>244</v>
      </c>
      <c r="Z581" s="198">
        <v>1412</v>
      </c>
      <c r="AA581" s="196">
        <v>1523</v>
      </c>
      <c r="AB581" s="170">
        <f t="shared" si="10420"/>
        <v>12013</v>
      </c>
      <c r="AC581" s="171">
        <f t="shared" si="10421"/>
        <v>11045</v>
      </c>
      <c r="BI581" s="146" t="s">
        <v>30</v>
      </c>
      <c r="BJ581" s="129">
        <f>B581/B591</f>
        <v>5.1240267970305994E-2</v>
      </c>
      <c r="BK581" s="130">
        <f t="shared" ref="BK581" si="10777">C581/C591</f>
        <v>0.11355735805330243</v>
      </c>
      <c r="BL581" s="131">
        <f t="shared" ref="BL581" si="10778">D581/D591</f>
        <v>8.8027496658392212E-2</v>
      </c>
      <c r="BM581" s="132">
        <f t="shared" ref="BM581" si="10779">E581/E591</f>
        <v>9.1048495303814453E-2</v>
      </c>
      <c r="BN581" s="129">
        <f t="shared" ref="BN581" si="10780">F581/F591</f>
        <v>4.6840958605664486E-2</v>
      </c>
      <c r="BO581" s="130">
        <f t="shared" ref="BO581" si="10781">G581/G591</f>
        <v>0.12014400535833891</v>
      </c>
      <c r="BP581" s="131">
        <f t="shared" ref="BP581" si="10782">H581/H591</f>
        <v>6.4436043559216838E-2</v>
      </c>
      <c r="BQ581" s="132">
        <f t="shared" ref="BQ581" si="10783">I581/I591</f>
        <v>0.11022984784719975</v>
      </c>
      <c r="BR581" s="129">
        <f t="shared" ref="BR581" si="10784">J581/J591</f>
        <v>0.1741830065359477</v>
      </c>
      <c r="BS581" s="130">
        <f t="shared" ref="BS581" si="10785">K581/K591</f>
        <v>4.2639277933395579E-2</v>
      </c>
      <c r="BT581" s="131">
        <f t="shared" ref="BT581" si="10786">L581/L591</f>
        <v>0.11949491838620264</v>
      </c>
      <c r="BU581" s="129">
        <f t="shared" ref="BU581" si="10787">M581/M591</f>
        <v>3.3476658476658476E-2</v>
      </c>
      <c r="BV581" s="133">
        <f t="shared" ref="BV581" si="10788">N581/N591</f>
        <v>9.6689849918945775E-2</v>
      </c>
      <c r="BW581" s="134">
        <f t="shared" ref="BW581" si="10789">O581/O591</f>
        <v>5.2647611311367214E-2</v>
      </c>
      <c r="BX581" s="129">
        <f t="shared" ref="BX581" si="10790">P581/P591</f>
        <v>9.3239409059778885E-2</v>
      </c>
      <c r="BY581" s="130">
        <f t="shared" ref="BY581" si="10791">Q581/Q591</f>
        <v>7.3047368932983178E-2</v>
      </c>
      <c r="BZ581" s="131">
        <f t="shared" ref="BZ581" si="10792">R581/R591</f>
        <v>6.5519992907172628E-2</v>
      </c>
      <c r="CA581" s="132">
        <f t="shared" ref="CA581" si="10793">S581/S591</f>
        <v>9.124857931482383E-2</v>
      </c>
      <c r="CB581" s="129">
        <f t="shared" ref="CB581" si="10794">T581/T591</f>
        <v>0.14846235418875928</v>
      </c>
      <c r="CC581" s="130">
        <f t="shared" ref="CC581" si="10795">U581/U591</f>
        <v>2.4343369634849454E-2</v>
      </c>
      <c r="CD581" s="131">
        <f t="shared" ref="CD581" si="10796">V581/V591</f>
        <v>0.12250262881177708</v>
      </c>
      <c r="CE581" s="132">
        <f t="shared" ref="CE581" si="10797">W581/W591</f>
        <v>5.5192112779876533E-2</v>
      </c>
      <c r="CF581" s="129">
        <f t="shared" ref="CF581" si="10798">X581/X591</f>
        <v>0.10636654529405275</v>
      </c>
      <c r="CG581" s="130">
        <f t="shared" ref="CG581" si="10799">Y581/Y591</f>
        <v>4.288224956063269E-2</v>
      </c>
      <c r="CH581" s="131">
        <f t="shared" ref="CH581" si="10800">Z581/Z591</f>
        <v>8.0136208853575489E-2</v>
      </c>
      <c r="CI581" s="129">
        <f t="shared" ref="CI581" si="10801">AA581/AA591</f>
        <v>8.4442226657795522E-2</v>
      </c>
      <c r="CJ581" s="135">
        <f t="shared" ref="CJ581" si="10802">AB581/AB591</f>
        <v>8.5671292664489168E-2</v>
      </c>
      <c r="CK581" s="136">
        <f t="shared" ref="CK581" si="10803">AC581/AC591</f>
        <v>7.8953764332485063E-2</v>
      </c>
    </row>
    <row r="582" spans="1:89" x14ac:dyDescent="0.2">
      <c r="A582" s="137" t="s">
        <v>31</v>
      </c>
      <c r="B582" s="206">
        <v>605</v>
      </c>
      <c r="C582" s="190">
        <v>1376</v>
      </c>
      <c r="D582" s="191">
        <v>335</v>
      </c>
      <c r="E582" s="192">
        <v>459</v>
      </c>
      <c r="F582" s="189">
        <v>666</v>
      </c>
      <c r="G582" s="193">
        <v>1534</v>
      </c>
      <c r="H582" s="191">
        <v>1084</v>
      </c>
      <c r="I582" s="192">
        <v>1992</v>
      </c>
      <c r="J582" s="189">
        <v>359</v>
      </c>
      <c r="K582" s="190">
        <v>110</v>
      </c>
      <c r="L582" s="191">
        <v>1316</v>
      </c>
      <c r="M582" s="189">
        <v>356</v>
      </c>
      <c r="N582" s="194">
        <v>1595</v>
      </c>
      <c r="O582" s="207">
        <v>1441</v>
      </c>
      <c r="P582" s="189">
        <v>903</v>
      </c>
      <c r="Q582" s="190">
        <v>950</v>
      </c>
      <c r="R582" s="191">
        <v>777</v>
      </c>
      <c r="S582" s="192">
        <v>1320</v>
      </c>
      <c r="T582" s="189">
        <v>427</v>
      </c>
      <c r="U582" s="193">
        <v>89</v>
      </c>
      <c r="V582" s="191">
        <v>1170</v>
      </c>
      <c r="W582" s="208">
        <v>591</v>
      </c>
      <c r="X582" s="189">
        <v>924</v>
      </c>
      <c r="Y582" s="193">
        <v>280</v>
      </c>
      <c r="Z582" s="191">
        <v>1221</v>
      </c>
      <c r="AA582" s="189">
        <v>1801</v>
      </c>
      <c r="AB582" s="170">
        <f t="shared" si="10420"/>
        <v>11382</v>
      </c>
      <c r="AC582" s="171">
        <f t="shared" si="10421"/>
        <v>12299</v>
      </c>
      <c r="BI582" s="137" t="s">
        <v>31</v>
      </c>
      <c r="BJ582" s="129">
        <f>B582/B591</f>
        <v>5.4770957812782906E-2</v>
      </c>
      <c r="BK582" s="130">
        <f t="shared" ref="BK582" si="10804">C582/C591</f>
        <v>0.12264907745788395</v>
      </c>
      <c r="BL582" s="131">
        <f t="shared" ref="BL582" si="10805">D582/D591</f>
        <v>6.3967920565209085E-2</v>
      </c>
      <c r="BM582" s="132">
        <f t="shared" ref="BM582" si="10806">E582/E591</f>
        <v>8.7981598619896489E-2</v>
      </c>
      <c r="BN582" s="129">
        <f t="shared" ref="BN582" si="10807">F582/F591</f>
        <v>4.8366013071895426E-2</v>
      </c>
      <c r="BO582" s="130">
        <f t="shared" ref="BO582" si="10808">G582/G591</f>
        <v>0.1284326858673811</v>
      </c>
      <c r="BP582" s="131">
        <f t="shared" ref="BP582" si="10809">H582/H591</f>
        <v>6.1163459910850308E-2</v>
      </c>
      <c r="BQ582" s="132">
        <f t="shared" ref="BQ582" si="10810">I582/I591</f>
        <v>0.10747814826804791</v>
      </c>
      <c r="BR582" s="129">
        <f t="shared" ref="BR582" si="10811">J582/J591</f>
        <v>0.1173202614379085</v>
      </c>
      <c r="BS582" s="130">
        <f t="shared" ref="BS582" si="10812">K582/K591</f>
        <v>3.4235916588857766E-2</v>
      </c>
      <c r="BT582" s="131">
        <f t="shared" ref="BT582" si="10813">L582/L591</f>
        <v>0.1350990658043322</v>
      </c>
      <c r="BU582" s="129">
        <f t="shared" ref="BU582" si="10814">M582/M591</f>
        <v>3.6445536445536449E-2</v>
      </c>
      <c r="BV582" s="133">
        <f t="shared" ref="BV582" si="10815">N582/N591</f>
        <v>8.340741515452596E-2</v>
      </c>
      <c r="BW582" s="134">
        <f t="shared" ref="BW582" si="10816">O582/O591</f>
        <v>7.3158348987155411E-2</v>
      </c>
      <c r="BX582" s="129">
        <f t="shared" ref="BX582" si="10817">P582/P591</f>
        <v>8.8347519812151457E-2</v>
      </c>
      <c r="BY582" s="130">
        <f t="shared" ref="BY582" si="10818">Q582/Q591</f>
        <v>9.2403462698181116E-2</v>
      </c>
      <c r="BZ582" s="131">
        <f t="shared" ref="BZ582" si="10819">R582/R591</f>
        <v>6.8889085911871623E-2</v>
      </c>
      <c r="CA582" s="132">
        <f t="shared" ref="CA582" si="10820">S582/S591</f>
        <v>0.1071602532878714</v>
      </c>
      <c r="CB582" s="129">
        <f t="shared" ref="CB582" si="10821">T582/T591</f>
        <v>0.15093672675857192</v>
      </c>
      <c r="CC582" s="130">
        <f t="shared" ref="CC582" si="10822">U582/U591</f>
        <v>2.8507367072389492E-2</v>
      </c>
      <c r="CD582" s="131">
        <f t="shared" ref="CD582" si="10823">V582/V591</f>
        <v>0.12302839116719243</v>
      </c>
      <c r="CE582" s="132">
        <f t="shared" ref="CE582" si="10824">W582/W591</f>
        <v>5.4454989403851468E-2</v>
      </c>
      <c r="CF582" s="129">
        <f t="shared" ref="CF582" si="10825">X582/X591</f>
        <v>0.10195299569678914</v>
      </c>
      <c r="CG582" s="130">
        <f t="shared" ref="CG582" si="10826">Y582/Y591</f>
        <v>4.9209138840070298E-2</v>
      </c>
      <c r="CH582" s="131">
        <f t="shared" ref="CH582" si="10827">Z582/Z591</f>
        <v>6.9296254256526676E-2</v>
      </c>
      <c r="CI582" s="129">
        <f t="shared" ref="CI582" si="10828">AA582/AA591</f>
        <v>9.9855843867819913E-2</v>
      </c>
      <c r="CJ582" s="135">
        <f t="shared" ref="CJ582" si="10829">AB582/AB591</f>
        <v>8.1171285532940618E-2</v>
      </c>
      <c r="CK582" s="136">
        <f t="shared" ref="CK582" si="10830">AC582/AC591</f>
        <v>8.7917822320075487E-2</v>
      </c>
    </row>
    <row r="583" spans="1:89" x14ac:dyDescent="0.2">
      <c r="A583" s="146" t="s">
        <v>32</v>
      </c>
      <c r="B583" s="203">
        <v>641</v>
      </c>
      <c r="C583" s="197">
        <v>1091</v>
      </c>
      <c r="D583" s="198">
        <v>190</v>
      </c>
      <c r="E583" s="199">
        <v>417</v>
      </c>
      <c r="F583" s="196">
        <v>566</v>
      </c>
      <c r="G583" s="200">
        <v>1221</v>
      </c>
      <c r="H583" s="198">
        <v>986</v>
      </c>
      <c r="I583" s="199">
        <v>1579</v>
      </c>
      <c r="J583" s="196">
        <v>272</v>
      </c>
      <c r="K583" s="197">
        <v>72</v>
      </c>
      <c r="L583" s="198">
        <v>801</v>
      </c>
      <c r="M583" s="196">
        <v>402</v>
      </c>
      <c r="N583" s="201">
        <v>1457</v>
      </c>
      <c r="O583" s="204">
        <v>1104</v>
      </c>
      <c r="P583" s="196">
        <v>551</v>
      </c>
      <c r="Q583" s="197">
        <v>801</v>
      </c>
      <c r="R583" s="198">
        <v>622</v>
      </c>
      <c r="S583" s="199">
        <v>950</v>
      </c>
      <c r="T583" s="196">
        <v>168</v>
      </c>
      <c r="U583" s="200">
        <v>119</v>
      </c>
      <c r="V583" s="198">
        <v>804</v>
      </c>
      <c r="W583" s="205">
        <v>602</v>
      </c>
      <c r="X583" s="196">
        <v>568</v>
      </c>
      <c r="Y583" s="200">
        <v>292</v>
      </c>
      <c r="Z583" s="198">
        <v>981</v>
      </c>
      <c r="AA583" s="196">
        <v>1197</v>
      </c>
      <c r="AB583" s="170">
        <f t="shared" si="10420"/>
        <v>8607</v>
      </c>
      <c r="AC583" s="171">
        <f t="shared" si="10421"/>
        <v>9847</v>
      </c>
      <c r="BI583" s="146" t="s">
        <v>32</v>
      </c>
      <c r="BJ583" s="129">
        <f>B583/B591</f>
        <v>5.8030056128915444E-2</v>
      </c>
      <c r="BK583" s="130">
        <f t="shared" ref="BK583" si="10831">C583/C591</f>
        <v>9.7245743827435602E-2</v>
      </c>
      <c r="BL583" s="131">
        <f t="shared" ref="BL583" si="10832">D583/D591</f>
        <v>3.6280313156387245E-2</v>
      </c>
      <c r="BM583" s="132">
        <f t="shared" ref="BM583" si="10833">E583/E591</f>
        <v>7.9930994824611842E-2</v>
      </c>
      <c r="BN583" s="129">
        <f t="shared" ref="BN583" si="10834">F583/F591</f>
        <v>4.1103848946986203E-2</v>
      </c>
      <c r="BO583" s="130">
        <f t="shared" ref="BO583" si="10835">G583/G591</f>
        <v>0.10222705961152043</v>
      </c>
      <c r="BP583" s="131">
        <f t="shared" ref="BP583" si="10836">H583/H591</f>
        <v>5.5633922022230997E-2</v>
      </c>
      <c r="BQ583" s="132">
        <f t="shared" ref="BQ583" si="10837">I583/I591</f>
        <v>8.5194777166288982E-2</v>
      </c>
      <c r="BR583" s="129">
        <f t="shared" ref="BR583" si="10838">J583/J591</f>
        <v>8.8888888888888892E-2</v>
      </c>
      <c r="BS583" s="130">
        <f t="shared" ref="BS583" si="10839">K583/K591</f>
        <v>2.2408963585434174E-2</v>
      </c>
      <c r="BT583" s="131">
        <f t="shared" ref="BT583" si="10840">L583/L591</f>
        <v>8.2229750538959034E-2</v>
      </c>
      <c r="BU583" s="129">
        <f t="shared" ref="BU583" si="10841">M583/M591</f>
        <v>4.1154791154791155E-2</v>
      </c>
      <c r="BV583" s="133">
        <f t="shared" ref="BV583" si="10842">N583/N591</f>
        <v>7.6190974219526225E-2</v>
      </c>
      <c r="BW583" s="134">
        <f t="shared" ref="BW583" si="10843">O583/O591</f>
        <v>5.6049144539777634E-2</v>
      </c>
      <c r="BX583" s="129">
        <f t="shared" ref="BX583" si="10844">P583/P591</f>
        <v>5.3908619508854318E-2</v>
      </c>
      <c r="BY583" s="130">
        <f t="shared" ref="BY583" si="10845">Q583/Q591</f>
        <v>7.7910709074992701E-2</v>
      </c>
      <c r="BZ583" s="131">
        <f t="shared" ref="BZ583" si="10846">R583/R591</f>
        <v>5.5146732866388867E-2</v>
      </c>
      <c r="CA583" s="132">
        <f t="shared" ref="CA583" si="10847">S583/S591</f>
        <v>7.7122909563240791E-2</v>
      </c>
      <c r="CB583" s="129">
        <f t="shared" ref="CB583" si="10848">T583/T591</f>
        <v>5.9384941675503712E-2</v>
      </c>
      <c r="CC583" s="130">
        <f t="shared" ref="CC583" si="10849">U583/U591</f>
        <v>3.811659192825112E-2</v>
      </c>
      <c r="CD583" s="131">
        <f t="shared" ref="CD583" si="10850">V583/V591</f>
        <v>8.4542586750788642E-2</v>
      </c>
      <c r="CE583" s="132">
        <f t="shared" ref="CE583" si="10851">W583/W591</f>
        <v>5.5468534045885927E-2</v>
      </c>
      <c r="CF583" s="129">
        <f t="shared" ref="CF583" si="10852">X583/X591</f>
        <v>6.267240428114311E-2</v>
      </c>
      <c r="CG583" s="130">
        <f t="shared" ref="CG583" si="10853">Y583/Y591</f>
        <v>5.1318101933216169E-2</v>
      </c>
      <c r="CH583" s="131">
        <f t="shared" ref="CH583" si="10854">Z583/Z591</f>
        <v>5.5675368898978436E-2</v>
      </c>
      <c r="CI583" s="129">
        <f t="shared" ref="CI583" si="10855">AA583/AA591</f>
        <v>6.6367265469061881E-2</v>
      </c>
      <c r="CJ583" s="135">
        <f t="shared" ref="CJ583" si="10856">AB583/AB591</f>
        <v>6.1381238322089256E-2</v>
      </c>
      <c r="CK583" s="136">
        <f t="shared" ref="CK583" si="10857">AC583/AC591</f>
        <v>7.0390015154547791E-2</v>
      </c>
    </row>
    <row r="584" spans="1:89" x14ac:dyDescent="0.2">
      <c r="A584" s="137" t="s">
        <v>33</v>
      </c>
      <c r="B584" s="206">
        <v>470</v>
      </c>
      <c r="C584" s="190">
        <v>541</v>
      </c>
      <c r="D584" s="191">
        <v>149</v>
      </c>
      <c r="E584" s="192">
        <v>293</v>
      </c>
      <c r="F584" s="189">
        <v>448</v>
      </c>
      <c r="G584" s="193">
        <v>815</v>
      </c>
      <c r="H584" s="191">
        <v>736</v>
      </c>
      <c r="I584" s="192">
        <v>1118</v>
      </c>
      <c r="J584" s="189">
        <v>121</v>
      </c>
      <c r="K584" s="190">
        <v>60</v>
      </c>
      <c r="L584" s="191">
        <v>486</v>
      </c>
      <c r="M584" s="189">
        <v>351</v>
      </c>
      <c r="N584" s="194">
        <v>1023</v>
      </c>
      <c r="O584" s="207">
        <v>961</v>
      </c>
      <c r="P584" s="189">
        <v>342</v>
      </c>
      <c r="Q584" s="190">
        <v>571</v>
      </c>
      <c r="R584" s="191">
        <v>454</v>
      </c>
      <c r="S584" s="192">
        <v>634</v>
      </c>
      <c r="T584" s="189">
        <v>75</v>
      </c>
      <c r="U584" s="193">
        <v>141</v>
      </c>
      <c r="V584" s="191">
        <v>716</v>
      </c>
      <c r="W584" s="208">
        <v>432</v>
      </c>
      <c r="X584" s="189">
        <v>359</v>
      </c>
      <c r="Y584" s="193">
        <v>356</v>
      </c>
      <c r="Z584" s="191">
        <v>753</v>
      </c>
      <c r="AA584" s="189">
        <v>779</v>
      </c>
      <c r="AB584" s="170">
        <f t="shared" si="10420"/>
        <v>6132</v>
      </c>
      <c r="AC584" s="171">
        <f t="shared" si="10421"/>
        <v>7052</v>
      </c>
      <c r="BI584" s="137" t="s">
        <v>33</v>
      </c>
      <c r="BJ584" s="129">
        <f>B584/B591</f>
        <v>4.2549339127285896E-2</v>
      </c>
      <c r="BK584" s="130">
        <f t="shared" ref="BK584" si="10858">C584/C591</f>
        <v>4.8221766645868615E-2</v>
      </c>
      <c r="BL584" s="131">
        <f t="shared" ref="BL584" si="10859">D584/D591</f>
        <v>2.8451403475272103E-2</v>
      </c>
      <c r="BM584" s="132">
        <f t="shared" ref="BM584" si="10860">E584/E591</f>
        <v>5.6162545524247653E-2</v>
      </c>
      <c r="BN584" s="129">
        <f t="shared" ref="BN584" si="10861">F584/F591</f>
        <v>3.2534495279593317E-2</v>
      </c>
      <c r="BO584" s="130">
        <f t="shared" ref="BO584" si="10862">G584/G591</f>
        <v>6.8235097119892826E-2</v>
      </c>
      <c r="BP584" s="131">
        <f t="shared" ref="BP584" si="10863">H584/H591</f>
        <v>4.152795802065113E-2</v>
      </c>
      <c r="BQ584" s="132">
        <f t="shared" ref="BQ584" si="10864">I584/I591</f>
        <v>6.03215711665048E-2</v>
      </c>
      <c r="BR584" s="129">
        <f t="shared" ref="BR584" si="10865">J584/J591</f>
        <v>3.9542483660130717E-2</v>
      </c>
      <c r="BS584" s="130">
        <f t="shared" ref="BS584" si="10866">K584/K591</f>
        <v>1.8674136321195144E-2</v>
      </c>
      <c r="BT584" s="131">
        <f t="shared" ref="BT584" si="10867">L584/L591</f>
        <v>4.9892208192177392E-2</v>
      </c>
      <c r="BU584" s="129">
        <f t="shared" ref="BU584" si="10868">M584/M591</f>
        <v>3.5933660933660933E-2</v>
      </c>
      <c r="BV584" s="133">
        <f t="shared" ref="BV584" si="10869">N584/N591</f>
        <v>5.3495790409454583E-2</v>
      </c>
      <c r="BW584" s="134">
        <f t="shared" ref="BW584" si="10870">O584/O591</f>
        <v>4.8789155708991214E-2</v>
      </c>
      <c r="BX584" s="129">
        <f t="shared" ref="BX584" si="10871">P584/P591</f>
        <v>3.3460522453771645E-2</v>
      </c>
      <c r="BY584" s="130">
        <f t="shared" ref="BY584" si="10872">Q584/Q591</f>
        <v>5.5539344421748855E-2</v>
      </c>
      <c r="BZ584" s="131">
        <f t="shared" ref="BZ584" si="10873">R584/R591</f>
        <v>4.0251795371930132E-2</v>
      </c>
      <c r="CA584" s="132">
        <f t="shared" ref="CA584" si="10874">S584/S591</f>
        <v>5.1469394382204901E-2</v>
      </c>
      <c r="CB584" s="129">
        <f t="shared" ref="CB584" si="10875">T584/T591</f>
        <v>2.6511134676564158E-2</v>
      </c>
      <c r="CC584" s="130">
        <f t="shared" ref="CC584" si="10876">U584/U591</f>
        <v>4.5163356822549648E-2</v>
      </c>
      <c r="CD584" s="131">
        <f t="shared" ref="CD584" si="10877">V584/V591</f>
        <v>7.528916929547845E-2</v>
      </c>
      <c r="CE584" s="132">
        <f t="shared" ref="CE584" si="10878">W584/W591</f>
        <v>3.9804662305353358E-2</v>
      </c>
      <c r="CF584" s="129">
        <f t="shared" ref="CF584" si="10879">X584/X591</f>
        <v>3.9611607635440804E-2</v>
      </c>
      <c r="CG584" s="130">
        <f t="shared" ref="CG584" si="10880">Y584/Y591</f>
        <v>6.2565905096660809E-2</v>
      </c>
      <c r="CH584" s="131">
        <f t="shared" ref="CH584" si="10881">Z584/Z591</f>
        <v>4.2735527809307602E-2</v>
      </c>
      <c r="CI584" s="129">
        <f t="shared" ref="CI584" si="10882">AA584/AA591</f>
        <v>4.3191394987802174E-2</v>
      </c>
      <c r="CJ584" s="135">
        <f t="shared" ref="CJ584" si="10883">AB584/AB591</f>
        <v>4.3730655674573175E-2</v>
      </c>
      <c r="CK584" s="136">
        <f t="shared" ref="CK584" si="10884">AC584/AC591</f>
        <v>5.0410316529894493E-2</v>
      </c>
    </row>
    <row r="585" spans="1:89" x14ac:dyDescent="0.2">
      <c r="A585" s="146" t="s">
        <v>34</v>
      </c>
      <c r="B585" s="203">
        <v>135</v>
      </c>
      <c r="C585" s="197">
        <v>248</v>
      </c>
      <c r="D585" s="198">
        <v>66</v>
      </c>
      <c r="E585" s="199">
        <v>159</v>
      </c>
      <c r="F585" s="196">
        <v>174</v>
      </c>
      <c r="G585" s="200">
        <v>525</v>
      </c>
      <c r="H585" s="198">
        <v>325</v>
      </c>
      <c r="I585" s="199">
        <v>662</v>
      </c>
      <c r="J585" s="196">
        <v>43</v>
      </c>
      <c r="K585" s="197">
        <v>33</v>
      </c>
      <c r="L585" s="198">
        <v>489</v>
      </c>
      <c r="M585" s="196">
        <v>191</v>
      </c>
      <c r="N585" s="201">
        <v>546</v>
      </c>
      <c r="O585" s="204">
        <v>642</v>
      </c>
      <c r="P585" s="196">
        <v>228</v>
      </c>
      <c r="Q585" s="197">
        <v>320</v>
      </c>
      <c r="R585" s="198">
        <v>312</v>
      </c>
      <c r="S585" s="199">
        <v>424</v>
      </c>
      <c r="T585" s="196">
        <v>54</v>
      </c>
      <c r="U585" s="200">
        <v>57</v>
      </c>
      <c r="V585" s="198">
        <v>351</v>
      </c>
      <c r="W585" s="205">
        <v>250</v>
      </c>
      <c r="X585" s="196">
        <v>172</v>
      </c>
      <c r="Y585" s="200">
        <v>243</v>
      </c>
      <c r="Z585" s="198">
        <v>423</v>
      </c>
      <c r="AA585" s="196">
        <v>396</v>
      </c>
      <c r="AB585" s="170">
        <f t="shared" si="10420"/>
        <v>3318</v>
      </c>
      <c r="AC585" s="171">
        <f t="shared" si="10421"/>
        <v>4150</v>
      </c>
      <c r="BI585" s="146" t="s">
        <v>34</v>
      </c>
      <c r="BJ585" s="129">
        <f>B585/B591</f>
        <v>1.2221618685497012E-2</v>
      </c>
      <c r="BK585" s="130">
        <f t="shared" ref="BK585" si="10885">C585/C591</f>
        <v>2.2105356983688387E-2</v>
      </c>
      <c r="BL585" s="131">
        <f t="shared" ref="BL585" si="10886">D585/D591</f>
        <v>1.2602635096429253E-2</v>
      </c>
      <c r="BM585" s="132">
        <f t="shared" ref="BM585" si="10887">E585/E591</f>
        <v>3.0477285796434734E-2</v>
      </c>
      <c r="BN585" s="129">
        <f t="shared" ref="BN585" si="10888">F585/F591</f>
        <v>1.2636165577342049E-2</v>
      </c>
      <c r="BO585" s="130">
        <f t="shared" ref="BO585" si="10889">G585/G591</f>
        <v>4.3955123911587408E-2</v>
      </c>
      <c r="BP585" s="131">
        <f t="shared" ref="BP585" si="10890">H585/H591</f>
        <v>1.8337753202053827E-2</v>
      </c>
      <c r="BQ585" s="132">
        <f t="shared" ref="BQ585" si="10891">I585/I591</f>
        <v>3.571813963526492E-2</v>
      </c>
      <c r="BR585" s="129">
        <f t="shared" ref="BR585" si="10892">J585/J591</f>
        <v>1.4052287581699347E-2</v>
      </c>
      <c r="BS585" s="130">
        <f t="shared" ref="BS585" si="10893">K585/K591</f>
        <v>1.027077497665733E-2</v>
      </c>
      <c r="BT585" s="131">
        <f t="shared" ref="BT585" si="10894">L585/L591</f>
        <v>5.0200184785956267E-2</v>
      </c>
      <c r="BU585" s="129">
        <f t="shared" ref="BU585" si="10895">M585/M591</f>
        <v>1.9553644553644552E-2</v>
      </c>
      <c r="BV585" s="133">
        <f t="shared" ref="BV585" si="10896">N585/N591</f>
        <v>2.8552005438477225E-2</v>
      </c>
      <c r="BW585" s="134">
        <f t="shared" ref="BW585" si="10897">O585/O591</f>
        <v>3.2593796009544602E-2</v>
      </c>
      <c r="BX585" s="129">
        <f t="shared" ref="BX585" si="10898">P585/P591</f>
        <v>2.2307014969181096E-2</v>
      </c>
      <c r="BY585" s="130">
        <f t="shared" ref="BY585" si="10899">Q585/Q591</f>
        <v>3.1125376908861007E-2</v>
      </c>
      <c r="BZ585" s="131">
        <f t="shared" ref="BZ585" si="10900">R585/R591</f>
        <v>2.7662026775423353E-2</v>
      </c>
      <c r="CA585" s="132">
        <f t="shared" ref="CA585" si="10901">S585/S591</f>
        <v>3.4421172268225358E-2</v>
      </c>
      <c r="CB585" s="129">
        <f t="shared" ref="CB585" si="10902">T585/T591</f>
        <v>1.9088016967126194E-2</v>
      </c>
      <c r="CC585" s="130">
        <f t="shared" ref="CC585" si="10903">U585/U591</f>
        <v>1.8257527226137091E-2</v>
      </c>
      <c r="CD585" s="131">
        <f t="shared" ref="CD585" si="10904">V585/V591</f>
        <v>3.6908517350157731E-2</v>
      </c>
      <c r="CE585" s="132">
        <f t="shared" ref="CE585" si="10905">W585/W591</f>
        <v>2.3035105500783193E-2</v>
      </c>
      <c r="CF585" s="129">
        <f t="shared" ref="CF585" si="10906">X585/X591</f>
        <v>1.8978263268233476E-2</v>
      </c>
      <c r="CG585" s="130">
        <f t="shared" ref="CG585" si="10907">Y585/Y591</f>
        <v>4.2706502636203868E-2</v>
      </c>
      <c r="CH585" s="131">
        <f t="shared" ref="CH585" si="10908">Z585/Z591</f>
        <v>2.4006810442678776E-2</v>
      </c>
      <c r="CI585" s="129">
        <f t="shared" ref="CI585" si="10909">AA585/AA591</f>
        <v>2.1956087824351298E-2</v>
      </c>
      <c r="CJ585" s="135">
        <f t="shared" ref="CJ585" si="10910">AB585/AB591</f>
        <v>2.3662478070488227E-2</v>
      </c>
      <c r="CK585" s="136">
        <f t="shared" ref="CK585" si="10911">AC585/AC591</f>
        <v>2.9665742143939612E-2</v>
      </c>
    </row>
    <row r="586" spans="1:89" x14ac:dyDescent="0.2">
      <c r="A586" s="137" t="s">
        <v>35</v>
      </c>
      <c r="B586" s="206">
        <v>0</v>
      </c>
      <c r="C586" s="190">
        <v>114</v>
      </c>
      <c r="D586" s="191">
        <v>0</v>
      </c>
      <c r="E586" s="192">
        <v>84</v>
      </c>
      <c r="F586" s="189">
        <v>1</v>
      </c>
      <c r="G586" s="193">
        <v>159</v>
      </c>
      <c r="H586" s="191">
        <v>27</v>
      </c>
      <c r="I586" s="192">
        <v>166</v>
      </c>
      <c r="J586" s="189">
        <v>11</v>
      </c>
      <c r="K586" s="190">
        <v>11</v>
      </c>
      <c r="L586" s="191">
        <v>69</v>
      </c>
      <c r="M586" s="189">
        <v>26</v>
      </c>
      <c r="N586" s="194">
        <v>71</v>
      </c>
      <c r="O586" s="207">
        <v>66</v>
      </c>
      <c r="P586" s="189">
        <v>33</v>
      </c>
      <c r="Q586" s="190">
        <v>53</v>
      </c>
      <c r="R586" s="191">
        <v>60</v>
      </c>
      <c r="S586" s="192">
        <v>38</v>
      </c>
      <c r="T586" s="189">
        <v>12</v>
      </c>
      <c r="U586" s="193">
        <v>11</v>
      </c>
      <c r="V586" s="191">
        <v>34</v>
      </c>
      <c r="W586" s="208">
        <v>10</v>
      </c>
      <c r="X586" s="189">
        <v>19</v>
      </c>
      <c r="Y586" s="193">
        <v>14</v>
      </c>
      <c r="Z586" s="191">
        <v>25</v>
      </c>
      <c r="AA586" s="189">
        <v>37</v>
      </c>
      <c r="AB586" s="170">
        <f t="shared" si="10420"/>
        <v>362</v>
      </c>
      <c r="AC586" s="171">
        <f t="shared" si="10421"/>
        <v>789</v>
      </c>
      <c r="BI586" s="137" t="s">
        <v>35</v>
      </c>
      <c r="BJ586" s="129">
        <f>B586/B591</f>
        <v>0</v>
      </c>
      <c r="BK586" s="130">
        <f t="shared" ref="BK586" si="10912">C586/C591</f>
        <v>1.0161333452179339E-2</v>
      </c>
      <c r="BL586" s="131">
        <f t="shared" ref="BL586" si="10913">D586/D591</f>
        <v>0</v>
      </c>
      <c r="BM586" s="132">
        <f t="shared" ref="BM586" si="10914">E586/E591</f>
        <v>1.6101207590569294E-2</v>
      </c>
      <c r="BN586" s="129">
        <f t="shared" ref="BN586" si="10915">F586/F591</f>
        <v>7.2621641249092232E-5</v>
      </c>
      <c r="BO586" s="130">
        <f t="shared" ref="BO586" si="10916">G586/G591</f>
        <v>1.3312123241795043E-2</v>
      </c>
      <c r="BP586" s="131">
        <f t="shared" ref="BP586" si="10917">H586/H591</f>
        <v>1.5234441121706258E-3</v>
      </c>
      <c r="BQ586" s="132">
        <f t="shared" ref="BQ586" si="10918">I586/I591</f>
        <v>8.9565123556706594E-3</v>
      </c>
      <c r="BR586" s="129">
        <f t="shared" ref="BR586" si="10919">J586/J591</f>
        <v>3.5947712418300652E-3</v>
      </c>
      <c r="BS586" s="130">
        <f t="shared" ref="BS586" si="10920">K586/K591</f>
        <v>3.4235916588857764E-3</v>
      </c>
      <c r="BT586" s="131">
        <f t="shared" ref="BT586" si="10921">L586/L591</f>
        <v>7.0834616569140745E-3</v>
      </c>
      <c r="BU586" s="129">
        <f t="shared" ref="BU586" si="10922">M586/M591</f>
        <v>2.6617526617526617E-3</v>
      </c>
      <c r="BV586" s="133">
        <f t="shared" ref="BV586" si="10923">N586/N591</f>
        <v>3.7128065680071118E-3</v>
      </c>
      <c r="BW586" s="134">
        <f t="shared" ref="BW586" si="10924">O586/O591</f>
        <v>3.3507640757475757E-3</v>
      </c>
      <c r="BX586" s="129">
        <f t="shared" ref="BX586" si="10925">P586/P591</f>
        <v>3.2286469034341061E-3</v>
      </c>
      <c r="BY586" s="130">
        <f t="shared" ref="BY586" si="10926">Q586/Q591</f>
        <v>5.155140550530104E-3</v>
      </c>
      <c r="BZ586" s="131">
        <f t="shared" ref="BZ586" si="10927">R586/R591</f>
        <v>5.3196205337352606E-3</v>
      </c>
      <c r="CA586" s="132">
        <f t="shared" ref="CA586" si="10928">S586/S591</f>
        <v>3.0849163825296313E-3</v>
      </c>
      <c r="CB586" s="129">
        <f t="shared" ref="CB586" si="10929">T586/T591</f>
        <v>4.2417815482502655E-3</v>
      </c>
      <c r="CC586" s="130">
        <f t="shared" ref="CC586" si="10930">U586/U591</f>
        <v>3.5233824471492632E-3</v>
      </c>
      <c r="CD586" s="131">
        <f t="shared" ref="CD586" si="10931">V586/V591</f>
        <v>3.5751840168243955E-3</v>
      </c>
      <c r="CE586" s="132">
        <f t="shared" ref="CE586" si="10932">W586/W591</f>
        <v>9.214042200313277E-4</v>
      </c>
      <c r="CF586" s="129">
        <f t="shared" ref="CF586" si="10933">X586/X591</f>
        <v>2.0964360587002098E-3</v>
      </c>
      <c r="CG586" s="130">
        <f t="shared" ref="CG586" si="10934">Y586/Y591</f>
        <v>2.4604569420035149E-3</v>
      </c>
      <c r="CH586" s="131">
        <f t="shared" ref="CH586" si="10935">Z586/Z591</f>
        <v>1.4188422247446084E-3</v>
      </c>
      <c r="CI586" s="129">
        <f t="shared" ref="CI586" si="10936">AA586/AA591</f>
        <v>2.0514526502550456E-3</v>
      </c>
      <c r="CJ586" s="135">
        <f t="shared" ref="CJ586" si="10937">AB586/AB591</f>
        <v>2.5816205730912409E-3</v>
      </c>
      <c r="CK586" s="136">
        <f t="shared" ref="CK586" si="10938">AC586/AC591</f>
        <v>5.6400651931490008E-3</v>
      </c>
    </row>
    <row r="587" spans="1:89" x14ac:dyDescent="0.2">
      <c r="A587" s="146" t="s">
        <v>36</v>
      </c>
      <c r="B587" s="203"/>
      <c r="C587" s="197"/>
      <c r="D587" s="198"/>
      <c r="E587" s="199"/>
      <c r="F587" s="196"/>
      <c r="G587" s="200"/>
      <c r="H587" s="198"/>
      <c r="I587" s="199"/>
      <c r="J587" s="196"/>
      <c r="K587" s="200"/>
      <c r="L587" s="198"/>
      <c r="M587" s="196"/>
      <c r="N587" s="201"/>
      <c r="O587" s="204"/>
      <c r="P587" s="196"/>
      <c r="Q587" s="200"/>
      <c r="R587" s="198"/>
      <c r="S587" s="199"/>
      <c r="T587" s="196"/>
      <c r="U587" s="200"/>
      <c r="V587" s="198"/>
      <c r="W587" s="199"/>
      <c r="X587" s="196"/>
      <c r="Y587" s="200"/>
      <c r="Z587" s="198"/>
      <c r="AA587" s="196"/>
      <c r="AB587" s="170">
        <f t="shared" si="10420"/>
        <v>0</v>
      </c>
      <c r="AC587" s="171">
        <f t="shared" si="10421"/>
        <v>0</v>
      </c>
      <c r="BI587" s="146" t="s">
        <v>36</v>
      </c>
      <c r="BJ587" s="129">
        <f>B587/B591</f>
        <v>0</v>
      </c>
      <c r="BK587" s="130">
        <f t="shared" ref="BK587" si="10939">C587/C591</f>
        <v>0</v>
      </c>
      <c r="BL587" s="131">
        <f t="shared" ref="BL587" si="10940">D587/D591</f>
        <v>0</v>
      </c>
      <c r="BM587" s="132">
        <f t="shared" ref="BM587" si="10941">E587/E591</f>
        <v>0</v>
      </c>
      <c r="BN587" s="129">
        <f t="shared" ref="BN587" si="10942">F587/F591</f>
        <v>0</v>
      </c>
      <c r="BO587" s="130">
        <f t="shared" ref="BO587" si="10943">G587/G591</f>
        <v>0</v>
      </c>
      <c r="BP587" s="131">
        <f t="shared" ref="BP587" si="10944">H587/H591</f>
        <v>0</v>
      </c>
      <c r="BQ587" s="132">
        <f t="shared" ref="BQ587" si="10945">I587/I591</f>
        <v>0</v>
      </c>
      <c r="BR587" s="129">
        <f t="shared" ref="BR587" si="10946">J587/J591</f>
        <v>0</v>
      </c>
      <c r="BS587" s="130">
        <f t="shared" ref="BS587" si="10947">K587/K591</f>
        <v>0</v>
      </c>
      <c r="BT587" s="131">
        <f t="shared" ref="BT587" si="10948">L587/L591</f>
        <v>0</v>
      </c>
      <c r="BU587" s="129">
        <f t="shared" ref="BU587" si="10949">M587/M591</f>
        <v>0</v>
      </c>
      <c r="BV587" s="133">
        <f t="shared" ref="BV587" si="10950">N587/N591</f>
        <v>0</v>
      </c>
      <c r="BW587" s="134">
        <f t="shared" ref="BW587" si="10951">O587/O591</f>
        <v>0</v>
      </c>
      <c r="BX587" s="129">
        <f t="shared" ref="BX587" si="10952">P587/P591</f>
        <v>0</v>
      </c>
      <c r="BY587" s="130">
        <f t="shared" ref="BY587" si="10953">Q587/Q591</f>
        <v>0</v>
      </c>
      <c r="BZ587" s="131">
        <f t="shared" ref="BZ587" si="10954">R587/R591</f>
        <v>0</v>
      </c>
      <c r="CA587" s="132">
        <f t="shared" ref="CA587" si="10955">S587/S591</f>
        <v>0</v>
      </c>
      <c r="CB587" s="129">
        <f t="shared" ref="CB587" si="10956">T587/T591</f>
        <v>0</v>
      </c>
      <c r="CC587" s="130">
        <f t="shared" ref="CC587" si="10957">U587/U591</f>
        <v>0</v>
      </c>
      <c r="CD587" s="131">
        <f t="shared" ref="CD587" si="10958">V587/V591</f>
        <v>0</v>
      </c>
      <c r="CE587" s="132">
        <f t="shared" ref="CE587" si="10959">W587/W591</f>
        <v>0</v>
      </c>
      <c r="CF587" s="129">
        <f t="shared" ref="CF587" si="10960">X587/X591</f>
        <v>0</v>
      </c>
      <c r="CG587" s="130">
        <f t="shared" ref="CG587" si="10961">Y587/Y591</f>
        <v>0</v>
      </c>
      <c r="CH587" s="131">
        <f t="shared" ref="CH587" si="10962">Z587/Z591</f>
        <v>0</v>
      </c>
      <c r="CI587" s="129">
        <f t="shared" ref="CI587" si="10963">AA587/AA591</f>
        <v>0</v>
      </c>
      <c r="CJ587" s="135">
        <f t="shared" ref="CJ587" si="10964">AB587/AB591</f>
        <v>0</v>
      </c>
      <c r="CK587" s="136">
        <f t="shared" ref="CK587" si="10965">AC587/AC591</f>
        <v>0</v>
      </c>
    </row>
    <row r="588" spans="1:89" x14ac:dyDescent="0.2">
      <c r="A588" s="137" t="s">
        <v>37</v>
      </c>
      <c r="B588" s="59"/>
      <c r="C588" s="60"/>
      <c r="D588" s="139"/>
      <c r="E588" s="140"/>
      <c r="F588" s="138"/>
      <c r="G588" s="141"/>
      <c r="H588" s="139"/>
      <c r="I588" s="140"/>
      <c r="J588" s="138"/>
      <c r="K588" s="141"/>
      <c r="L588" s="139"/>
      <c r="M588" s="138"/>
      <c r="N588" s="142"/>
      <c r="O588" s="143"/>
      <c r="P588" s="138"/>
      <c r="Q588" s="141"/>
      <c r="R588" s="139"/>
      <c r="S588" s="140"/>
      <c r="T588" s="138"/>
      <c r="U588" s="141"/>
      <c r="V588" s="139"/>
      <c r="W588" s="140"/>
      <c r="X588" s="138"/>
      <c r="Y588" s="141"/>
      <c r="Z588" s="144"/>
      <c r="AA588" s="145"/>
      <c r="AB588" s="172">
        <f t="shared" ref="AB588:AB590" si="10966">SUM(B588,D588,F588,H588,J588,L588,N588,P588,R588,T588,V588,X588,Z588)</f>
        <v>0</v>
      </c>
      <c r="AC588" s="173">
        <f t="shared" ref="AC588:AC590" si="10967">SUM(C588,E588,G588,I588,K588,M588,O588,Q588,S588,U588,W588,Y588,AA588)</f>
        <v>0</v>
      </c>
      <c r="BI588" s="137" t="s">
        <v>37</v>
      </c>
      <c r="BJ588" s="129">
        <f>B588/B591</f>
        <v>0</v>
      </c>
      <c r="BK588" s="130">
        <f t="shared" ref="BK588" si="10968">C588/C591</f>
        <v>0</v>
      </c>
      <c r="BL588" s="131">
        <f t="shared" ref="BL588" si="10969">D588/D591</f>
        <v>0</v>
      </c>
      <c r="BM588" s="132">
        <f t="shared" ref="BM588" si="10970">E588/E591</f>
        <v>0</v>
      </c>
      <c r="BN588" s="129">
        <f t="shared" ref="BN588" si="10971">F588/F591</f>
        <v>0</v>
      </c>
      <c r="BO588" s="130">
        <f t="shared" ref="BO588" si="10972">G588/G591</f>
        <v>0</v>
      </c>
      <c r="BP588" s="131">
        <f t="shared" ref="BP588" si="10973">H588/H591</f>
        <v>0</v>
      </c>
      <c r="BQ588" s="132">
        <f t="shared" ref="BQ588" si="10974">I588/I591</f>
        <v>0</v>
      </c>
      <c r="BR588" s="129">
        <f t="shared" ref="BR588" si="10975">J588/J591</f>
        <v>0</v>
      </c>
      <c r="BS588" s="130">
        <f t="shared" ref="BS588" si="10976">K588/K591</f>
        <v>0</v>
      </c>
      <c r="BT588" s="131">
        <f t="shared" ref="BT588" si="10977">L588/L591</f>
        <v>0</v>
      </c>
      <c r="BU588" s="129">
        <f t="shared" ref="BU588" si="10978">M588/M591</f>
        <v>0</v>
      </c>
      <c r="BV588" s="133">
        <f t="shared" ref="BV588" si="10979">N588/N591</f>
        <v>0</v>
      </c>
      <c r="BW588" s="134">
        <f t="shared" ref="BW588" si="10980">O588/O591</f>
        <v>0</v>
      </c>
      <c r="BX588" s="129">
        <f t="shared" ref="BX588" si="10981">P588/P591</f>
        <v>0</v>
      </c>
      <c r="BY588" s="130">
        <f t="shared" ref="BY588" si="10982">Q588/Q591</f>
        <v>0</v>
      </c>
      <c r="BZ588" s="131">
        <f t="shared" ref="BZ588" si="10983">R588/R591</f>
        <v>0</v>
      </c>
      <c r="CA588" s="132">
        <f t="shared" ref="CA588" si="10984">S588/S591</f>
        <v>0</v>
      </c>
      <c r="CB588" s="129">
        <f t="shared" ref="CB588" si="10985">T588/T591</f>
        <v>0</v>
      </c>
      <c r="CC588" s="130">
        <f t="shared" ref="CC588" si="10986">U588/U591</f>
        <v>0</v>
      </c>
      <c r="CD588" s="131">
        <f t="shared" ref="CD588" si="10987">V588/V591</f>
        <v>0</v>
      </c>
      <c r="CE588" s="132">
        <f t="shared" ref="CE588" si="10988">W588/W591</f>
        <v>0</v>
      </c>
      <c r="CF588" s="129">
        <f t="shared" ref="CF588" si="10989">X588/X591</f>
        <v>0</v>
      </c>
      <c r="CG588" s="130">
        <f t="shared" ref="CG588" si="10990">Y588/Y591</f>
        <v>0</v>
      </c>
      <c r="CH588" s="131">
        <f t="shared" ref="CH588" si="10991">Z588/Z591</f>
        <v>0</v>
      </c>
      <c r="CI588" s="129">
        <f t="shared" ref="CI588" si="10992">AA588/AA591</f>
        <v>0</v>
      </c>
      <c r="CJ588" s="135">
        <f t="shared" ref="CJ588" si="10993">AB588/AB591</f>
        <v>0</v>
      </c>
      <c r="CK588" s="136">
        <f t="shared" ref="CK588" si="10994">AC588/AC591</f>
        <v>0</v>
      </c>
    </row>
    <row r="589" spans="1:89" x14ac:dyDescent="0.2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>
        <f t="shared" si="10966"/>
        <v>0</v>
      </c>
      <c r="AC589" s="173">
        <f t="shared" si="10967"/>
        <v>0</v>
      </c>
      <c r="BI589" s="146" t="s">
        <v>38</v>
      </c>
      <c r="BJ589" s="129">
        <f>B589/B591</f>
        <v>0</v>
      </c>
      <c r="BK589" s="130">
        <f t="shared" ref="BK589" si="10995">C589/C591</f>
        <v>0</v>
      </c>
      <c r="BL589" s="131">
        <f t="shared" ref="BL589" si="10996">D589/D591</f>
        <v>0</v>
      </c>
      <c r="BM589" s="132">
        <f t="shared" ref="BM589" si="10997">E589/E591</f>
        <v>0</v>
      </c>
      <c r="BN589" s="129">
        <f t="shared" ref="BN589" si="10998">F589/F591</f>
        <v>0</v>
      </c>
      <c r="BO589" s="130">
        <f t="shared" ref="BO589" si="10999">G589/G591</f>
        <v>0</v>
      </c>
      <c r="BP589" s="131">
        <f t="shared" ref="BP589" si="11000">H589/H591</f>
        <v>0</v>
      </c>
      <c r="BQ589" s="132">
        <f t="shared" ref="BQ589" si="11001">I589/I591</f>
        <v>0</v>
      </c>
      <c r="BR589" s="129">
        <f t="shared" ref="BR589" si="11002">J589/J591</f>
        <v>0</v>
      </c>
      <c r="BS589" s="130">
        <f t="shared" ref="BS589" si="11003">K589/K591</f>
        <v>0</v>
      </c>
      <c r="BT589" s="131">
        <f t="shared" ref="BT589" si="11004">L589/L591</f>
        <v>0</v>
      </c>
      <c r="BU589" s="129">
        <f t="shared" ref="BU589" si="11005">M589/M591</f>
        <v>0</v>
      </c>
      <c r="BV589" s="133">
        <f t="shared" ref="BV589" si="11006">N589/N591</f>
        <v>0</v>
      </c>
      <c r="BW589" s="134">
        <f t="shared" ref="BW589" si="11007">O589/O591</f>
        <v>0</v>
      </c>
      <c r="BX589" s="129">
        <f t="shared" ref="BX589" si="11008">P589/P591</f>
        <v>0</v>
      </c>
      <c r="BY589" s="130">
        <f t="shared" ref="BY589" si="11009">Q589/Q591</f>
        <v>0</v>
      </c>
      <c r="BZ589" s="131">
        <f t="shared" ref="BZ589" si="11010">R589/R591</f>
        <v>0</v>
      </c>
      <c r="CA589" s="132">
        <f t="shared" ref="CA589" si="11011">S589/S591</f>
        <v>0</v>
      </c>
      <c r="CB589" s="129">
        <f t="shared" ref="CB589" si="11012">T589/T591</f>
        <v>0</v>
      </c>
      <c r="CC589" s="130">
        <f t="shared" ref="CC589" si="11013">U589/U591</f>
        <v>0</v>
      </c>
      <c r="CD589" s="131">
        <f t="shared" ref="CD589" si="11014">V589/V591</f>
        <v>0</v>
      </c>
      <c r="CE589" s="132">
        <f t="shared" ref="CE589" si="11015">W589/W591</f>
        <v>0</v>
      </c>
      <c r="CF589" s="129">
        <f t="shared" ref="CF589" si="11016">X589/X591</f>
        <v>0</v>
      </c>
      <c r="CG589" s="130">
        <f t="shared" ref="CG589" si="11017">Y589/Y591</f>
        <v>0</v>
      </c>
      <c r="CH589" s="131">
        <f t="shared" ref="CH589" si="11018">Z589/Z591</f>
        <v>0</v>
      </c>
      <c r="CI589" s="129">
        <f t="shared" ref="CI589" si="11019">AA589/AA591</f>
        <v>0</v>
      </c>
      <c r="CJ589" s="135">
        <f t="shared" ref="CJ589" si="11020">AB589/AB591</f>
        <v>0</v>
      </c>
      <c r="CK589" s="136">
        <f t="shared" ref="CK589" si="11021">AC589/AC591</f>
        <v>0</v>
      </c>
    </row>
    <row r="590" spans="1:89" ht="13.5" thickBot="1" x14ac:dyDescent="0.25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>
        <f t="shared" si="10966"/>
        <v>0</v>
      </c>
      <c r="AC590" s="173">
        <f t="shared" si="10967"/>
        <v>0</v>
      </c>
      <c r="BI590" s="137" t="s">
        <v>39</v>
      </c>
      <c r="BJ590" s="129">
        <f>B590/B591</f>
        <v>0</v>
      </c>
      <c r="BK590" s="130">
        <f t="shared" ref="BK590" si="11022">C590/C591</f>
        <v>0</v>
      </c>
      <c r="BL590" s="131">
        <f t="shared" ref="BL590" si="11023">D590/D591</f>
        <v>0</v>
      </c>
      <c r="BM590" s="132">
        <f t="shared" ref="BM590" si="11024">E590/E591</f>
        <v>0</v>
      </c>
      <c r="BN590" s="129">
        <f t="shared" ref="BN590" si="11025">F590/F591</f>
        <v>0</v>
      </c>
      <c r="BO590" s="130">
        <f t="shared" ref="BO590" si="11026">G590/G591</f>
        <v>0</v>
      </c>
      <c r="BP590" s="131">
        <f t="shared" ref="BP590" si="11027">H590/H591</f>
        <v>0</v>
      </c>
      <c r="BQ590" s="132">
        <f t="shared" ref="BQ590" si="11028">I590/I591</f>
        <v>0</v>
      </c>
      <c r="BR590" s="129">
        <f t="shared" ref="BR590" si="11029">J590/J591</f>
        <v>0</v>
      </c>
      <c r="BS590" s="130">
        <f t="shared" ref="BS590" si="11030">K590/K591</f>
        <v>0</v>
      </c>
      <c r="BT590" s="131">
        <f t="shared" ref="BT590" si="11031">L590/L591</f>
        <v>0</v>
      </c>
      <c r="BU590" s="129">
        <f t="shared" ref="BU590" si="11032">M590/M591</f>
        <v>0</v>
      </c>
      <c r="BV590" s="133">
        <f t="shared" ref="BV590" si="11033">N590/N591</f>
        <v>0</v>
      </c>
      <c r="BW590" s="134">
        <f t="shared" ref="BW590" si="11034">O590/O591</f>
        <v>0</v>
      </c>
      <c r="BX590" s="129">
        <f t="shared" ref="BX590" si="11035">P590/P591</f>
        <v>0</v>
      </c>
      <c r="BY590" s="130">
        <f t="shared" ref="BY590" si="11036">Q590/Q591</f>
        <v>0</v>
      </c>
      <c r="BZ590" s="131">
        <f t="shared" ref="BZ590" si="11037">R590/R591</f>
        <v>0</v>
      </c>
      <c r="CA590" s="132">
        <f t="shared" ref="CA590" si="11038">S590/S591</f>
        <v>0</v>
      </c>
      <c r="CB590" s="129">
        <f t="shared" ref="CB590" si="11039">T590/T591</f>
        <v>0</v>
      </c>
      <c r="CC590" s="130">
        <f t="shared" ref="CC590" si="11040">U590/U591</f>
        <v>0</v>
      </c>
      <c r="CD590" s="131">
        <f t="shared" ref="CD590" si="11041">V590/V591</f>
        <v>0</v>
      </c>
      <c r="CE590" s="132">
        <f t="shared" ref="CE590" si="11042">W590/W591</f>
        <v>0</v>
      </c>
      <c r="CF590" s="129">
        <f t="shared" ref="CF590" si="11043">X590/X591</f>
        <v>0</v>
      </c>
      <c r="CG590" s="130">
        <f t="shared" ref="CG590" si="11044">Y590/Y591</f>
        <v>0</v>
      </c>
      <c r="CH590" s="131">
        <f t="shared" ref="CH590" si="11045">Z590/Z591</f>
        <v>0</v>
      </c>
      <c r="CI590" s="129">
        <f t="shared" ref="CI590" si="11046">AA590/AA591</f>
        <v>0</v>
      </c>
      <c r="CJ590" s="135">
        <f t="shared" ref="CJ590" si="11047">AB590/AB591</f>
        <v>0</v>
      </c>
      <c r="CK590" s="136">
        <f t="shared" ref="CK590" si="11048">AC590/AC591</f>
        <v>0</v>
      </c>
    </row>
    <row r="591" spans="1:89" ht="14.25" thickTop="1" thickBot="1" x14ac:dyDescent="0.25">
      <c r="A591" s="267" t="s">
        <v>13</v>
      </c>
      <c r="B591" s="20">
        <f t="shared" ref="B591:AA591" si="11049">SUM(B568:B590)</f>
        <v>11046</v>
      </c>
      <c r="C591" s="21">
        <f t="shared" si="11049"/>
        <v>11219</v>
      </c>
      <c r="D591" s="20">
        <f t="shared" si="11049"/>
        <v>5237</v>
      </c>
      <c r="E591" s="21">
        <f t="shared" si="11049"/>
        <v>5217</v>
      </c>
      <c r="F591" s="20">
        <f t="shared" si="11049"/>
        <v>13770</v>
      </c>
      <c r="G591" s="21">
        <f t="shared" si="11049"/>
        <v>11944</v>
      </c>
      <c r="H591" s="20">
        <f t="shared" si="11049"/>
        <v>17723</v>
      </c>
      <c r="I591" s="21">
        <f t="shared" si="11049"/>
        <v>18534</v>
      </c>
      <c r="J591" s="20">
        <f t="shared" si="11049"/>
        <v>3060</v>
      </c>
      <c r="K591" s="21">
        <f t="shared" si="11049"/>
        <v>3213</v>
      </c>
      <c r="L591" s="20">
        <f t="shared" si="11049"/>
        <v>9741</v>
      </c>
      <c r="M591" s="21">
        <f t="shared" si="11049"/>
        <v>9768</v>
      </c>
      <c r="N591" s="20">
        <f t="shared" si="11049"/>
        <v>19123</v>
      </c>
      <c r="O591" s="21">
        <f t="shared" si="11049"/>
        <v>19697</v>
      </c>
      <c r="P591" s="20">
        <f t="shared" si="11049"/>
        <v>10221</v>
      </c>
      <c r="Q591" s="21">
        <f t="shared" si="11049"/>
        <v>10281</v>
      </c>
      <c r="R591" s="20">
        <f t="shared" si="11049"/>
        <v>11279</v>
      </c>
      <c r="S591" s="21">
        <f t="shared" si="11049"/>
        <v>12318</v>
      </c>
      <c r="T591" s="20">
        <f t="shared" si="11049"/>
        <v>2829</v>
      </c>
      <c r="U591" s="21">
        <f t="shared" si="11049"/>
        <v>3122</v>
      </c>
      <c r="V591" s="20">
        <f t="shared" si="11049"/>
        <v>9510</v>
      </c>
      <c r="W591" s="21">
        <f t="shared" si="11049"/>
        <v>10853</v>
      </c>
      <c r="X591" s="20">
        <f t="shared" si="11049"/>
        <v>9063</v>
      </c>
      <c r="Y591" s="21">
        <f t="shared" si="11049"/>
        <v>5690</v>
      </c>
      <c r="Z591" s="20">
        <f t="shared" si="11049"/>
        <v>17620</v>
      </c>
      <c r="AA591" s="21">
        <f t="shared" si="11049"/>
        <v>18036</v>
      </c>
      <c r="AB591" s="174">
        <f t="shared" ref="AB591:AC591" si="11050">SUM(AB567:AB590)</f>
        <v>140222</v>
      </c>
      <c r="AC591" s="175">
        <f t="shared" si="11050"/>
        <v>139892</v>
      </c>
      <c r="BI591" s="267" t="s">
        <v>13</v>
      </c>
      <c r="BJ591" s="155">
        <f>SUM(BJ567:BJ590)</f>
        <v>0.99999999999999989</v>
      </c>
      <c r="BK591" s="156">
        <f t="shared" ref="BK591:CK591" si="11051">SUM(BK567:BK590)</f>
        <v>1.0000000000000002</v>
      </c>
      <c r="BL591" s="155">
        <f t="shared" si="11051"/>
        <v>1.0000000000000002</v>
      </c>
      <c r="BM591" s="156">
        <f t="shared" si="11051"/>
        <v>1</v>
      </c>
      <c r="BN591" s="155">
        <f t="shared" si="11051"/>
        <v>1</v>
      </c>
      <c r="BO591" s="156">
        <f t="shared" si="11051"/>
        <v>1</v>
      </c>
      <c r="BP591" s="155">
        <f t="shared" si="11051"/>
        <v>0.99999999999999978</v>
      </c>
      <c r="BQ591" s="156">
        <f t="shared" si="11051"/>
        <v>1</v>
      </c>
      <c r="BR591" s="155">
        <f t="shared" si="11051"/>
        <v>1</v>
      </c>
      <c r="BS591" s="156">
        <f t="shared" si="11051"/>
        <v>1</v>
      </c>
      <c r="BT591" s="155">
        <f t="shared" si="11051"/>
        <v>0.99999999999999989</v>
      </c>
      <c r="BU591" s="156">
        <f t="shared" si="11051"/>
        <v>0.99999999999999989</v>
      </c>
      <c r="BV591" s="155">
        <f t="shared" si="11051"/>
        <v>1.0000000000000002</v>
      </c>
      <c r="BW591" s="156">
        <f t="shared" si="11051"/>
        <v>1</v>
      </c>
      <c r="BX591" s="155">
        <f t="shared" si="11051"/>
        <v>1</v>
      </c>
      <c r="BY591" s="156">
        <f t="shared" si="11051"/>
        <v>1</v>
      </c>
      <c r="BZ591" s="155">
        <f t="shared" si="11051"/>
        <v>1</v>
      </c>
      <c r="CA591" s="156">
        <f t="shared" si="11051"/>
        <v>1</v>
      </c>
      <c r="CB591" s="155">
        <f t="shared" si="11051"/>
        <v>1</v>
      </c>
      <c r="CC591" s="156">
        <f t="shared" si="11051"/>
        <v>0.99999999999999989</v>
      </c>
      <c r="CD591" s="155">
        <f t="shared" si="11051"/>
        <v>1</v>
      </c>
      <c r="CE591" s="156">
        <f t="shared" si="11051"/>
        <v>0.99999999999999989</v>
      </c>
      <c r="CF591" s="155">
        <f t="shared" si="11051"/>
        <v>1</v>
      </c>
      <c r="CG591" s="156">
        <f t="shared" si="11051"/>
        <v>1</v>
      </c>
      <c r="CH591" s="155">
        <f t="shared" si="11051"/>
        <v>1</v>
      </c>
      <c r="CI591" s="156">
        <f t="shared" si="11051"/>
        <v>1</v>
      </c>
      <c r="CJ591" s="155">
        <f t="shared" si="11051"/>
        <v>0.99999999999999989</v>
      </c>
      <c r="CK591" s="156">
        <f t="shared" si="11051"/>
        <v>0.99999999999999978</v>
      </c>
    </row>
    <row r="592" spans="1:89" ht="13.5" thickTop="1" x14ac:dyDescent="0.2">
      <c r="A592" s="187"/>
    </row>
    <row r="594" spans="1:89" x14ac:dyDescent="0.2">
      <c r="A594" s="301">
        <f>+A563+1</f>
        <v>44489</v>
      </c>
      <c r="B594" s="301"/>
      <c r="C594" s="301"/>
      <c r="D594" s="301"/>
      <c r="BI594" s="300">
        <f>+BI532+2</f>
        <v>44489</v>
      </c>
      <c r="BJ594" s="300"/>
      <c r="BK594" s="300"/>
      <c r="BL594" s="300"/>
    </row>
    <row r="595" spans="1:89" ht="13.5" thickBot="1" x14ac:dyDescent="0.25">
      <c r="AE595" s="270" t="s">
        <v>84</v>
      </c>
    </row>
    <row r="596" spans="1:89" ht="14.25" thickTop="1" thickBot="1" x14ac:dyDescent="0.25">
      <c r="A596" s="298" t="s">
        <v>0</v>
      </c>
      <c r="B596" s="292" t="s">
        <v>1</v>
      </c>
      <c r="C596" s="293"/>
      <c r="D596" s="292" t="s">
        <v>2</v>
      </c>
      <c r="E596" s="293"/>
      <c r="F596" s="292" t="s">
        <v>3</v>
      </c>
      <c r="G596" s="293"/>
      <c r="H596" s="292" t="s">
        <v>4</v>
      </c>
      <c r="I596" s="293"/>
      <c r="J596" s="292" t="s">
        <v>5</v>
      </c>
      <c r="K596" s="293"/>
      <c r="L596" s="292" t="s">
        <v>6</v>
      </c>
      <c r="M596" s="293"/>
      <c r="N596" s="292" t="s">
        <v>7</v>
      </c>
      <c r="O596" s="293"/>
      <c r="P596" s="292" t="s">
        <v>8</v>
      </c>
      <c r="Q596" s="293"/>
      <c r="R596" s="292" t="s">
        <v>9</v>
      </c>
      <c r="S596" s="293"/>
      <c r="T596" s="292" t="s">
        <v>10</v>
      </c>
      <c r="U596" s="293"/>
      <c r="V596" s="292" t="s">
        <v>11</v>
      </c>
      <c r="W596" s="293"/>
      <c r="X596" s="292" t="s">
        <v>12</v>
      </c>
      <c r="Y596" s="293"/>
      <c r="Z596" s="294" t="s">
        <v>40</v>
      </c>
      <c r="AA596" s="295"/>
      <c r="AB596" s="296" t="s">
        <v>41</v>
      </c>
      <c r="AC596" s="297"/>
      <c r="AE596" s="298" t="s">
        <v>0</v>
      </c>
      <c r="AF596" s="292" t="s">
        <v>1</v>
      </c>
      <c r="AG596" s="293"/>
      <c r="AH596" s="292" t="s">
        <v>2</v>
      </c>
      <c r="AI596" s="293"/>
      <c r="AJ596" s="292" t="s">
        <v>3</v>
      </c>
      <c r="AK596" s="293"/>
      <c r="AL596" s="292" t="s">
        <v>4</v>
      </c>
      <c r="AM596" s="293"/>
      <c r="AN596" s="292" t="s">
        <v>5</v>
      </c>
      <c r="AO596" s="293"/>
      <c r="AP596" s="292" t="s">
        <v>6</v>
      </c>
      <c r="AQ596" s="293"/>
      <c r="AR596" s="292" t="s">
        <v>7</v>
      </c>
      <c r="AS596" s="293"/>
      <c r="AT596" s="292" t="s">
        <v>8</v>
      </c>
      <c r="AU596" s="293"/>
      <c r="AV596" s="292" t="s">
        <v>9</v>
      </c>
      <c r="AW596" s="293"/>
      <c r="AX596" s="292" t="s">
        <v>10</v>
      </c>
      <c r="AY596" s="293"/>
      <c r="AZ596" s="292" t="s">
        <v>11</v>
      </c>
      <c r="BA596" s="293"/>
      <c r="BB596" s="292" t="s">
        <v>12</v>
      </c>
      <c r="BC596" s="293"/>
      <c r="BD596" s="294" t="s">
        <v>40</v>
      </c>
      <c r="BE596" s="295"/>
      <c r="BF596" s="296" t="s">
        <v>41</v>
      </c>
      <c r="BG596" s="297"/>
      <c r="BI596" s="298" t="s">
        <v>0</v>
      </c>
      <c r="BJ596" s="292" t="s">
        <v>1</v>
      </c>
      <c r="BK596" s="293"/>
      <c r="BL596" s="292" t="s">
        <v>2</v>
      </c>
      <c r="BM596" s="293"/>
      <c r="BN596" s="292" t="s">
        <v>3</v>
      </c>
      <c r="BO596" s="293"/>
      <c r="BP596" s="292" t="s">
        <v>4</v>
      </c>
      <c r="BQ596" s="293"/>
      <c r="BR596" s="292" t="s">
        <v>5</v>
      </c>
      <c r="BS596" s="293"/>
      <c r="BT596" s="292" t="s">
        <v>6</v>
      </c>
      <c r="BU596" s="293"/>
      <c r="BV596" s="292" t="s">
        <v>7</v>
      </c>
      <c r="BW596" s="293"/>
      <c r="BX596" s="292" t="s">
        <v>8</v>
      </c>
      <c r="BY596" s="293"/>
      <c r="BZ596" s="292" t="s">
        <v>9</v>
      </c>
      <c r="CA596" s="293"/>
      <c r="CB596" s="292" t="s">
        <v>10</v>
      </c>
      <c r="CC596" s="293"/>
      <c r="CD596" s="292" t="s">
        <v>11</v>
      </c>
      <c r="CE596" s="293"/>
      <c r="CF596" s="292" t="s">
        <v>12</v>
      </c>
      <c r="CG596" s="293"/>
      <c r="CH596" s="294" t="s">
        <v>40</v>
      </c>
      <c r="CI596" s="295"/>
      <c r="CJ596" s="292" t="s">
        <v>41</v>
      </c>
      <c r="CK596" s="293"/>
    </row>
    <row r="597" spans="1:89" ht="15" thickTop="1" thickBot="1" x14ac:dyDescent="0.3">
      <c r="A597" s="299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9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9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3.5" thickTop="1" x14ac:dyDescent="0.2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3" t="str">
        <f>$AE$9</f>
        <v>07:00 - 07:59</v>
      </c>
      <c r="AF598" s="126">
        <f>SUMIF($A$9:$A$32,$AE598,B$598:B$621)</f>
        <v>1224</v>
      </c>
      <c r="AG598" s="186">
        <f t="shared" ref="AG598:AV600" si="11052">SUMIF($A$9:$A$32,$AE598,C$598:C$621)</f>
        <v>527</v>
      </c>
      <c r="AH598" s="127">
        <f t="shared" si="11052"/>
        <v>541</v>
      </c>
      <c r="AI598" s="180">
        <f t="shared" si="11052"/>
        <v>411</v>
      </c>
      <c r="AJ598" s="126">
        <f t="shared" si="11052"/>
        <v>1226</v>
      </c>
      <c r="AK598" s="128">
        <f t="shared" si="11052"/>
        <v>694</v>
      </c>
      <c r="AL598" s="127">
        <f t="shared" si="11052"/>
        <v>1543</v>
      </c>
      <c r="AM598" s="180">
        <f t="shared" si="11052"/>
        <v>1091</v>
      </c>
      <c r="AN598" s="126">
        <f t="shared" si="11052"/>
        <v>155</v>
      </c>
      <c r="AO598" s="128">
        <f t="shared" si="11052"/>
        <v>459</v>
      </c>
      <c r="AP598" s="127">
        <f t="shared" si="11052"/>
        <v>486</v>
      </c>
      <c r="AQ598" s="126">
        <f t="shared" si="11052"/>
        <v>1380</v>
      </c>
      <c r="AR598" s="179">
        <f t="shared" si="11052"/>
        <v>1536</v>
      </c>
      <c r="AS598" s="181">
        <f t="shared" si="11052"/>
        <v>2115</v>
      </c>
      <c r="AT598" s="126">
        <f t="shared" si="11052"/>
        <v>1016</v>
      </c>
      <c r="AU598" s="128">
        <f t="shared" si="11052"/>
        <v>996</v>
      </c>
      <c r="AV598" s="127">
        <f t="shared" si="11052"/>
        <v>1189</v>
      </c>
      <c r="AW598" s="180">
        <f t="shared" ref="AW598:BE600" si="11053">SUMIF($A$9:$A$32,$AE598,S$598:S$621)</f>
        <v>832</v>
      </c>
      <c r="AX598" s="126">
        <f t="shared" si="11053"/>
        <v>172</v>
      </c>
      <c r="AY598" s="128">
        <f t="shared" si="11053"/>
        <v>593</v>
      </c>
      <c r="AZ598" s="127">
        <f t="shared" si="11053"/>
        <v>438</v>
      </c>
      <c r="BA598" s="180">
        <f t="shared" si="11053"/>
        <v>1104</v>
      </c>
      <c r="BB598" s="126">
        <f t="shared" si="11053"/>
        <v>812</v>
      </c>
      <c r="BC598" s="128">
        <f t="shared" si="11053"/>
        <v>746</v>
      </c>
      <c r="BD598" s="184">
        <f t="shared" si="11053"/>
        <v>1512</v>
      </c>
      <c r="BE598" s="185">
        <f t="shared" si="11053"/>
        <v>1221</v>
      </c>
      <c r="BF598" s="170">
        <f>AF598+AH598+AJ598+AL598+AN598+AP598+AR598+AT598+AV598+AX598+AZ598+BB598+BD598</f>
        <v>11850</v>
      </c>
      <c r="BG598" s="171">
        <f>AG598+AI598+AK598+AM598+AO598+AQ598+AS598+AU598+AW598+AY598+BA598+BC598+BE598</f>
        <v>12169</v>
      </c>
      <c r="BI598" s="125" t="s">
        <v>16</v>
      </c>
      <c r="BJ598" s="129">
        <f>B598/B622</f>
        <v>0</v>
      </c>
      <c r="BK598" s="130">
        <f t="shared" ref="BK598" si="11054">C598/C622</f>
        <v>0</v>
      </c>
      <c r="BL598" s="131">
        <f t="shared" ref="BL598" si="11055">D598/D622</f>
        <v>0</v>
      </c>
      <c r="BM598" s="132">
        <f t="shared" ref="BM598" si="11056">E598/E622</f>
        <v>0</v>
      </c>
      <c r="BN598" s="129">
        <f t="shared" ref="BN598" si="11057">F598/F622</f>
        <v>0</v>
      </c>
      <c r="BO598" s="130">
        <f t="shared" ref="BO598" si="11058">G598/G622</f>
        <v>0</v>
      </c>
      <c r="BP598" s="131">
        <f t="shared" ref="BP598" si="11059">H598/H622</f>
        <v>0</v>
      </c>
      <c r="BQ598" s="132">
        <f t="shared" ref="BQ598" si="11060">I598/I622</f>
        <v>0</v>
      </c>
      <c r="BR598" s="129">
        <f t="shared" ref="BR598" si="11061">J598/J622</f>
        <v>0</v>
      </c>
      <c r="BS598" s="130">
        <f t="shared" ref="BS598" si="11062">K598/K622</f>
        <v>0</v>
      </c>
      <c r="BT598" s="131">
        <f t="shared" ref="BT598" si="11063">L598/L622</f>
        <v>0</v>
      </c>
      <c r="BU598" s="129">
        <f t="shared" ref="BU598" si="11064">M598/M622</f>
        <v>0</v>
      </c>
      <c r="BV598" s="133">
        <f t="shared" ref="BV598" si="11065">N598/N622</f>
        <v>0</v>
      </c>
      <c r="BW598" s="134">
        <f t="shared" ref="BW598" si="11066">O598/O622</f>
        <v>0</v>
      </c>
      <c r="BX598" s="129">
        <f t="shared" ref="BX598" si="11067">P598/P622</f>
        <v>0</v>
      </c>
      <c r="BY598" s="130">
        <f t="shared" ref="BY598" si="11068">Q598/Q622</f>
        <v>0</v>
      </c>
      <c r="BZ598" s="131">
        <f t="shared" ref="BZ598" si="11069">R598/R622</f>
        <v>0</v>
      </c>
      <c r="CA598" s="132">
        <f t="shared" ref="CA598" si="11070">S598/S622</f>
        <v>0</v>
      </c>
      <c r="CB598" s="129">
        <f t="shared" ref="CB598" si="11071">T598/T622</f>
        <v>0</v>
      </c>
      <c r="CC598" s="130">
        <f t="shared" ref="CC598" si="11072">U598/U622</f>
        <v>0</v>
      </c>
      <c r="CD598" s="131">
        <f t="shared" ref="CD598" si="11073">V598/V622</f>
        <v>0</v>
      </c>
      <c r="CE598" s="132">
        <f t="shared" ref="CE598" si="11074">W598/W622</f>
        <v>0</v>
      </c>
      <c r="CF598" s="129">
        <f t="shared" ref="CF598" si="11075">X598/X622</f>
        <v>0</v>
      </c>
      <c r="CG598" s="130">
        <f t="shared" ref="CG598" si="11076">Y598/Y622</f>
        <v>0</v>
      </c>
      <c r="CH598" s="131">
        <f t="shared" ref="CH598" si="11077">Z598/Z622</f>
        <v>0</v>
      </c>
      <c r="CI598" s="129">
        <f t="shared" ref="CI598" si="11078">AA598/AA622</f>
        <v>0</v>
      </c>
      <c r="CJ598" s="135">
        <f t="shared" ref="CJ598" si="11079">AB598/AB622</f>
        <v>0</v>
      </c>
      <c r="CK598" s="136">
        <f t="shared" ref="CK598" si="11080">AC598/AC622</f>
        <v>0</v>
      </c>
    </row>
    <row r="599" spans="1:89" x14ac:dyDescent="0.2">
      <c r="A599" s="137" t="s">
        <v>17</v>
      </c>
      <c r="B599" s="189">
        <v>95</v>
      </c>
      <c r="C599" s="190">
        <v>0</v>
      </c>
      <c r="D599" s="191">
        <v>88</v>
      </c>
      <c r="E599" s="192">
        <v>2</v>
      </c>
      <c r="F599" s="189">
        <v>281</v>
      </c>
      <c r="G599" s="193">
        <v>1</v>
      </c>
      <c r="H599" s="191">
        <v>183</v>
      </c>
      <c r="I599" s="192">
        <v>24</v>
      </c>
      <c r="J599" s="189">
        <v>8</v>
      </c>
      <c r="K599" s="193">
        <v>8</v>
      </c>
      <c r="L599" s="191">
        <v>21</v>
      </c>
      <c r="M599" s="189">
        <v>35</v>
      </c>
      <c r="N599" s="194">
        <v>79</v>
      </c>
      <c r="O599" s="195">
        <v>80</v>
      </c>
      <c r="P599" s="189">
        <v>26</v>
      </c>
      <c r="Q599" s="193">
        <v>43</v>
      </c>
      <c r="R599" s="191">
        <v>7</v>
      </c>
      <c r="S599" s="192">
        <v>35</v>
      </c>
      <c r="T599" s="189">
        <v>2</v>
      </c>
      <c r="U599" s="193">
        <v>10</v>
      </c>
      <c r="V599" s="191">
        <v>0</v>
      </c>
      <c r="W599" s="192">
        <v>1</v>
      </c>
      <c r="X599" s="189">
        <v>2</v>
      </c>
      <c r="Y599" s="193">
        <v>0</v>
      </c>
      <c r="Z599" s="191">
        <v>0</v>
      </c>
      <c r="AA599" s="189">
        <v>0</v>
      </c>
      <c r="AB599" s="170">
        <f t="shared" ref="AB599:AB618" si="11081">B599+D599+F599+H599+J599+L599+N599+P599+R599+T599+V599+X599+Z599</f>
        <v>792</v>
      </c>
      <c r="AC599" s="171">
        <f t="shared" ref="AC599:AC618" si="11082">C599+E599+G599+I599+K599+M599+O599+Q599+S599+U599+W599+Y599+AA599</f>
        <v>239</v>
      </c>
      <c r="AE599" s="275" t="str">
        <f>$AE$10</f>
        <v>08:00 - 08:59</v>
      </c>
      <c r="AF599" s="126">
        <f>SUMIF($A$9:$A$32,$AE599,B$598:B$621)</f>
        <v>1029</v>
      </c>
      <c r="AG599" s="190">
        <f t="shared" si="11052"/>
        <v>503</v>
      </c>
      <c r="AH599" s="191">
        <f t="shared" si="11052"/>
        <v>378</v>
      </c>
      <c r="AI599" s="192">
        <f t="shared" si="11052"/>
        <v>361</v>
      </c>
      <c r="AJ599" s="276">
        <f t="shared" si="11052"/>
        <v>1367</v>
      </c>
      <c r="AK599" s="193">
        <f t="shared" si="11052"/>
        <v>596</v>
      </c>
      <c r="AL599" s="191">
        <f t="shared" si="11052"/>
        <v>1273</v>
      </c>
      <c r="AM599" s="192">
        <f t="shared" si="11052"/>
        <v>970</v>
      </c>
      <c r="AN599" s="276">
        <f t="shared" si="11052"/>
        <v>121</v>
      </c>
      <c r="AO599" s="193">
        <f t="shared" si="11052"/>
        <v>434</v>
      </c>
      <c r="AP599" s="191">
        <f t="shared" si="11052"/>
        <v>449</v>
      </c>
      <c r="AQ599" s="276">
        <f t="shared" si="11052"/>
        <v>1206</v>
      </c>
      <c r="AR599" s="194">
        <f t="shared" si="11052"/>
        <v>1173</v>
      </c>
      <c r="AS599" s="195">
        <f t="shared" si="11052"/>
        <v>1795</v>
      </c>
      <c r="AT599" s="276">
        <f t="shared" si="11052"/>
        <v>793</v>
      </c>
      <c r="AU599" s="193">
        <f t="shared" si="11052"/>
        <v>698</v>
      </c>
      <c r="AV599" s="191">
        <f t="shared" si="11052"/>
        <v>1061</v>
      </c>
      <c r="AW599" s="192">
        <f t="shared" si="11053"/>
        <v>735</v>
      </c>
      <c r="AX599" s="276">
        <f t="shared" si="11053"/>
        <v>150</v>
      </c>
      <c r="AY599" s="193">
        <f t="shared" si="11053"/>
        <v>379</v>
      </c>
      <c r="AZ599" s="191">
        <f t="shared" si="11053"/>
        <v>431</v>
      </c>
      <c r="BA599" s="192">
        <f t="shared" si="11053"/>
        <v>885</v>
      </c>
      <c r="BB599" s="276">
        <f t="shared" si="11053"/>
        <v>674</v>
      </c>
      <c r="BC599" s="193">
        <f t="shared" si="11053"/>
        <v>627</v>
      </c>
      <c r="BD599" s="191">
        <f t="shared" si="11053"/>
        <v>1354</v>
      </c>
      <c r="BE599" s="276">
        <f t="shared" si="11053"/>
        <v>1116</v>
      </c>
      <c r="BF599" s="172">
        <f>SUM(AF599,AH599,AJ599,AL599,AN599,AP599,AR599,AT599,AV599,AX599,AZ599,BB599,BD599)</f>
        <v>10253</v>
      </c>
      <c r="BG599" s="173">
        <f>SUM(AG599,AI599,AK599,AM599,AO599,AQ599,AS599,AU599,AW599,AY599,BA599,BC599,BE599)</f>
        <v>10305</v>
      </c>
      <c r="BI599" s="137" t="s">
        <v>17</v>
      </c>
      <c r="BJ599" s="129">
        <f>B599/B622</f>
        <v>9.0657505487164811E-3</v>
      </c>
      <c r="BK599" s="130">
        <f t="shared" ref="BK599" si="11083">C599/C622</f>
        <v>0</v>
      </c>
      <c r="BL599" s="131">
        <f t="shared" ref="BL599" si="11084">D599/D622</f>
        <v>1.7261671243624949E-2</v>
      </c>
      <c r="BM599" s="132">
        <f t="shared" ref="BM599" si="11085">E599/E622</f>
        <v>3.8476337052712584E-4</v>
      </c>
      <c r="BN599" s="129">
        <f t="shared" ref="BN599" si="11086">F599/F622</f>
        <v>2.0780949563674014E-2</v>
      </c>
      <c r="BO599" s="130">
        <f t="shared" ref="BO599" si="11087">G599/G622</f>
        <v>8.1672655994772947E-5</v>
      </c>
      <c r="BP599" s="131">
        <f t="shared" ref="BP599" si="11088">H599/H622</f>
        <v>1.050999310820124E-2</v>
      </c>
      <c r="BQ599" s="132">
        <f t="shared" ref="BQ599" si="11089">I599/I622</f>
        <v>1.2885906040268457E-3</v>
      </c>
      <c r="BR599" s="129">
        <f t="shared" ref="BR599" si="11090">J599/J622</f>
        <v>2.520478890989288E-3</v>
      </c>
      <c r="BS599" s="130">
        <f t="shared" ref="BS599" si="11091">K599/K622</f>
        <v>2.5372660957817951E-3</v>
      </c>
      <c r="BT599" s="131">
        <f t="shared" ref="BT599" si="11092">L599/L622</f>
        <v>2.2373748135520988E-3</v>
      </c>
      <c r="BU599" s="129">
        <f t="shared" ref="BU599" si="11093">M599/M622</f>
        <v>3.6760844449112489E-3</v>
      </c>
      <c r="BV599" s="133">
        <f t="shared" ref="BV599" si="11094">N599/N622</f>
        <v>4.131799163179916E-3</v>
      </c>
      <c r="BW599" s="134">
        <f t="shared" ref="BW599" si="11095">O599/O622</f>
        <v>4.1137450506504858E-3</v>
      </c>
      <c r="BX599" s="129">
        <f t="shared" ref="BX599" si="11096">P599/P622</f>
        <v>2.5883524141363861E-3</v>
      </c>
      <c r="BY599" s="130">
        <f t="shared" ref="BY599" si="11097">Q599/Q622</f>
        <v>4.3025815489293575E-3</v>
      </c>
      <c r="BZ599" s="131">
        <f t="shared" ref="BZ599" si="11098">R599/R622</f>
        <v>6.2023746234272546E-4</v>
      </c>
      <c r="CA599" s="132">
        <f t="shared" ref="CA599" si="11099">S599/S622</f>
        <v>2.9364879603993622E-3</v>
      </c>
      <c r="CB599" s="129">
        <f t="shared" ref="CB599" si="11100">T599/T622</f>
        <v>6.6956812855708072E-4</v>
      </c>
      <c r="CC599" s="130">
        <f t="shared" ref="CC599" si="11101">U599/U622</f>
        <v>3.27653997378768E-3</v>
      </c>
      <c r="CD599" s="131">
        <f t="shared" ref="CD599" si="11102">V599/V622</f>
        <v>0</v>
      </c>
      <c r="CE599" s="132">
        <f t="shared" ref="CE599" si="11103">W599/W622</f>
        <v>9.4161958568738229E-5</v>
      </c>
      <c r="CF599" s="129">
        <f t="shared" ref="CF599" si="11104">X599/X622</f>
        <v>2.1877050973528769E-4</v>
      </c>
      <c r="CG599" s="130">
        <f t="shared" ref="CG599" si="11105">Y599/Y622</f>
        <v>0</v>
      </c>
      <c r="CH599" s="131">
        <f t="shared" ref="CH599" si="11106">Z599/Z622</f>
        <v>0</v>
      </c>
      <c r="CI599" s="129">
        <f t="shared" ref="CI599" si="11107">AA599/AA622</f>
        <v>0</v>
      </c>
      <c r="CJ599" s="135">
        <f t="shared" ref="CJ599" si="11108">AB599/AB622</f>
        <v>5.7084372432284385E-3</v>
      </c>
      <c r="CK599" s="136">
        <f t="shared" ref="CK599" si="11109">AC599/AC622</f>
        <v>1.726841181188269E-3</v>
      </c>
    </row>
    <row r="600" spans="1:89" ht="13.5" thickBot="1" x14ac:dyDescent="0.25">
      <c r="A600" s="146" t="s">
        <v>18</v>
      </c>
      <c r="B600" s="196">
        <v>586</v>
      </c>
      <c r="C600" s="197">
        <v>0</v>
      </c>
      <c r="D600" s="198">
        <v>296</v>
      </c>
      <c r="E600" s="199">
        <v>84</v>
      </c>
      <c r="F600" s="196">
        <v>1082</v>
      </c>
      <c r="G600" s="200">
        <v>160</v>
      </c>
      <c r="H600" s="198">
        <v>948</v>
      </c>
      <c r="I600" s="199">
        <v>270</v>
      </c>
      <c r="J600" s="196">
        <v>47</v>
      </c>
      <c r="K600" s="200">
        <v>81</v>
      </c>
      <c r="L600" s="198">
        <v>187</v>
      </c>
      <c r="M600" s="196">
        <v>361</v>
      </c>
      <c r="N600" s="201">
        <v>663</v>
      </c>
      <c r="O600" s="202">
        <v>820</v>
      </c>
      <c r="P600" s="196">
        <v>389</v>
      </c>
      <c r="Q600" s="200">
        <v>471</v>
      </c>
      <c r="R600" s="198">
        <v>387</v>
      </c>
      <c r="S600" s="199">
        <v>444</v>
      </c>
      <c r="T600" s="196">
        <v>75</v>
      </c>
      <c r="U600" s="200">
        <v>200</v>
      </c>
      <c r="V600" s="198">
        <v>169</v>
      </c>
      <c r="W600" s="199">
        <v>401</v>
      </c>
      <c r="X600" s="196">
        <v>330</v>
      </c>
      <c r="Y600" s="200">
        <v>259</v>
      </c>
      <c r="Z600" s="198">
        <v>683</v>
      </c>
      <c r="AA600" s="196">
        <v>409</v>
      </c>
      <c r="AB600" s="170">
        <f t="shared" si="11081"/>
        <v>5842</v>
      </c>
      <c r="AC600" s="171">
        <f t="shared" si="11082"/>
        <v>3960</v>
      </c>
      <c r="AE600" s="273">
        <f>$AE$11</f>
        <v>0</v>
      </c>
      <c r="AF600" s="126">
        <f>SUMIF($A$9:$A$32,$AE600,B$598:B$621)</f>
        <v>0</v>
      </c>
      <c r="AG600" s="197">
        <f t="shared" si="11052"/>
        <v>0</v>
      </c>
      <c r="AH600" s="198">
        <f t="shared" si="11052"/>
        <v>0</v>
      </c>
      <c r="AI600" s="199">
        <f t="shared" si="11052"/>
        <v>0</v>
      </c>
      <c r="AJ600" s="196">
        <f t="shared" si="11052"/>
        <v>0</v>
      </c>
      <c r="AK600" s="200">
        <f t="shared" si="11052"/>
        <v>0</v>
      </c>
      <c r="AL600" s="198">
        <f t="shared" si="11052"/>
        <v>0</v>
      </c>
      <c r="AM600" s="199">
        <f t="shared" si="11052"/>
        <v>0</v>
      </c>
      <c r="AN600" s="196">
        <f t="shared" si="11052"/>
        <v>0</v>
      </c>
      <c r="AO600" s="200">
        <f t="shared" si="11052"/>
        <v>0</v>
      </c>
      <c r="AP600" s="198">
        <f t="shared" si="11052"/>
        <v>0</v>
      </c>
      <c r="AQ600" s="196">
        <f t="shared" si="11052"/>
        <v>0</v>
      </c>
      <c r="AR600" s="201">
        <f t="shared" si="11052"/>
        <v>0</v>
      </c>
      <c r="AS600" s="202">
        <f t="shared" si="11052"/>
        <v>0</v>
      </c>
      <c r="AT600" s="196">
        <f t="shared" si="11052"/>
        <v>0</v>
      </c>
      <c r="AU600" s="200">
        <f t="shared" si="11052"/>
        <v>0</v>
      </c>
      <c r="AV600" s="198">
        <f t="shared" si="11052"/>
        <v>0</v>
      </c>
      <c r="AW600" s="199">
        <f t="shared" si="11053"/>
        <v>0</v>
      </c>
      <c r="AX600" s="196">
        <f t="shared" si="11053"/>
        <v>0</v>
      </c>
      <c r="AY600" s="200">
        <f t="shared" si="11053"/>
        <v>0</v>
      </c>
      <c r="AZ600" s="198">
        <f t="shared" si="11053"/>
        <v>0</v>
      </c>
      <c r="BA600" s="199">
        <f t="shared" si="11053"/>
        <v>0</v>
      </c>
      <c r="BB600" s="196">
        <f t="shared" si="11053"/>
        <v>0</v>
      </c>
      <c r="BC600" s="200">
        <f t="shared" si="11053"/>
        <v>0</v>
      </c>
      <c r="BD600" s="198">
        <f t="shared" si="11053"/>
        <v>0</v>
      </c>
      <c r="BE600" s="196">
        <f t="shared" si="11053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5.5921366542609027E-2</v>
      </c>
      <c r="BK600" s="130">
        <f t="shared" ref="BK600" si="11110">C600/C622</f>
        <v>0</v>
      </c>
      <c r="BL600" s="131">
        <f t="shared" ref="BL600" si="11111">D600/D622</f>
        <v>5.8061985092193014E-2</v>
      </c>
      <c r="BM600" s="132">
        <f t="shared" ref="BM600" si="11112">E600/E622</f>
        <v>1.6160061562139283E-2</v>
      </c>
      <c r="BN600" s="129">
        <f t="shared" ref="BN600" si="11113">F600/F622</f>
        <v>8.0017748853719858E-2</v>
      </c>
      <c r="BO600" s="130">
        <f t="shared" ref="BO600" si="11114">G600/G622</f>
        <v>1.3067624959163672E-2</v>
      </c>
      <c r="BP600" s="131">
        <f t="shared" ref="BP600" si="11115">H600/H622</f>
        <v>5.4445210199862162E-2</v>
      </c>
      <c r="BQ600" s="132">
        <f t="shared" ref="BQ600" si="11116">I600/I622</f>
        <v>1.4496644295302013E-2</v>
      </c>
      <c r="BR600" s="129">
        <f t="shared" ref="BR600" si="11117">J600/J622</f>
        <v>1.4807813484562067E-2</v>
      </c>
      <c r="BS600" s="130">
        <f t="shared" ref="BS600" si="11118">K600/K622</f>
        <v>2.5689819219790674E-2</v>
      </c>
      <c r="BT600" s="131">
        <f t="shared" ref="BT600" si="11119">L600/L622</f>
        <v>1.9923290006392501E-2</v>
      </c>
      <c r="BU600" s="129">
        <f t="shared" ref="BU600" si="11120">M600/M622</f>
        <v>3.7916185274656025E-2</v>
      </c>
      <c r="BV600" s="133">
        <f t="shared" ref="BV600" si="11121">N600/N622</f>
        <v>3.4675732217573224E-2</v>
      </c>
      <c r="BW600" s="134">
        <f t="shared" ref="BW600" si="11122">O600/O622</f>
        <v>4.2165886769167479E-2</v>
      </c>
      <c r="BX600" s="129">
        <f t="shared" ref="BX600" si="11123">P600/P622</f>
        <v>3.8725734196117474E-2</v>
      </c>
      <c r="BY600" s="130">
        <f t="shared" ref="BY600" si="11124">Q600/Q622</f>
        <v>4.7128276966179709E-2</v>
      </c>
      <c r="BZ600" s="131">
        <f t="shared" ref="BZ600" si="11125">R600/R622</f>
        <v>3.4290271132376399E-2</v>
      </c>
      <c r="CA600" s="132">
        <f t="shared" ref="CA600" si="11126">S600/S622</f>
        <v>3.72514472690662E-2</v>
      </c>
      <c r="CB600" s="129">
        <f t="shared" ref="CB600" si="11127">T600/T622</f>
        <v>2.5108804820890524E-2</v>
      </c>
      <c r="CC600" s="130">
        <f t="shared" ref="CC600" si="11128">U600/U622</f>
        <v>6.5530799475753604E-2</v>
      </c>
      <c r="CD600" s="131">
        <f t="shared" ref="CD600" si="11129">V600/V622</f>
        <v>1.7628037968081777E-2</v>
      </c>
      <c r="CE600" s="132">
        <f t="shared" ref="CE600" si="11130">W600/W622</f>
        <v>3.775894538606403E-2</v>
      </c>
      <c r="CF600" s="129">
        <f t="shared" ref="CF600" si="11131">X600/X622</f>
        <v>3.6097134106322468E-2</v>
      </c>
      <c r="CG600" s="130">
        <f t="shared" ref="CG600" si="11132">Y600/Y622</f>
        <v>4.6382521489971344E-2</v>
      </c>
      <c r="CH600" s="131">
        <f t="shared" ref="CH600" si="11133">Z600/Z622</f>
        <v>3.9019652650822668E-2</v>
      </c>
      <c r="CI600" s="129">
        <f t="shared" ref="CI600" si="11134">AA600/AA622</f>
        <v>2.2712127943136384E-2</v>
      </c>
      <c r="CJ600" s="135">
        <f t="shared" ref="CJ600" si="11135">AB600/AB622</f>
        <v>4.2106932291591584E-2</v>
      </c>
      <c r="CK600" s="136">
        <f t="shared" ref="CK600" si="11136">AC600/AC622</f>
        <v>2.8612096558600607E-2</v>
      </c>
    </row>
    <row r="601" spans="1:89" ht="14.25" thickTop="1" thickBot="1" x14ac:dyDescent="0.25">
      <c r="A601" s="137" t="s">
        <v>19</v>
      </c>
      <c r="B601" s="189">
        <v>1124</v>
      </c>
      <c r="C601" s="190">
        <v>456</v>
      </c>
      <c r="D601" s="191">
        <v>512</v>
      </c>
      <c r="E601" s="192">
        <v>307</v>
      </c>
      <c r="F601" s="189">
        <v>1450</v>
      </c>
      <c r="G601" s="193">
        <v>588</v>
      </c>
      <c r="H601" s="191">
        <v>1533</v>
      </c>
      <c r="I601" s="192">
        <v>846</v>
      </c>
      <c r="J601" s="189">
        <v>80</v>
      </c>
      <c r="K601" s="193">
        <v>324</v>
      </c>
      <c r="L601" s="191">
        <v>348</v>
      </c>
      <c r="M601" s="189">
        <v>873</v>
      </c>
      <c r="N601" s="194">
        <v>1403</v>
      </c>
      <c r="O601" s="195">
        <v>1508</v>
      </c>
      <c r="P601" s="189">
        <v>808</v>
      </c>
      <c r="Q601" s="193">
        <v>829</v>
      </c>
      <c r="R601" s="191">
        <v>846</v>
      </c>
      <c r="S601" s="192">
        <v>793</v>
      </c>
      <c r="T601" s="189">
        <v>150</v>
      </c>
      <c r="U601" s="193">
        <v>383</v>
      </c>
      <c r="V601" s="191">
        <v>407</v>
      </c>
      <c r="W601" s="192">
        <v>896</v>
      </c>
      <c r="X601" s="189">
        <v>724</v>
      </c>
      <c r="Y601" s="193">
        <v>538</v>
      </c>
      <c r="Z601" s="191">
        <v>1219</v>
      </c>
      <c r="AA601" s="189">
        <v>1046</v>
      </c>
      <c r="AB601" s="170">
        <f t="shared" si="11081"/>
        <v>10604</v>
      </c>
      <c r="AC601" s="171">
        <f t="shared" si="11082"/>
        <v>9387</v>
      </c>
      <c r="AE601" s="267" t="s">
        <v>13</v>
      </c>
      <c r="AF601" s="20">
        <f t="shared" ref="AF601:BG601" si="11137">SUM(AF598:AF600)</f>
        <v>2253</v>
      </c>
      <c r="AG601" s="21">
        <f t="shared" si="11137"/>
        <v>1030</v>
      </c>
      <c r="AH601" s="20">
        <f t="shared" si="11137"/>
        <v>919</v>
      </c>
      <c r="AI601" s="21">
        <f t="shared" si="11137"/>
        <v>772</v>
      </c>
      <c r="AJ601" s="20">
        <f t="shared" si="11137"/>
        <v>2593</v>
      </c>
      <c r="AK601" s="21">
        <f t="shared" si="11137"/>
        <v>1290</v>
      </c>
      <c r="AL601" s="20">
        <f t="shared" si="11137"/>
        <v>2816</v>
      </c>
      <c r="AM601" s="21">
        <f t="shared" si="11137"/>
        <v>2061</v>
      </c>
      <c r="AN601" s="20">
        <f t="shared" si="11137"/>
        <v>276</v>
      </c>
      <c r="AO601" s="21">
        <f t="shared" si="11137"/>
        <v>893</v>
      </c>
      <c r="AP601" s="20">
        <f t="shared" si="11137"/>
        <v>935</v>
      </c>
      <c r="AQ601" s="21">
        <f t="shared" si="11137"/>
        <v>2586</v>
      </c>
      <c r="AR601" s="20">
        <f t="shared" si="11137"/>
        <v>2709</v>
      </c>
      <c r="AS601" s="21">
        <f t="shared" si="11137"/>
        <v>3910</v>
      </c>
      <c r="AT601" s="20">
        <f t="shared" si="11137"/>
        <v>1809</v>
      </c>
      <c r="AU601" s="21">
        <f t="shared" si="11137"/>
        <v>1694</v>
      </c>
      <c r="AV601" s="20">
        <f t="shared" si="11137"/>
        <v>2250</v>
      </c>
      <c r="AW601" s="21">
        <f t="shared" si="11137"/>
        <v>1567</v>
      </c>
      <c r="AX601" s="20">
        <f t="shared" si="11137"/>
        <v>322</v>
      </c>
      <c r="AY601" s="21">
        <f t="shared" si="11137"/>
        <v>972</v>
      </c>
      <c r="AZ601" s="20">
        <f t="shared" si="11137"/>
        <v>869</v>
      </c>
      <c r="BA601" s="21">
        <f t="shared" si="11137"/>
        <v>1989</v>
      </c>
      <c r="BB601" s="20">
        <f t="shared" si="11137"/>
        <v>1486</v>
      </c>
      <c r="BC601" s="21">
        <f t="shared" si="11137"/>
        <v>1373</v>
      </c>
      <c r="BD601" s="20">
        <f t="shared" si="11137"/>
        <v>2866</v>
      </c>
      <c r="BE601" s="21">
        <f t="shared" si="11137"/>
        <v>2337</v>
      </c>
      <c r="BF601" s="174">
        <f t="shared" si="11137"/>
        <v>22103</v>
      </c>
      <c r="BG601" s="175">
        <f t="shared" si="11137"/>
        <v>22474</v>
      </c>
      <c r="BI601" s="137" t="s">
        <v>19</v>
      </c>
      <c r="BJ601" s="129">
        <f>B601/B622</f>
        <v>0.10726214333428763</v>
      </c>
      <c r="BK601" s="130">
        <f t="shared" ref="BK601" si="11138">C601/C622</f>
        <v>4.1311831853596666E-2</v>
      </c>
      <c r="BL601" s="131">
        <f t="shared" ref="BL601" si="11139">D601/D622</f>
        <v>0.10043154178109062</v>
      </c>
      <c r="BM601" s="132">
        <f t="shared" ref="BM601" si="11140">E601/E622</f>
        <v>5.9061177375913813E-2</v>
      </c>
      <c r="BN601" s="129">
        <f t="shared" ref="BN601" si="11141">F601/F622</f>
        <v>0.10723265789084455</v>
      </c>
      <c r="BO601" s="130">
        <f t="shared" ref="BO601" si="11142">G601/G622</f>
        <v>4.8023521724926493E-2</v>
      </c>
      <c r="BP601" s="131">
        <f t="shared" ref="BP601" si="11143">H601/H622</f>
        <v>8.8042729152308749E-2</v>
      </c>
      <c r="BQ601" s="132">
        <f t="shared" ref="BQ601" si="11144">I601/I622</f>
        <v>4.5422818791946311E-2</v>
      </c>
      <c r="BR601" s="129">
        <f t="shared" ref="BR601" si="11145">J601/J622</f>
        <v>2.5204788909892879E-2</v>
      </c>
      <c r="BS601" s="130">
        <f t="shared" ref="BS601" si="11146">K601/K622</f>
        <v>0.1027592768791627</v>
      </c>
      <c r="BT601" s="131">
        <f t="shared" ref="BT601" si="11147">L601/L622</f>
        <v>3.7076496910291926E-2</v>
      </c>
      <c r="BU601" s="129">
        <f t="shared" ref="BU601" si="11148">M601/M622</f>
        <v>9.1692049154500577E-2</v>
      </c>
      <c r="BV601" s="133">
        <f t="shared" ref="BV601" si="11149">N601/N622</f>
        <v>7.3378661087866115E-2</v>
      </c>
      <c r="BW601" s="134">
        <f t="shared" ref="BW601" si="11150">O601/O622</f>
        <v>7.754409420476166E-2</v>
      </c>
      <c r="BX601" s="129">
        <f t="shared" ref="BX601" si="11151">P601/P622</f>
        <v>8.0438028870084624E-2</v>
      </c>
      <c r="BY601" s="130">
        <f t="shared" ref="BY601" si="11152">Q601/Q622</f>
        <v>8.2949769861917155E-2</v>
      </c>
      <c r="BZ601" s="131">
        <f t="shared" ref="BZ601" si="11153">R601/R622</f>
        <v>7.4960127591706532E-2</v>
      </c>
      <c r="CA601" s="132">
        <f t="shared" ref="CA601" si="11154">S601/S622</f>
        <v>6.6532427217048412E-2</v>
      </c>
      <c r="CB601" s="129">
        <f t="shared" ref="CB601" si="11155">T601/T622</f>
        <v>5.0217609641781048E-2</v>
      </c>
      <c r="CC601" s="130">
        <f t="shared" ref="CC601" si="11156">U601/U622</f>
        <v>0.12549148099606816</v>
      </c>
      <c r="CD601" s="131">
        <f t="shared" ref="CD601" si="11157">V601/V622</f>
        <v>4.2453322207155524E-2</v>
      </c>
      <c r="CE601" s="132">
        <f t="shared" ref="CE601" si="11158">W601/W622</f>
        <v>8.4369114877589454E-2</v>
      </c>
      <c r="CF601" s="129">
        <f t="shared" ref="CF601" si="11159">X601/X622</f>
        <v>7.9194924524174135E-2</v>
      </c>
      <c r="CG601" s="130">
        <f t="shared" ref="CG601" si="11160">Y601/Y622</f>
        <v>9.6346704871060174E-2</v>
      </c>
      <c r="CH601" s="131">
        <f t="shared" ref="CH601" si="11161">Z601/Z622</f>
        <v>6.9641224862888484E-2</v>
      </c>
      <c r="CI601" s="129">
        <f t="shared" ref="CI601" si="11162">AA601/AA622</f>
        <v>5.8085295424255889E-2</v>
      </c>
      <c r="CJ601" s="135">
        <f t="shared" ref="CJ601" si="11163">AB601/AB622</f>
        <v>7.6429631978780763E-2</v>
      </c>
      <c r="CK601" s="136">
        <f t="shared" ref="CK601" si="11164">AC601/AC622</f>
        <v>6.7823674342319173E-2</v>
      </c>
    </row>
    <row r="602" spans="1:89" ht="13.5" thickTop="1" x14ac:dyDescent="0.2">
      <c r="A602" s="146" t="s">
        <v>20</v>
      </c>
      <c r="B602" s="196">
        <v>1224</v>
      </c>
      <c r="C602" s="197">
        <v>527</v>
      </c>
      <c r="D602" s="198">
        <v>541</v>
      </c>
      <c r="E602" s="199">
        <v>411</v>
      </c>
      <c r="F602" s="196">
        <v>1226</v>
      </c>
      <c r="G602" s="200">
        <v>694</v>
      </c>
      <c r="H602" s="198">
        <v>1543</v>
      </c>
      <c r="I602" s="199">
        <v>1091</v>
      </c>
      <c r="J602" s="196">
        <v>155</v>
      </c>
      <c r="K602" s="200">
        <v>459</v>
      </c>
      <c r="L602" s="198">
        <v>486</v>
      </c>
      <c r="M602" s="196">
        <v>1380</v>
      </c>
      <c r="N602" s="201">
        <v>1536</v>
      </c>
      <c r="O602" s="202">
        <v>2115</v>
      </c>
      <c r="P602" s="196">
        <v>1016</v>
      </c>
      <c r="Q602" s="200">
        <v>996</v>
      </c>
      <c r="R602" s="198">
        <v>1189</v>
      </c>
      <c r="S602" s="199">
        <v>832</v>
      </c>
      <c r="T602" s="196">
        <v>172</v>
      </c>
      <c r="U602" s="200">
        <v>593</v>
      </c>
      <c r="V602" s="198">
        <v>438</v>
      </c>
      <c r="W602" s="199">
        <v>1104</v>
      </c>
      <c r="X602" s="196">
        <v>812</v>
      </c>
      <c r="Y602" s="200">
        <v>746</v>
      </c>
      <c r="Z602" s="198">
        <v>1512</v>
      </c>
      <c r="AA602" s="196">
        <v>1221</v>
      </c>
      <c r="AB602" s="170">
        <f t="shared" si="11081"/>
        <v>11850</v>
      </c>
      <c r="AC602" s="171">
        <f t="shared" si="11082"/>
        <v>12169</v>
      </c>
      <c r="BI602" s="146" t="s">
        <v>20</v>
      </c>
      <c r="BJ602" s="129">
        <f>B602/B622</f>
        <v>0.11680503864872602</v>
      </c>
      <c r="BK602" s="130">
        <f t="shared" ref="BK602" si="11165">C602/C622</f>
        <v>4.7744156550099656E-2</v>
      </c>
      <c r="BL602" s="131">
        <f t="shared" ref="BL602" si="11166">D602/D622</f>
        <v>0.10612004707728522</v>
      </c>
      <c r="BM602" s="132">
        <f t="shared" ref="BM602" si="11167">E602/E622</f>
        <v>7.9068872643324351E-2</v>
      </c>
      <c r="BN602" s="129">
        <f t="shared" ref="BN602" si="11168">F602/F622</f>
        <v>9.0667061085638226E-2</v>
      </c>
      <c r="BO602" s="130">
        <f t="shared" ref="BO602" si="11169">G602/G622</f>
        <v>5.668082326037243E-2</v>
      </c>
      <c r="BP602" s="131">
        <f t="shared" ref="BP602" si="11170">H602/H622</f>
        <v>8.8617045715598433E-2</v>
      </c>
      <c r="BQ602" s="132">
        <f t="shared" ref="BQ602" si="11171">I602/I622</f>
        <v>5.8577181208053691E-2</v>
      </c>
      <c r="BR602" s="129">
        <f t="shared" ref="BR602" si="11172">J602/J622</f>
        <v>4.8834278512917453E-2</v>
      </c>
      <c r="BS602" s="130">
        <f t="shared" ref="BS602" si="11173">K602/K622</f>
        <v>0.1455756422454805</v>
      </c>
      <c r="BT602" s="131">
        <f t="shared" ref="BT602" si="11174">L602/L622</f>
        <v>5.1779245685062862E-2</v>
      </c>
      <c r="BU602" s="129">
        <f t="shared" ref="BU602" si="11175">M602/M622</f>
        <v>0.14494275811364352</v>
      </c>
      <c r="BV602" s="133">
        <f t="shared" ref="BV602" si="11176">N602/N622</f>
        <v>8.0334728033472802E-2</v>
      </c>
      <c r="BW602" s="134">
        <f t="shared" ref="BW602" si="11177">O602/O622</f>
        <v>0.10875713477657223</v>
      </c>
      <c r="BX602" s="129">
        <f t="shared" ref="BX602" si="11178">P602/P622</f>
        <v>0.10114484818317571</v>
      </c>
      <c r="BY602" s="130">
        <f t="shared" ref="BY602" si="11179">Q602/Q622</f>
        <v>9.9659795877526519E-2</v>
      </c>
      <c r="BZ602" s="131">
        <f t="shared" ref="BZ602" si="11180">R602/R622</f>
        <v>0.10535176324650009</v>
      </c>
      <c r="CA602" s="132">
        <f t="shared" ref="CA602" si="11181">S602/S622</f>
        <v>6.9804513801493412E-2</v>
      </c>
      <c r="CB602" s="129">
        <f t="shared" ref="CB602" si="11182">T602/T622</f>
        <v>5.7582859055908937E-2</v>
      </c>
      <c r="CC602" s="130">
        <f t="shared" ref="CC602" si="11183">U602/U622</f>
        <v>0.19429882044560945</v>
      </c>
      <c r="CD602" s="131">
        <f t="shared" ref="CD602" si="11184">V602/V622</f>
        <v>4.5686867633253365E-2</v>
      </c>
      <c r="CE602" s="132">
        <f t="shared" ref="CE602" si="11185">W602/W622</f>
        <v>0.103954802259887</v>
      </c>
      <c r="CF602" s="129">
        <f t="shared" ref="CF602" si="11186">X602/X622</f>
        <v>8.8820826952526799E-2</v>
      </c>
      <c r="CG602" s="130">
        <f t="shared" ref="CG602" si="11187">Y602/Y622</f>
        <v>0.13359598853868196</v>
      </c>
      <c r="CH602" s="131">
        <f t="shared" ref="CH602" si="11188">Z602/Z622</f>
        <v>8.638025594149909E-2</v>
      </c>
      <c r="CI602" s="129">
        <f t="shared" ref="CI602" si="11189">AA602/AA622</f>
        <v>6.7803198578409593E-2</v>
      </c>
      <c r="CJ602" s="135">
        <f t="shared" ref="CJ602" si="11190">AB602/AB622</f>
        <v>8.5410329964970957E-2</v>
      </c>
      <c r="CK602" s="136">
        <f t="shared" ref="CK602" si="11191">AC602/AC622</f>
        <v>8.7924394702426967E-2</v>
      </c>
    </row>
    <row r="603" spans="1:89" ht="13.5" thickBot="1" x14ac:dyDescent="0.25">
      <c r="A603" s="137" t="s">
        <v>21</v>
      </c>
      <c r="B603" s="189">
        <v>1029</v>
      </c>
      <c r="C603" s="190">
        <v>503</v>
      </c>
      <c r="D603" s="191">
        <v>378</v>
      </c>
      <c r="E603" s="192">
        <v>361</v>
      </c>
      <c r="F603" s="189">
        <v>1367</v>
      </c>
      <c r="G603" s="193">
        <v>596</v>
      </c>
      <c r="H603" s="191">
        <v>1273</v>
      </c>
      <c r="I603" s="192">
        <v>970</v>
      </c>
      <c r="J603" s="189">
        <v>121</v>
      </c>
      <c r="K603" s="193">
        <v>434</v>
      </c>
      <c r="L603" s="191">
        <v>449</v>
      </c>
      <c r="M603" s="189">
        <v>1206</v>
      </c>
      <c r="N603" s="194">
        <v>1173</v>
      </c>
      <c r="O603" s="195">
        <v>1795</v>
      </c>
      <c r="P603" s="189">
        <v>793</v>
      </c>
      <c r="Q603" s="193">
        <v>698</v>
      </c>
      <c r="R603" s="191">
        <v>1061</v>
      </c>
      <c r="S603" s="192">
        <v>735</v>
      </c>
      <c r="T603" s="189">
        <v>150</v>
      </c>
      <c r="U603" s="193">
        <v>379</v>
      </c>
      <c r="V603" s="191">
        <v>431</v>
      </c>
      <c r="W603" s="192">
        <v>885</v>
      </c>
      <c r="X603" s="189">
        <v>674</v>
      </c>
      <c r="Y603" s="193">
        <v>627</v>
      </c>
      <c r="Z603" s="191">
        <v>1354</v>
      </c>
      <c r="AA603" s="189">
        <v>1116</v>
      </c>
      <c r="AB603" s="170">
        <f t="shared" si="11081"/>
        <v>10253</v>
      </c>
      <c r="AC603" s="171">
        <f t="shared" si="11082"/>
        <v>10305</v>
      </c>
      <c r="AE603" s="270" t="s">
        <v>85</v>
      </c>
      <c r="BI603" s="137" t="s">
        <v>21</v>
      </c>
      <c r="BJ603" s="129">
        <f>B603/B622</f>
        <v>9.8196392785571143E-2</v>
      </c>
      <c r="BK603" s="130">
        <f t="shared" ref="BK603" si="11192">C603/C622</f>
        <v>4.5569849610436676E-2</v>
      </c>
      <c r="BL603" s="131">
        <f t="shared" ref="BL603" si="11193">D603/D622</f>
        <v>7.4146724205570808E-2</v>
      </c>
      <c r="BM603" s="132">
        <f t="shared" ref="BM603" si="11194">E603/E622</f>
        <v>6.9449788380146205E-2</v>
      </c>
      <c r="BN603" s="129">
        <f t="shared" ref="BN603" si="11195">F603/F622</f>
        <v>0.10109451264605827</v>
      </c>
      <c r="BO603" s="130">
        <f t="shared" ref="BO603" si="11196">G603/G622</f>
        <v>4.8676902972884677E-2</v>
      </c>
      <c r="BP603" s="131">
        <f t="shared" ref="BP603" si="11197">H603/H622</f>
        <v>7.3110498506776936E-2</v>
      </c>
      <c r="BQ603" s="132">
        <f t="shared" ref="BQ603" si="11198">I603/I622</f>
        <v>5.2080536912751677E-2</v>
      </c>
      <c r="BR603" s="129">
        <f t="shared" ref="BR603" si="11199">J603/J622</f>
        <v>3.8122243226212979E-2</v>
      </c>
      <c r="BS603" s="130">
        <f t="shared" ref="BS603" si="11200">K603/K622</f>
        <v>0.1376466856961624</v>
      </c>
      <c r="BT603" s="131">
        <f t="shared" ref="BT603" si="11201">L603/L622</f>
        <v>4.7837204346899635E-2</v>
      </c>
      <c r="BU603" s="129">
        <f t="shared" ref="BU603" si="11202">M603/M622</f>
        <v>0.1266673668732276</v>
      </c>
      <c r="BV603" s="133">
        <f t="shared" ref="BV603" si="11203">N603/N622</f>
        <v>6.1349372384937241E-2</v>
      </c>
      <c r="BW603" s="134">
        <f t="shared" ref="BW603" si="11204">O603/O622</f>
        <v>9.2302154573970271E-2</v>
      </c>
      <c r="BX603" s="129">
        <f t="shared" ref="BX603" si="11205">P603/P622</f>
        <v>7.8944748631159786E-2</v>
      </c>
      <c r="BY603" s="130">
        <f t="shared" ref="BY603" si="11206">Q603/Q622</f>
        <v>6.9841905143085858E-2</v>
      </c>
      <c r="BZ603" s="131">
        <f t="shared" ref="BZ603" si="11207">R603/R622</f>
        <v>9.401027822080453E-2</v>
      </c>
      <c r="CA603" s="132">
        <f t="shared" ref="CA603" si="11208">S603/S622</f>
        <v>6.1666247168386611E-2</v>
      </c>
      <c r="CB603" s="129">
        <f t="shared" ref="CB603" si="11209">T603/T622</f>
        <v>5.0217609641781048E-2</v>
      </c>
      <c r="CC603" s="130">
        <f t="shared" ref="CC603" si="11210">U603/U622</f>
        <v>0.12418086500655308</v>
      </c>
      <c r="CD603" s="131">
        <f t="shared" ref="CD603" si="11211">V603/V622</f>
        <v>4.495671221445708E-2</v>
      </c>
      <c r="CE603" s="132">
        <f t="shared" ref="CE603" si="11212">W603/W622</f>
        <v>8.3333333333333329E-2</v>
      </c>
      <c r="CF603" s="129">
        <f t="shared" ref="CF603" si="11213">X603/X622</f>
        <v>7.3725661780791943E-2</v>
      </c>
      <c r="CG603" s="130">
        <f t="shared" ref="CG603" si="11214">Y603/Y622</f>
        <v>0.11228510028653295</v>
      </c>
      <c r="CH603" s="131">
        <f t="shared" ref="CH603" si="11215">Z603/Z622</f>
        <v>7.7353747714808047E-2</v>
      </c>
      <c r="CI603" s="129">
        <f t="shared" ref="CI603" si="11216">AA603/AA622</f>
        <v>6.1972456685917367E-2</v>
      </c>
      <c r="CJ603" s="135">
        <f t="shared" ref="CJ603" si="11217">AB603/AB622</f>
        <v>7.3899756382349968E-2</v>
      </c>
      <c r="CK603" s="136">
        <f t="shared" ref="CK603" si="11218">AC603/AC622</f>
        <v>7.4456478544540225E-2</v>
      </c>
    </row>
    <row r="604" spans="1:89" ht="14.25" thickTop="1" thickBot="1" x14ac:dyDescent="0.25">
      <c r="A604" s="146" t="s">
        <v>22</v>
      </c>
      <c r="B604" s="196">
        <v>834</v>
      </c>
      <c r="C604" s="197">
        <v>663</v>
      </c>
      <c r="D604" s="198">
        <v>322</v>
      </c>
      <c r="E604" s="199">
        <v>332</v>
      </c>
      <c r="F604" s="196">
        <v>1322</v>
      </c>
      <c r="G604" s="200">
        <v>427</v>
      </c>
      <c r="H604" s="198">
        <v>1334</v>
      </c>
      <c r="I604" s="199">
        <v>937</v>
      </c>
      <c r="J604" s="196">
        <v>123</v>
      </c>
      <c r="K604" s="200">
        <v>408</v>
      </c>
      <c r="L604" s="198">
        <v>346</v>
      </c>
      <c r="M604" s="196">
        <v>975</v>
      </c>
      <c r="N604" s="201">
        <v>1086</v>
      </c>
      <c r="O604" s="202">
        <v>1652</v>
      </c>
      <c r="P604" s="196">
        <v>611</v>
      </c>
      <c r="Q604" s="200">
        <v>597</v>
      </c>
      <c r="R604" s="198">
        <v>810</v>
      </c>
      <c r="S604" s="199">
        <v>665</v>
      </c>
      <c r="T604" s="196">
        <v>122</v>
      </c>
      <c r="U604" s="200">
        <v>232</v>
      </c>
      <c r="V604" s="198">
        <v>389</v>
      </c>
      <c r="W604" s="199">
        <v>857</v>
      </c>
      <c r="X604" s="196">
        <v>565</v>
      </c>
      <c r="Y604" s="200">
        <v>425</v>
      </c>
      <c r="Z604" s="198">
        <v>1184</v>
      </c>
      <c r="AA604" s="196">
        <v>1020</v>
      </c>
      <c r="AB604" s="170">
        <f t="shared" si="11081"/>
        <v>9048</v>
      </c>
      <c r="AC604" s="171">
        <f t="shared" si="11082"/>
        <v>9190</v>
      </c>
      <c r="AE604" s="298" t="s">
        <v>0</v>
      </c>
      <c r="AF604" s="292" t="s">
        <v>1</v>
      </c>
      <c r="AG604" s="293"/>
      <c r="AH604" s="292" t="s">
        <v>2</v>
      </c>
      <c r="AI604" s="293"/>
      <c r="AJ604" s="292" t="s">
        <v>3</v>
      </c>
      <c r="AK604" s="293"/>
      <c r="AL604" s="292" t="s">
        <v>4</v>
      </c>
      <c r="AM604" s="293"/>
      <c r="AN604" s="292" t="s">
        <v>5</v>
      </c>
      <c r="AO604" s="293"/>
      <c r="AP604" s="292" t="s">
        <v>6</v>
      </c>
      <c r="AQ604" s="293"/>
      <c r="AR604" s="292" t="s">
        <v>7</v>
      </c>
      <c r="AS604" s="293"/>
      <c r="AT604" s="292" t="s">
        <v>8</v>
      </c>
      <c r="AU604" s="293"/>
      <c r="AV604" s="292" t="s">
        <v>9</v>
      </c>
      <c r="AW604" s="293"/>
      <c r="AX604" s="292" t="s">
        <v>10</v>
      </c>
      <c r="AY604" s="293"/>
      <c r="AZ604" s="292" t="s">
        <v>11</v>
      </c>
      <c r="BA604" s="293"/>
      <c r="BB604" s="292" t="s">
        <v>12</v>
      </c>
      <c r="BC604" s="293"/>
      <c r="BD604" s="294" t="s">
        <v>40</v>
      </c>
      <c r="BE604" s="295"/>
      <c r="BF604" s="296" t="s">
        <v>41</v>
      </c>
      <c r="BG604" s="297"/>
      <c r="BI604" s="146" t="s">
        <v>22</v>
      </c>
      <c r="BJ604" s="129">
        <f>B604/B622</f>
        <v>7.9587746922416255E-2</v>
      </c>
      <c r="BK604" s="130">
        <f t="shared" ref="BK604" si="11219">C604/C622</f>
        <v>6.0065229208189887E-2</v>
      </c>
      <c r="BL604" s="131">
        <f t="shared" ref="BL604" si="11220">D604/D622</f>
        <v>6.3162024323264024E-2</v>
      </c>
      <c r="BM604" s="132">
        <f t="shared" ref="BM604" si="11221">E604/E622</f>
        <v>6.3870719507502879E-2</v>
      </c>
      <c r="BN604" s="129">
        <f t="shared" ref="BN604" si="11222">F604/F622</f>
        <v>9.7766602573583786E-2</v>
      </c>
      <c r="BO604" s="130">
        <f t="shared" ref="BO604" si="11223">G604/G622</f>
        <v>3.4874224109768051E-2</v>
      </c>
      <c r="BP604" s="131">
        <f t="shared" ref="BP604" si="11224">H604/H622</f>
        <v>7.6613829542844014E-2</v>
      </c>
      <c r="BQ604" s="132">
        <f t="shared" ref="BQ604" si="11225">I604/I622</f>
        <v>5.0308724832214768E-2</v>
      </c>
      <c r="BR604" s="129">
        <f t="shared" ref="BR604" si="11226">J604/J622</f>
        <v>3.8752362948960305E-2</v>
      </c>
      <c r="BS604" s="130">
        <f t="shared" ref="BS604" si="11227">K604/K622</f>
        <v>0.12940057088487156</v>
      </c>
      <c r="BT604" s="131">
        <f t="shared" ref="BT604" si="11228">L604/L622</f>
        <v>3.6863413594715531E-2</v>
      </c>
      <c r="BU604" s="129">
        <f t="shared" ref="BU604" si="11229">M604/M622</f>
        <v>0.10240520953681335</v>
      </c>
      <c r="BV604" s="133">
        <f t="shared" ref="BV604" si="11230">N604/N622</f>
        <v>5.6799163179916318E-2</v>
      </c>
      <c r="BW604" s="134">
        <f t="shared" ref="BW604" si="11231">O604/O622</f>
        <v>8.4948835295932529E-2</v>
      </c>
      <c r="BX604" s="129">
        <f t="shared" ref="BX604" si="11232">P604/P622</f>
        <v>6.0826281732205077E-2</v>
      </c>
      <c r="BY604" s="130">
        <f t="shared" ref="BY604" si="11233">Q604/Q622</f>
        <v>5.9735841504902944E-2</v>
      </c>
      <c r="BZ604" s="131">
        <f t="shared" ref="BZ604" si="11234">R604/R622</f>
        <v>7.1770334928229665E-2</v>
      </c>
      <c r="CA604" s="132">
        <f t="shared" ref="CA604" si="11235">S604/S622</f>
        <v>5.5793271247587886E-2</v>
      </c>
      <c r="CB604" s="129">
        <f t="shared" ref="CB604" si="11236">T604/T622</f>
        <v>4.0843655841981921E-2</v>
      </c>
      <c r="CC604" s="130">
        <f t="shared" ref="CC604" si="11237">U604/U622</f>
        <v>7.6015727391874177E-2</v>
      </c>
      <c r="CD604" s="131">
        <f t="shared" ref="CD604" si="11238">V604/V622</f>
        <v>4.057577970167936E-2</v>
      </c>
      <c r="CE604" s="132">
        <f t="shared" ref="CE604" si="11239">W604/W622</f>
        <v>8.0696798493408661E-2</v>
      </c>
      <c r="CF604" s="129">
        <f t="shared" ref="CF604" si="11240">X604/X622</f>
        <v>6.1802669000218774E-2</v>
      </c>
      <c r="CG604" s="130">
        <f t="shared" ref="CG604" si="11241">Y604/Y622</f>
        <v>7.6110315186246419E-2</v>
      </c>
      <c r="CH604" s="131">
        <f t="shared" ref="CH604" si="11242">Z604/Z622</f>
        <v>6.7641681901279713E-2</v>
      </c>
      <c r="CI604" s="129">
        <f t="shared" ref="CI604" si="11243">AA604/AA622</f>
        <v>5.6641492669924479E-2</v>
      </c>
      <c r="CJ604" s="135">
        <f t="shared" ref="CJ604" si="11244">AB604/AB622</f>
        <v>6.5214570930215793E-2</v>
      </c>
      <c r="CK604" s="136">
        <f t="shared" ref="CK604" si="11245">AC604/AC622</f>
        <v>6.6400294791297873E-2</v>
      </c>
    </row>
    <row r="605" spans="1:89" ht="15" thickTop="1" thickBot="1" x14ac:dyDescent="0.3">
      <c r="A605" s="137" t="s">
        <v>23</v>
      </c>
      <c r="B605" s="189">
        <v>598</v>
      </c>
      <c r="C605" s="190">
        <v>575</v>
      </c>
      <c r="D605" s="191">
        <v>307</v>
      </c>
      <c r="E605" s="192">
        <v>287</v>
      </c>
      <c r="F605" s="189">
        <v>860</v>
      </c>
      <c r="G605" s="193">
        <v>428</v>
      </c>
      <c r="H605" s="191">
        <v>1098</v>
      </c>
      <c r="I605" s="192">
        <v>983</v>
      </c>
      <c r="J605" s="189">
        <v>149</v>
      </c>
      <c r="K605" s="193">
        <v>302</v>
      </c>
      <c r="L605" s="191">
        <v>338</v>
      </c>
      <c r="M605" s="189">
        <v>731</v>
      </c>
      <c r="N605" s="194">
        <v>840</v>
      </c>
      <c r="O605" s="195">
        <v>1205</v>
      </c>
      <c r="P605" s="189">
        <v>484</v>
      </c>
      <c r="Q605" s="193">
        <v>452</v>
      </c>
      <c r="R605" s="191">
        <v>632</v>
      </c>
      <c r="S605" s="192">
        <v>603</v>
      </c>
      <c r="T605" s="189">
        <v>136</v>
      </c>
      <c r="U605" s="193">
        <v>158</v>
      </c>
      <c r="V605" s="191">
        <v>321</v>
      </c>
      <c r="W605" s="192">
        <v>768</v>
      </c>
      <c r="X605" s="189">
        <v>432</v>
      </c>
      <c r="Y605" s="193">
        <v>354</v>
      </c>
      <c r="Z605" s="191">
        <v>982</v>
      </c>
      <c r="AA605" s="189">
        <v>1011</v>
      </c>
      <c r="AB605" s="170">
        <f t="shared" si="11081"/>
        <v>7177</v>
      </c>
      <c r="AC605" s="171">
        <f t="shared" si="11082"/>
        <v>7857</v>
      </c>
      <c r="AE605" s="299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5.7066513980341634E-2</v>
      </c>
      <c r="BK605" s="130">
        <f t="shared" ref="BK605" si="11246">C605/C622</f>
        <v>5.2092770429425624E-2</v>
      </c>
      <c r="BL605" s="131">
        <f t="shared" ref="BL605" si="11247">D605/D622</f>
        <v>6.0219693997646137E-2</v>
      </c>
      <c r="BM605" s="132">
        <f t="shared" ref="BM605" si="11248">E605/E622</f>
        <v>5.5213543670642552E-2</v>
      </c>
      <c r="BN605" s="129">
        <f t="shared" ref="BN605" si="11249">F605/F622</f>
        <v>6.3600059162845737E-2</v>
      </c>
      <c r="BO605" s="130">
        <f t="shared" ref="BO605" si="11250">G605/G622</f>
        <v>3.4955896765762821E-2</v>
      </c>
      <c r="BP605" s="131">
        <f t="shared" ref="BP605" si="11251">H605/H622</f>
        <v>6.3059958649207437E-2</v>
      </c>
      <c r="BQ605" s="132">
        <f t="shared" ref="BQ605" si="11252">I605/I622</f>
        <v>5.2778523489932887E-2</v>
      </c>
      <c r="BR605" s="129">
        <f t="shared" ref="BR605" si="11253">J605/J622</f>
        <v>4.694391934467549E-2</v>
      </c>
      <c r="BS605" s="130">
        <f t="shared" ref="BS605" si="11254">K605/K622</f>
        <v>9.5781795115762763E-2</v>
      </c>
      <c r="BT605" s="131">
        <f t="shared" ref="BT605" si="11255">L605/L622</f>
        <v>3.6011080332409975E-2</v>
      </c>
      <c r="BU605" s="129">
        <f t="shared" ref="BU605" si="11256">M605/M622</f>
        <v>7.6777649406574944E-2</v>
      </c>
      <c r="BV605" s="133">
        <f t="shared" ref="BV605" si="11257">N605/N622</f>
        <v>4.3933054393305436E-2</v>
      </c>
      <c r="BW605" s="134">
        <f t="shared" ref="BW605" si="11258">O605/O622</f>
        <v>6.1963284825422946E-2</v>
      </c>
      <c r="BX605" s="129">
        <f t="shared" ref="BX605" si="11259">P605/P622</f>
        <v>4.8183175709308114E-2</v>
      </c>
      <c r="BY605" s="130">
        <f t="shared" ref="BY605" si="11260">Q605/Q622</f>
        <v>4.5227136281769061E-2</v>
      </c>
      <c r="BZ605" s="131">
        <f t="shared" ref="BZ605" si="11261">R605/R622</f>
        <v>5.5998582314371791E-2</v>
      </c>
      <c r="CA605" s="132">
        <f t="shared" ref="CA605" si="11262">S605/S622</f>
        <v>5.0591492574880444E-2</v>
      </c>
      <c r="CB605" s="129">
        <f t="shared" ref="CB605" si="11263">T605/T622</f>
        <v>4.5530632741881488E-2</v>
      </c>
      <c r="CC605" s="130">
        <f t="shared" ref="CC605" si="11264">U605/U622</f>
        <v>5.1769331585845346E-2</v>
      </c>
      <c r="CD605" s="131">
        <f t="shared" ref="CD605" si="11265">V605/V622</f>
        <v>3.348284134765829E-2</v>
      </c>
      <c r="CE605" s="132">
        <f t="shared" ref="CE605" si="11266">W605/W622</f>
        <v>7.2316384180790963E-2</v>
      </c>
      <c r="CF605" s="129">
        <f t="shared" ref="CF605" si="11267">X605/X622</f>
        <v>4.725443010282214E-2</v>
      </c>
      <c r="CG605" s="130">
        <f t="shared" ref="CG605" si="11268">Y605/Y622</f>
        <v>6.3395415472779368E-2</v>
      </c>
      <c r="CH605" s="131">
        <f t="shared" ref="CH605" si="11269">Z605/Z622</f>
        <v>5.6101462522851919E-2</v>
      </c>
      <c r="CI605" s="129">
        <f t="shared" ref="CI605" si="11270">AA605/AA622</f>
        <v>5.6141714793425147E-2</v>
      </c>
      <c r="CJ605" s="135">
        <f t="shared" ref="CJ605" si="11271">AB605/AB622</f>
        <v>5.1729108705366796E-2</v>
      </c>
      <c r="CK605" s="136">
        <f t="shared" ref="CK605" si="11272">AC605/AC622</f>
        <v>5.6769000671950752E-2</v>
      </c>
    </row>
    <row r="606" spans="1:89" ht="13.5" thickTop="1" x14ac:dyDescent="0.2">
      <c r="A606" s="146" t="s">
        <v>24</v>
      </c>
      <c r="B606" s="203">
        <v>541</v>
      </c>
      <c r="C606" s="197">
        <v>462</v>
      </c>
      <c r="D606" s="198">
        <v>244</v>
      </c>
      <c r="E606" s="199">
        <v>219</v>
      </c>
      <c r="F606" s="196">
        <v>823</v>
      </c>
      <c r="G606" s="200">
        <v>424</v>
      </c>
      <c r="H606" s="198">
        <v>953</v>
      </c>
      <c r="I606" s="199">
        <v>847</v>
      </c>
      <c r="J606" s="196">
        <v>147</v>
      </c>
      <c r="K606" s="200">
        <v>188</v>
      </c>
      <c r="L606" s="198">
        <v>378</v>
      </c>
      <c r="M606" s="196">
        <v>604</v>
      </c>
      <c r="N606" s="201">
        <v>823</v>
      </c>
      <c r="O606" s="204">
        <v>1035</v>
      </c>
      <c r="P606" s="196">
        <v>433</v>
      </c>
      <c r="Q606" s="200">
        <v>440</v>
      </c>
      <c r="R606" s="198">
        <v>606</v>
      </c>
      <c r="S606" s="199">
        <v>595</v>
      </c>
      <c r="T606" s="196">
        <v>124</v>
      </c>
      <c r="U606" s="200">
        <v>149</v>
      </c>
      <c r="V606" s="198">
        <v>329</v>
      </c>
      <c r="W606" s="205">
        <v>669</v>
      </c>
      <c r="X606" s="196">
        <v>351</v>
      </c>
      <c r="Y606" s="200">
        <v>259</v>
      </c>
      <c r="Z606" s="198">
        <v>894</v>
      </c>
      <c r="AA606" s="196">
        <v>1133</v>
      </c>
      <c r="AB606" s="170">
        <f t="shared" si="11081"/>
        <v>6646</v>
      </c>
      <c r="AC606" s="171">
        <f t="shared" si="11082"/>
        <v>7024</v>
      </c>
      <c r="AE606" s="273" t="str">
        <f>$AE$17</f>
        <v>17:00 - 17:59</v>
      </c>
      <c r="AF606" s="126">
        <f t="shared" ref="AF606:AU608" si="11273">SUMIF($A$9:$A$32,$AE606,B$598:B$621)</f>
        <v>634</v>
      </c>
      <c r="AG606" s="186">
        <f t="shared" si="11273"/>
        <v>1321</v>
      </c>
      <c r="AH606" s="127">
        <f t="shared" si="11273"/>
        <v>445</v>
      </c>
      <c r="AI606" s="180">
        <f t="shared" si="11273"/>
        <v>434</v>
      </c>
      <c r="AJ606" s="126">
        <f t="shared" si="11273"/>
        <v>695</v>
      </c>
      <c r="AK606" s="128">
        <f t="shared" si="11273"/>
        <v>1252</v>
      </c>
      <c r="AL606" s="127">
        <f t="shared" si="11273"/>
        <v>1153</v>
      </c>
      <c r="AM606" s="180">
        <f t="shared" si="11273"/>
        <v>1870</v>
      </c>
      <c r="AN606" s="126">
        <f t="shared" si="11273"/>
        <v>543</v>
      </c>
      <c r="AO606" s="128">
        <f t="shared" si="11273"/>
        <v>90</v>
      </c>
      <c r="AP606" s="127">
        <f t="shared" si="11273"/>
        <v>1147</v>
      </c>
      <c r="AQ606" s="126">
        <f t="shared" si="11273"/>
        <v>321</v>
      </c>
      <c r="AR606" s="179">
        <f t="shared" si="11273"/>
        <v>1806</v>
      </c>
      <c r="AS606" s="181">
        <f t="shared" si="11273"/>
        <v>1167</v>
      </c>
      <c r="AT606" s="126">
        <f t="shared" si="11273"/>
        <v>960</v>
      </c>
      <c r="AU606" s="128">
        <f t="shared" si="11273"/>
        <v>820</v>
      </c>
      <c r="AV606" s="127">
        <f t="shared" ref="AP606:BE608" si="11274">SUMIF($A$9:$A$32,$AE606,R$598:R$621)</f>
        <v>771</v>
      </c>
      <c r="AW606" s="180">
        <f t="shared" si="11274"/>
        <v>1143</v>
      </c>
      <c r="AX606" s="126">
        <f t="shared" si="11274"/>
        <v>465</v>
      </c>
      <c r="AY606" s="128">
        <f t="shared" si="11274"/>
        <v>80</v>
      </c>
      <c r="AZ606" s="127">
        <f t="shared" si="11274"/>
        <v>1218</v>
      </c>
      <c r="BA606" s="180">
        <f t="shared" si="11274"/>
        <v>628</v>
      </c>
      <c r="BB606" s="126">
        <f t="shared" si="11274"/>
        <v>985</v>
      </c>
      <c r="BC606" s="128">
        <f t="shared" si="11274"/>
        <v>239</v>
      </c>
      <c r="BD606" s="184">
        <f t="shared" si="11274"/>
        <v>1180</v>
      </c>
      <c r="BE606" s="185">
        <f t="shared" si="11274"/>
        <v>1690</v>
      </c>
      <c r="BF606" s="170">
        <f>AF606+AH606+AJ606+AL606+AN606+AP606+AR606+AT606+AV606+AX606+AZ606+BB606+BD606</f>
        <v>12002</v>
      </c>
      <c r="BG606" s="171">
        <f>AG606+AI606+AK606+AM606+AO606+AQ606+AS606+AU606+AW606+AY606+BA606+BC606+BE606</f>
        <v>11055</v>
      </c>
      <c r="BI606" s="146" t="s">
        <v>24</v>
      </c>
      <c r="BJ606" s="129">
        <f>B606/B622</f>
        <v>5.1627063651111749E-2</v>
      </c>
      <c r="BK606" s="130">
        <f t="shared" ref="BK606" si="11275">C606/C622</f>
        <v>4.1855408588512409E-2</v>
      </c>
      <c r="BL606" s="131">
        <f t="shared" ref="BL606" si="11276">D606/D622</f>
        <v>4.7861906630051E-2</v>
      </c>
      <c r="BM606" s="132">
        <f t="shared" ref="BM606" si="11277">E606/E622</f>
        <v>4.2131589072720278E-2</v>
      </c>
      <c r="BN606" s="129">
        <f t="shared" ref="BN606" si="11278">F606/F622</f>
        <v>6.0863777547700046E-2</v>
      </c>
      <c r="BO606" s="130">
        <f t="shared" ref="BO606" si="11279">G606/G622</f>
        <v>3.4629206141783733E-2</v>
      </c>
      <c r="BP606" s="131">
        <f t="shared" ref="BP606" si="11280">H606/H622</f>
        <v>5.4732368481507004E-2</v>
      </c>
      <c r="BQ606" s="132">
        <f t="shared" ref="BQ606" si="11281">I606/I622</f>
        <v>4.5476510067114097E-2</v>
      </c>
      <c r="BR606" s="129">
        <f t="shared" ref="BR606" si="11282">J606/J622</f>
        <v>4.6313799621928164E-2</v>
      </c>
      <c r="BS606" s="130">
        <f t="shared" ref="BS606" si="11283">K606/K622</f>
        <v>5.9625753250872188E-2</v>
      </c>
      <c r="BT606" s="131">
        <f t="shared" ref="BT606" si="11284">L606/L622</f>
        <v>4.0272746643937776E-2</v>
      </c>
      <c r="BU606" s="129">
        <f t="shared" ref="BU606" si="11285">M606/M622</f>
        <v>6.3438714420754119E-2</v>
      </c>
      <c r="BV606" s="133">
        <f t="shared" ref="BV606" si="11286">N606/N622</f>
        <v>4.3043933054393309E-2</v>
      </c>
      <c r="BW606" s="134">
        <f t="shared" ref="BW606" si="11287">O606/O622</f>
        <v>5.3221576592790663E-2</v>
      </c>
      <c r="BX606" s="129">
        <f t="shared" ref="BX606" si="11288">P606/P622</f>
        <v>4.3106022896963664E-2</v>
      </c>
      <c r="BY606" s="130">
        <f t="shared" ref="BY606" si="11289">Q606/Q622</f>
        <v>4.4026415849509705E-2</v>
      </c>
      <c r="BZ606" s="131">
        <f t="shared" ref="BZ606" si="11290">R606/R622</f>
        <v>5.3694843168527379E-2</v>
      </c>
      <c r="CA606" s="132">
        <f t="shared" ref="CA606" si="11291">S606/S622</f>
        <v>4.9920295326789162E-2</v>
      </c>
      <c r="CB606" s="129">
        <f t="shared" ref="CB606" si="11292">T606/T622</f>
        <v>4.1513223970539005E-2</v>
      </c>
      <c r="CC606" s="130">
        <f t="shared" ref="CC606" si="11293">U606/U622</f>
        <v>4.8820445609436436E-2</v>
      </c>
      <c r="CD606" s="131">
        <f t="shared" ref="CD606" si="11294">V606/V622</f>
        <v>3.4317304683425469E-2</v>
      </c>
      <c r="CE606" s="132">
        <f t="shared" ref="CE606" si="11295">W606/W622</f>
        <v>6.2994350282485873E-2</v>
      </c>
      <c r="CF606" s="129">
        <f t="shared" ref="CF606" si="11296">X606/X622</f>
        <v>3.8394224458542986E-2</v>
      </c>
      <c r="CG606" s="130">
        <f t="shared" ref="CG606" si="11297">Y606/Y622</f>
        <v>4.6382521489971344E-2</v>
      </c>
      <c r="CH606" s="131">
        <f t="shared" ref="CH606" si="11298">Z606/Z622</f>
        <v>5.1074040219378426E-2</v>
      </c>
      <c r="CI606" s="129">
        <f t="shared" ref="CI606" si="11299">AA606/AA622</f>
        <v>6.2916481563749446E-2</v>
      </c>
      <c r="CJ606" s="135">
        <f t="shared" ref="CJ606" si="11300">AB606/AB622</f>
        <v>4.7901861008202276E-2</v>
      </c>
      <c r="CK606" s="136">
        <f t="shared" ref="CK606" si="11301">AC606/AC622</f>
        <v>5.075034500697239E-2</v>
      </c>
    </row>
    <row r="607" spans="1:89" x14ac:dyDescent="0.2">
      <c r="A607" s="137" t="s">
        <v>25</v>
      </c>
      <c r="B607" s="206">
        <v>440</v>
      </c>
      <c r="C607" s="190">
        <v>481</v>
      </c>
      <c r="D607" s="191">
        <v>201</v>
      </c>
      <c r="E607" s="192">
        <v>237</v>
      </c>
      <c r="F607" s="189">
        <v>639</v>
      </c>
      <c r="G607" s="193">
        <v>415</v>
      </c>
      <c r="H607" s="191">
        <v>851</v>
      </c>
      <c r="I607" s="192">
        <v>820</v>
      </c>
      <c r="J607" s="189">
        <v>172</v>
      </c>
      <c r="K607" s="190">
        <v>155</v>
      </c>
      <c r="L607" s="191">
        <v>420</v>
      </c>
      <c r="M607" s="189">
        <v>481</v>
      </c>
      <c r="N607" s="194">
        <v>703</v>
      </c>
      <c r="O607" s="207">
        <v>797</v>
      </c>
      <c r="P607" s="189">
        <v>375</v>
      </c>
      <c r="Q607" s="190">
        <v>368</v>
      </c>
      <c r="R607" s="191">
        <v>533</v>
      </c>
      <c r="S607" s="192">
        <v>503</v>
      </c>
      <c r="T607" s="198">
        <v>95</v>
      </c>
      <c r="U607" s="189">
        <v>138</v>
      </c>
      <c r="V607" s="191">
        <v>358</v>
      </c>
      <c r="W607" s="208">
        <v>546</v>
      </c>
      <c r="X607" s="189">
        <v>326</v>
      </c>
      <c r="Y607" s="193">
        <v>265</v>
      </c>
      <c r="Z607" s="191">
        <v>992</v>
      </c>
      <c r="AA607" s="189">
        <v>974</v>
      </c>
      <c r="AB607" s="170">
        <f t="shared" si="11081"/>
        <v>6105</v>
      </c>
      <c r="AC607" s="171">
        <f t="shared" si="11082"/>
        <v>6180</v>
      </c>
      <c r="AE607" s="275" t="str">
        <f>$AE$18</f>
        <v>18:00 - 18:59</v>
      </c>
      <c r="AF607" s="126">
        <f t="shared" si="11273"/>
        <v>562</v>
      </c>
      <c r="AG607" s="190">
        <f t="shared" si="11273"/>
        <v>1272</v>
      </c>
      <c r="AH607" s="191">
        <f t="shared" si="11273"/>
        <v>307</v>
      </c>
      <c r="AI607" s="192">
        <f t="shared" si="11273"/>
        <v>436</v>
      </c>
      <c r="AJ607" s="276">
        <f t="shared" si="11273"/>
        <v>571</v>
      </c>
      <c r="AK607" s="193">
        <f t="shared" si="11273"/>
        <v>1533</v>
      </c>
      <c r="AL607" s="191">
        <f t="shared" si="11273"/>
        <v>1107</v>
      </c>
      <c r="AM607" s="192">
        <f t="shared" si="11273"/>
        <v>2006</v>
      </c>
      <c r="AN607" s="276">
        <f t="shared" si="11273"/>
        <v>351</v>
      </c>
      <c r="AO607" s="193">
        <f t="shared" si="11273"/>
        <v>99</v>
      </c>
      <c r="AP607" s="191">
        <f t="shared" si="11274"/>
        <v>1237</v>
      </c>
      <c r="AQ607" s="276">
        <f t="shared" si="11274"/>
        <v>302</v>
      </c>
      <c r="AR607" s="194">
        <f t="shared" si="11274"/>
        <v>1692</v>
      </c>
      <c r="AS607" s="195">
        <f t="shared" si="11274"/>
        <v>1294</v>
      </c>
      <c r="AT607" s="276">
        <f t="shared" si="11274"/>
        <v>825</v>
      </c>
      <c r="AU607" s="193">
        <f t="shared" si="11274"/>
        <v>894</v>
      </c>
      <c r="AV607" s="191">
        <f t="shared" si="11274"/>
        <v>747</v>
      </c>
      <c r="AW607" s="192">
        <f t="shared" si="11274"/>
        <v>1217</v>
      </c>
      <c r="AX607" s="276">
        <f t="shared" si="11274"/>
        <v>379</v>
      </c>
      <c r="AY607" s="193">
        <f t="shared" si="11274"/>
        <v>89</v>
      </c>
      <c r="AZ607" s="191">
        <f t="shared" si="11274"/>
        <v>1168</v>
      </c>
      <c r="BA607" s="192">
        <f t="shared" si="11274"/>
        <v>687</v>
      </c>
      <c r="BB607" s="276">
        <f t="shared" si="11274"/>
        <v>877</v>
      </c>
      <c r="BC607" s="193">
        <f t="shared" si="11274"/>
        <v>271</v>
      </c>
      <c r="BD607" s="191">
        <f t="shared" si="11274"/>
        <v>1447</v>
      </c>
      <c r="BE607" s="276">
        <f t="shared" si="11274"/>
        <v>1807</v>
      </c>
      <c r="BF607" s="172">
        <f>SUM(AF607,AH607,AJ607,AL607,AN607,AP607,AR607,AT607,AV607,AX607,AZ607,BB607,BD607)</f>
        <v>11270</v>
      </c>
      <c r="BG607" s="173">
        <f>SUM(AG607,AI607,AK607,AM607,AO607,AQ607,AS607,AU607,AW607,AY607,BA607,BC607,BE607)</f>
        <v>11907</v>
      </c>
      <c r="BI607" s="137" t="s">
        <v>25</v>
      </c>
      <c r="BJ607" s="129">
        <f>B607/B622</f>
        <v>4.1988739383528963E-2</v>
      </c>
      <c r="BK607" s="130">
        <f t="shared" ref="BK607" si="11302">C607/C622</f>
        <v>4.3576734915745603E-2</v>
      </c>
      <c r="BL607" s="131">
        <f t="shared" ref="BL607" si="11303">D607/D622</f>
        <v>3.9427226363279715E-2</v>
      </c>
      <c r="BM607" s="132">
        <f t="shared" ref="BM607" si="11304">E607/E622</f>
        <v>4.5594459407464406E-2</v>
      </c>
      <c r="BN607" s="129">
        <f t="shared" ref="BN607" si="11305">F607/F622</f>
        <v>4.7256323029137702E-2</v>
      </c>
      <c r="BO607" s="130">
        <f t="shared" ref="BO607" si="11306">G607/G622</f>
        <v>3.3894152237830773E-2</v>
      </c>
      <c r="BP607" s="131">
        <f t="shared" ref="BP607" si="11307">H607/H622</f>
        <v>4.8874339535952216E-2</v>
      </c>
      <c r="BQ607" s="132">
        <f t="shared" ref="BQ607" si="11308">I607/I622</f>
        <v>4.402684563758389E-2</v>
      </c>
      <c r="BR607" s="129">
        <f t="shared" ref="BR607" si="11309">J607/J622</f>
        <v>5.4190296156269691E-2</v>
      </c>
      <c r="BS607" s="130">
        <f t="shared" ref="BS607" si="11310">K607/K622</f>
        <v>4.9159530605772279E-2</v>
      </c>
      <c r="BT607" s="131">
        <f t="shared" ref="BT607" si="11311">L607/L622</f>
        <v>4.4747496271041978E-2</v>
      </c>
      <c r="BU607" s="129">
        <f t="shared" ref="BU607" si="11312">M607/M622</f>
        <v>5.051990337149459E-2</v>
      </c>
      <c r="BV607" s="133">
        <f t="shared" ref="BV607" si="11313">N607/N622</f>
        <v>3.6767782426778244E-2</v>
      </c>
      <c r="BW607" s="134">
        <f t="shared" ref="BW607" si="11314">O607/O622</f>
        <v>4.0983185067105465E-2</v>
      </c>
      <c r="BX607" s="129">
        <f t="shared" ref="BX607" si="11315">P607/P622</f>
        <v>3.7332005973120953E-2</v>
      </c>
      <c r="BY607" s="130">
        <f t="shared" ref="BY607" si="11316">Q607/Q622</f>
        <v>3.6822093255953571E-2</v>
      </c>
      <c r="BZ607" s="131">
        <f t="shared" ref="BZ607" si="11317">R607/R622</f>
        <v>4.7226652489810388E-2</v>
      </c>
      <c r="CA607" s="132">
        <f t="shared" ref="CA607" si="11318">S607/S622</f>
        <v>4.2201526973739405E-2</v>
      </c>
      <c r="CB607" s="129">
        <f t="shared" ref="CB607" si="11319">T607/T622</f>
        <v>3.1804486106461333E-2</v>
      </c>
      <c r="CC607" s="130">
        <f t="shared" ref="CC607" si="11320">U607/U622</f>
        <v>4.5216251638269984E-2</v>
      </c>
      <c r="CD607" s="131">
        <f t="shared" ref="CD607" si="11321">V607/V622</f>
        <v>3.7342234275581518E-2</v>
      </c>
      <c r="CE607" s="132">
        <f t="shared" ref="CE607" si="11322">W607/W622</f>
        <v>5.141242937853107E-2</v>
      </c>
      <c r="CF607" s="129">
        <f t="shared" ref="CF607" si="11323">X607/X622</f>
        <v>3.565959308685189E-2</v>
      </c>
      <c r="CG607" s="130">
        <f t="shared" ref="CG607" si="11324">Y607/Y622</f>
        <v>4.7457020057306593E-2</v>
      </c>
      <c r="CH607" s="131">
        <f t="shared" ref="CH607" si="11325">Z607/Z622</f>
        <v>5.6672760511882997E-2</v>
      </c>
      <c r="CI607" s="129">
        <f t="shared" ref="CI607" si="11326">AA607/AA622</f>
        <v>5.4087072412261218E-2</v>
      </c>
      <c r="CJ607" s="135">
        <f t="shared" ref="CJ607" si="11327">AB607/AB622</f>
        <v>4.4002537083219211E-2</v>
      </c>
      <c r="CK607" s="136">
        <f t="shared" ref="CK607" si="11328">AC607/AC622</f>
        <v>4.4652211295997918E-2</v>
      </c>
    </row>
    <row r="608" spans="1:89" ht="13.5" thickBot="1" x14ac:dyDescent="0.25">
      <c r="A608" s="146" t="s">
        <v>26</v>
      </c>
      <c r="B608" s="203">
        <v>456</v>
      </c>
      <c r="C608" s="197">
        <v>444</v>
      </c>
      <c r="D608" s="198">
        <v>192</v>
      </c>
      <c r="E608" s="199">
        <v>226</v>
      </c>
      <c r="F608" s="196">
        <v>529</v>
      </c>
      <c r="G608" s="200">
        <v>474</v>
      </c>
      <c r="H608" s="198">
        <v>732</v>
      </c>
      <c r="I608" s="199">
        <v>770</v>
      </c>
      <c r="J608" s="196">
        <v>163</v>
      </c>
      <c r="K608" s="197">
        <v>133</v>
      </c>
      <c r="L608" s="198">
        <v>429</v>
      </c>
      <c r="M608" s="196">
        <v>377</v>
      </c>
      <c r="N608" s="201">
        <v>755</v>
      </c>
      <c r="O608" s="204">
        <v>753</v>
      </c>
      <c r="P608" s="196">
        <v>383</v>
      </c>
      <c r="Q608" s="197">
        <v>376</v>
      </c>
      <c r="R608" s="198">
        <v>480</v>
      </c>
      <c r="S608" s="199">
        <v>472</v>
      </c>
      <c r="T608" s="196">
        <v>96</v>
      </c>
      <c r="U608" s="200">
        <v>131</v>
      </c>
      <c r="V608" s="198">
        <v>398</v>
      </c>
      <c r="W608" s="205">
        <v>485</v>
      </c>
      <c r="X608" s="196">
        <v>350</v>
      </c>
      <c r="Y608" s="200">
        <v>173</v>
      </c>
      <c r="Z608" s="198">
        <v>841</v>
      </c>
      <c r="AA608" s="196">
        <v>936</v>
      </c>
      <c r="AB608" s="170">
        <f t="shared" si="11081"/>
        <v>5804</v>
      </c>
      <c r="AC608" s="171">
        <f t="shared" si="11082"/>
        <v>5750</v>
      </c>
      <c r="AE608" s="273">
        <f>$AE$19</f>
        <v>0</v>
      </c>
      <c r="AF608" s="126">
        <f t="shared" si="11273"/>
        <v>0</v>
      </c>
      <c r="AG608" s="197">
        <f t="shared" si="11273"/>
        <v>0</v>
      </c>
      <c r="AH608" s="198">
        <f t="shared" si="11273"/>
        <v>0</v>
      </c>
      <c r="AI608" s="199">
        <f t="shared" si="11273"/>
        <v>0</v>
      </c>
      <c r="AJ608" s="196">
        <f t="shared" si="11273"/>
        <v>0</v>
      </c>
      <c r="AK608" s="200">
        <f t="shared" si="11273"/>
        <v>0</v>
      </c>
      <c r="AL608" s="198">
        <f t="shared" si="11273"/>
        <v>0</v>
      </c>
      <c r="AM608" s="199">
        <f t="shared" si="11273"/>
        <v>0</v>
      </c>
      <c r="AN608" s="196">
        <f t="shared" si="11273"/>
        <v>0</v>
      </c>
      <c r="AO608" s="200">
        <f t="shared" si="11273"/>
        <v>0</v>
      </c>
      <c r="AP608" s="198">
        <f t="shared" si="11274"/>
        <v>0</v>
      </c>
      <c r="AQ608" s="196">
        <f t="shared" si="11274"/>
        <v>0</v>
      </c>
      <c r="AR608" s="201">
        <f t="shared" si="11274"/>
        <v>0</v>
      </c>
      <c r="AS608" s="202">
        <f t="shared" si="11274"/>
        <v>0</v>
      </c>
      <c r="AT608" s="196">
        <f t="shared" si="11274"/>
        <v>0</v>
      </c>
      <c r="AU608" s="200">
        <f t="shared" si="11274"/>
        <v>0</v>
      </c>
      <c r="AV608" s="198">
        <f t="shared" si="11274"/>
        <v>0</v>
      </c>
      <c r="AW608" s="199">
        <f t="shared" si="11274"/>
        <v>0</v>
      </c>
      <c r="AX608" s="196">
        <f t="shared" si="11274"/>
        <v>0</v>
      </c>
      <c r="AY608" s="200">
        <f t="shared" si="11274"/>
        <v>0</v>
      </c>
      <c r="AZ608" s="198">
        <f t="shared" si="11274"/>
        <v>0</v>
      </c>
      <c r="BA608" s="199">
        <f t="shared" si="11274"/>
        <v>0</v>
      </c>
      <c r="BB608" s="196">
        <f t="shared" si="11274"/>
        <v>0</v>
      </c>
      <c r="BC608" s="200">
        <f t="shared" si="11274"/>
        <v>0</v>
      </c>
      <c r="BD608" s="198">
        <f t="shared" si="11274"/>
        <v>0</v>
      </c>
      <c r="BE608" s="196">
        <f t="shared" si="11274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4.3515602633839107E-2</v>
      </c>
      <c r="BK608" s="130">
        <f t="shared" ref="BK608" si="11329">C608/C622</f>
        <v>4.0224678383765172E-2</v>
      </c>
      <c r="BL608" s="131">
        <f t="shared" ref="BL608" si="11330">D608/D622</f>
        <v>3.7661828167908987E-2</v>
      </c>
      <c r="BM608" s="132">
        <f t="shared" ref="BM608" si="11331">E608/E622</f>
        <v>4.3478260869565216E-2</v>
      </c>
      <c r="BN608" s="129">
        <f t="shared" ref="BN608" si="11332">F608/F622</f>
        <v>3.9121431740866734E-2</v>
      </c>
      <c r="BO608" s="130">
        <f t="shared" ref="BO608" si="11333">G608/G622</f>
        <v>3.871283894152238E-2</v>
      </c>
      <c r="BP608" s="131">
        <f t="shared" ref="BP608" si="11334">H608/H622</f>
        <v>4.203997243280496E-2</v>
      </c>
      <c r="BQ608" s="132">
        <f t="shared" ref="BQ608" si="11335">I608/I622</f>
        <v>4.1342281879194628E-2</v>
      </c>
      <c r="BR608" s="129">
        <f t="shared" ref="BR608" si="11336">J608/J622</f>
        <v>5.1354757403906742E-2</v>
      </c>
      <c r="BS608" s="130">
        <f t="shared" ref="BS608" si="11337">K608/K622</f>
        <v>4.2182048842372345E-2</v>
      </c>
      <c r="BT608" s="131">
        <f t="shared" ref="BT608" si="11338">L608/L622</f>
        <v>4.5706371191135735E-2</v>
      </c>
      <c r="BU608" s="129">
        <f t="shared" ref="BU608" si="11339">M608/M622</f>
        <v>3.9596681020901164E-2</v>
      </c>
      <c r="BV608" s="133">
        <f t="shared" ref="BV608" si="11340">N608/N622</f>
        <v>3.9487447698744772E-2</v>
      </c>
      <c r="BW608" s="134">
        <f t="shared" ref="BW608" si="11341">O608/O622</f>
        <v>3.8720625289247697E-2</v>
      </c>
      <c r="BX608" s="129">
        <f t="shared" ref="BX608" si="11342">P608/P622</f>
        <v>3.8128422100547538E-2</v>
      </c>
      <c r="BY608" s="130">
        <f t="shared" ref="BY608" si="11343">Q608/Q622</f>
        <v>3.7622573544126472E-2</v>
      </c>
      <c r="BZ608" s="131">
        <f t="shared" ref="BZ608" si="11344">R608/R622</f>
        <v>4.2530568846358321E-2</v>
      </c>
      <c r="CA608" s="132">
        <f t="shared" ref="CA608" si="11345">S608/S622</f>
        <v>3.9600637637385687E-2</v>
      </c>
      <c r="CB608" s="129">
        <f t="shared" ref="CB608" si="11346">T608/T622</f>
        <v>3.2139270170739871E-2</v>
      </c>
      <c r="CC608" s="130">
        <f t="shared" ref="CC608" si="11347">U608/U622</f>
        <v>4.2922673656618608E-2</v>
      </c>
      <c r="CD608" s="131">
        <f t="shared" ref="CD608" si="11348">V608/V622</f>
        <v>4.1514550954417438E-2</v>
      </c>
      <c r="CE608" s="132">
        <f t="shared" ref="CE608" si="11349">W608/W622</f>
        <v>4.5668549905838039E-2</v>
      </c>
      <c r="CF608" s="129">
        <f t="shared" ref="CF608" si="11350">X608/X622</f>
        <v>3.8284839203675342E-2</v>
      </c>
      <c r="CG608" s="130">
        <f t="shared" ref="CG608" si="11351">Y608/Y622</f>
        <v>3.098137535816619E-2</v>
      </c>
      <c r="CH608" s="131">
        <f t="shared" ref="CH608" si="11352">Z608/Z622</f>
        <v>4.8046160877513712E-2</v>
      </c>
      <c r="CI608" s="129">
        <f t="shared" ref="CI608" si="11353">AA608/AA622</f>
        <v>5.1976899155930699E-2</v>
      </c>
      <c r="CJ608" s="135">
        <f t="shared" ref="CJ608" si="11354">AB608/AB622</f>
        <v>4.1833042625881132E-2</v>
      </c>
      <c r="CK608" s="136">
        <f t="shared" ref="CK608" si="11355">AC608/AC622</f>
        <v>4.1545342225240783E-2</v>
      </c>
    </row>
    <row r="609" spans="1:89" ht="14.25" thickTop="1" thickBot="1" x14ac:dyDescent="0.25">
      <c r="A609" s="137" t="s">
        <v>27</v>
      </c>
      <c r="B609" s="206">
        <v>378</v>
      </c>
      <c r="C609" s="190">
        <v>590</v>
      </c>
      <c r="D609" s="191">
        <v>247</v>
      </c>
      <c r="E609" s="192">
        <v>249</v>
      </c>
      <c r="F609" s="189">
        <v>412</v>
      </c>
      <c r="G609" s="193">
        <v>532</v>
      </c>
      <c r="H609" s="191">
        <v>746</v>
      </c>
      <c r="I609" s="192">
        <v>863</v>
      </c>
      <c r="J609" s="189">
        <v>167</v>
      </c>
      <c r="K609" s="190">
        <v>117</v>
      </c>
      <c r="L609" s="191">
        <v>375</v>
      </c>
      <c r="M609" s="189">
        <v>353</v>
      </c>
      <c r="N609" s="194">
        <v>919</v>
      </c>
      <c r="O609" s="207">
        <v>661</v>
      </c>
      <c r="P609" s="189">
        <v>476</v>
      </c>
      <c r="Q609" s="190">
        <v>366</v>
      </c>
      <c r="R609" s="191">
        <v>512</v>
      </c>
      <c r="S609" s="192">
        <v>464</v>
      </c>
      <c r="T609" s="189">
        <v>130</v>
      </c>
      <c r="U609" s="193">
        <v>97</v>
      </c>
      <c r="V609" s="191">
        <v>476</v>
      </c>
      <c r="W609" s="208">
        <v>485</v>
      </c>
      <c r="X609" s="189">
        <v>364</v>
      </c>
      <c r="Y609" s="193">
        <v>171</v>
      </c>
      <c r="Z609" s="191">
        <v>877</v>
      </c>
      <c r="AA609" s="189">
        <v>990</v>
      </c>
      <c r="AB609" s="170">
        <f t="shared" si="11081"/>
        <v>6079</v>
      </c>
      <c r="AC609" s="171">
        <f t="shared" si="11082"/>
        <v>5938</v>
      </c>
      <c r="AE609" s="267" t="s">
        <v>13</v>
      </c>
      <c r="AF609" s="20">
        <f t="shared" ref="AF609:BG609" si="11356">SUM(AF606:AF608)</f>
        <v>1196</v>
      </c>
      <c r="AG609" s="21">
        <f t="shared" si="11356"/>
        <v>2593</v>
      </c>
      <c r="AH609" s="20">
        <f t="shared" si="11356"/>
        <v>752</v>
      </c>
      <c r="AI609" s="21">
        <f t="shared" si="11356"/>
        <v>870</v>
      </c>
      <c r="AJ609" s="20">
        <f t="shared" si="11356"/>
        <v>1266</v>
      </c>
      <c r="AK609" s="21">
        <f t="shared" si="11356"/>
        <v>2785</v>
      </c>
      <c r="AL609" s="20">
        <f t="shared" si="11356"/>
        <v>2260</v>
      </c>
      <c r="AM609" s="21">
        <f t="shared" si="11356"/>
        <v>3876</v>
      </c>
      <c r="AN609" s="20">
        <f t="shared" si="11356"/>
        <v>894</v>
      </c>
      <c r="AO609" s="21">
        <f t="shared" si="11356"/>
        <v>189</v>
      </c>
      <c r="AP609" s="20">
        <f t="shared" si="11356"/>
        <v>2384</v>
      </c>
      <c r="AQ609" s="21">
        <f t="shared" si="11356"/>
        <v>623</v>
      </c>
      <c r="AR609" s="20">
        <f t="shared" si="11356"/>
        <v>3498</v>
      </c>
      <c r="AS609" s="21">
        <f t="shared" si="11356"/>
        <v>2461</v>
      </c>
      <c r="AT609" s="20">
        <f t="shared" si="11356"/>
        <v>1785</v>
      </c>
      <c r="AU609" s="21">
        <f t="shared" si="11356"/>
        <v>1714</v>
      </c>
      <c r="AV609" s="20">
        <f t="shared" si="11356"/>
        <v>1518</v>
      </c>
      <c r="AW609" s="21">
        <f t="shared" si="11356"/>
        <v>2360</v>
      </c>
      <c r="AX609" s="20">
        <f t="shared" si="11356"/>
        <v>844</v>
      </c>
      <c r="AY609" s="21">
        <f t="shared" si="11356"/>
        <v>169</v>
      </c>
      <c r="AZ609" s="20">
        <f t="shared" si="11356"/>
        <v>2386</v>
      </c>
      <c r="BA609" s="21">
        <f t="shared" si="11356"/>
        <v>1315</v>
      </c>
      <c r="BB609" s="20">
        <f t="shared" si="11356"/>
        <v>1862</v>
      </c>
      <c r="BC609" s="21">
        <f t="shared" si="11356"/>
        <v>510</v>
      </c>
      <c r="BD609" s="20">
        <f t="shared" si="11356"/>
        <v>2627</v>
      </c>
      <c r="BE609" s="21">
        <f t="shared" si="11356"/>
        <v>3497</v>
      </c>
      <c r="BF609" s="174">
        <f t="shared" si="11356"/>
        <v>23272</v>
      </c>
      <c r="BG609" s="175">
        <f t="shared" si="11356"/>
        <v>22962</v>
      </c>
      <c r="BI609" s="137" t="s">
        <v>27</v>
      </c>
      <c r="BJ609" s="129">
        <f>B609/B622</f>
        <v>3.6072144288577156E-2</v>
      </c>
      <c r="BK609" s="130">
        <f t="shared" ref="BK609" si="11357">C609/C622</f>
        <v>5.3451712266714982E-2</v>
      </c>
      <c r="BL609" s="131">
        <f t="shared" ref="BL609" si="11358">D609/D622</f>
        <v>4.8450372695174576E-2</v>
      </c>
      <c r="BM609" s="132">
        <f t="shared" ref="BM609" si="11359">E609/E622</f>
        <v>4.7903039630627163E-2</v>
      </c>
      <c r="BN609" s="129">
        <f t="shared" ref="BN609" si="11360">F609/F622</f>
        <v>3.0468865552433073E-2</v>
      </c>
      <c r="BO609" s="130">
        <f t="shared" ref="BO609" si="11361">G609/G622</f>
        <v>4.3449852989219211E-2</v>
      </c>
      <c r="BP609" s="131">
        <f t="shared" ref="BP609" si="11362">H609/H622</f>
        <v>4.2844015621410519E-2</v>
      </c>
      <c r="BQ609" s="132">
        <f t="shared" ref="BQ609" si="11363">I609/I622</f>
        <v>4.6335570469798658E-2</v>
      </c>
      <c r="BR609" s="129">
        <f t="shared" ref="BR609" si="11364">J609/J622</f>
        <v>5.2614996849401387E-2</v>
      </c>
      <c r="BS609" s="130">
        <f t="shared" ref="BS609" si="11365">K609/K622</f>
        <v>3.7107516650808754E-2</v>
      </c>
      <c r="BT609" s="131">
        <f t="shared" ref="BT609" si="11366">L609/L622</f>
        <v>3.9953121670573195E-2</v>
      </c>
      <c r="BU609" s="129">
        <f t="shared" ref="BU609" si="11367">M609/M622</f>
        <v>3.7075937401533456E-2</v>
      </c>
      <c r="BV609" s="133">
        <f t="shared" ref="BV609" si="11368">N609/N622</f>
        <v>4.8064853556485355E-2</v>
      </c>
      <c r="BW609" s="134">
        <f t="shared" ref="BW609" si="11369">O609/O622</f>
        <v>3.3989818480999641E-2</v>
      </c>
      <c r="BX609" s="129">
        <f t="shared" ref="BX609" si="11370">P609/P622</f>
        <v>4.7386759581881537E-2</v>
      </c>
      <c r="BY609" s="130">
        <f t="shared" ref="BY609" si="11371">Q609/Q622</f>
        <v>3.6621973183910347E-2</v>
      </c>
      <c r="BZ609" s="131">
        <f t="shared" ref="BZ609" si="11372">R609/R622</f>
        <v>4.5365940102782207E-2</v>
      </c>
      <c r="CA609" s="132">
        <f t="shared" ref="CA609" si="11373">S609/S622</f>
        <v>3.8929440389294405E-2</v>
      </c>
      <c r="CB609" s="129">
        <f t="shared" ref="CB609" si="11374">T609/T622</f>
        <v>4.3521928356210243E-2</v>
      </c>
      <c r="CC609" s="130">
        <f t="shared" ref="CC609" si="11375">U609/U622</f>
        <v>3.1782437745740501E-2</v>
      </c>
      <c r="CD609" s="131">
        <f t="shared" ref="CD609" si="11376">V609/V622</f>
        <v>4.9650568478147493E-2</v>
      </c>
      <c r="CE609" s="132">
        <f t="shared" ref="CE609" si="11377">W609/W622</f>
        <v>4.5668549905838039E-2</v>
      </c>
      <c r="CF609" s="129">
        <f t="shared" ref="CF609" si="11378">X609/X622</f>
        <v>3.9816232771822356E-2</v>
      </c>
      <c r="CG609" s="130">
        <f t="shared" ref="CG609" si="11379">Y609/Y622</f>
        <v>3.0623209169054443E-2</v>
      </c>
      <c r="CH609" s="131">
        <f t="shared" ref="CH609" si="11380">Z609/Z622</f>
        <v>5.0102833638025597E-2</v>
      </c>
      <c r="CI609" s="129">
        <f t="shared" ref="CI609" si="11381">AA609/AA622</f>
        <v>5.4975566414926701E-2</v>
      </c>
      <c r="CJ609" s="135">
        <f t="shared" ref="CJ609" si="11382">AB609/AB622</f>
        <v>4.3815138890891003E-2</v>
      </c>
      <c r="CK609" s="136">
        <f t="shared" ref="CK609" si="11383">AC609/AC622</f>
        <v>4.2903694284083436E-2</v>
      </c>
    </row>
    <row r="610" spans="1:89" ht="13.5" thickTop="1" x14ac:dyDescent="0.2">
      <c r="A610" s="146" t="s">
        <v>28</v>
      </c>
      <c r="B610" s="203">
        <v>357</v>
      </c>
      <c r="C610" s="197">
        <v>699</v>
      </c>
      <c r="D610" s="198">
        <v>224</v>
      </c>
      <c r="E610" s="199">
        <v>300</v>
      </c>
      <c r="F610" s="196">
        <v>491</v>
      </c>
      <c r="G610" s="200">
        <v>750</v>
      </c>
      <c r="H610" s="198">
        <v>868</v>
      </c>
      <c r="I610" s="199">
        <v>1101</v>
      </c>
      <c r="J610" s="196">
        <v>183</v>
      </c>
      <c r="K610" s="197">
        <v>80</v>
      </c>
      <c r="L610" s="198">
        <v>596</v>
      </c>
      <c r="M610" s="196">
        <v>313</v>
      </c>
      <c r="N610" s="201">
        <v>1223</v>
      </c>
      <c r="O610" s="204">
        <v>704</v>
      </c>
      <c r="P610" s="196">
        <v>553</v>
      </c>
      <c r="Q610" s="197">
        <v>403</v>
      </c>
      <c r="R610" s="198">
        <v>539</v>
      </c>
      <c r="S610" s="199">
        <v>618</v>
      </c>
      <c r="T610" s="196">
        <v>178</v>
      </c>
      <c r="U610" s="200">
        <v>50</v>
      </c>
      <c r="V610" s="198">
        <v>579</v>
      </c>
      <c r="W610" s="205">
        <v>461</v>
      </c>
      <c r="X610" s="196">
        <v>461</v>
      </c>
      <c r="Y610" s="200">
        <v>165</v>
      </c>
      <c r="Z610" s="198">
        <v>910</v>
      </c>
      <c r="AA610" s="196">
        <v>1028</v>
      </c>
      <c r="AB610" s="170">
        <f t="shared" si="11081"/>
        <v>7162</v>
      </c>
      <c r="AC610" s="171">
        <f t="shared" si="11082"/>
        <v>6672</v>
      </c>
      <c r="BI610" s="146" t="s">
        <v>28</v>
      </c>
      <c r="BJ610" s="129">
        <f>B610/B622</f>
        <v>3.406813627254509E-2</v>
      </c>
      <c r="BK610" s="130">
        <f t="shared" ref="BK610" si="11384">C610/C622</f>
        <v>6.3326689617684367E-2</v>
      </c>
      <c r="BL610" s="131">
        <f t="shared" ref="BL610" si="11385">D610/D622</f>
        <v>4.3938799529227149E-2</v>
      </c>
      <c r="BM610" s="132">
        <f t="shared" ref="BM610" si="11386">E610/E622</f>
        <v>5.7714505579068875E-2</v>
      </c>
      <c r="BN610" s="129">
        <f t="shared" ref="BN610" si="11387">F610/F622</f>
        <v>3.631119656855495E-2</v>
      </c>
      <c r="BO610" s="130">
        <f t="shared" ref="BO610" si="11388">G610/G622</f>
        <v>6.1254491996079713E-2</v>
      </c>
      <c r="BP610" s="131">
        <f t="shared" ref="BP610" si="11389">H610/H622</f>
        <v>4.9850677693544683E-2</v>
      </c>
      <c r="BQ610" s="132">
        <f t="shared" ref="BQ610" si="11390">I610/I622</f>
        <v>5.9114093959731544E-2</v>
      </c>
      <c r="BR610" s="129">
        <f t="shared" ref="BR610" si="11391">J610/J622</f>
        <v>5.7655954631379965E-2</v>
      </c>
      <c r="BS610" s="130">
        <f t="shared" ref="BS610" si="11392">K610/K622</f>
        <v>2.5372660957817952E-2</v>
      </c>
      <c r="BT610" s="131">
        <f t="shared" ref="BT610" si="11393">L610/L622</f>
        <v>6.3498828041764335E-2</v>
      </c>
      <c r="BU610" s="129">
        <f t="shared" ref="BU610" si="11394">M610/M622</f>
        <v>3.2874698035920594E-2</v>
      </c>
      <c r="BV610" s="133">
        <f t="shared" ref="BV610" si="11395">N610/N622</f>
        <v>6.396443514644351E-2</v>
      </c>
      <c r="BW610" s="134">
        <f t="shared" ref="BW610" si="11396">O610/O622</f>
        <v>3.6200956445724276E-2</v>
      </c>
      <c r="BX610" s="129">
        <f t="shared" ref="BX610" si="11397">P610/P622</f>
        <v>5.5052264808362367E-2</v>
      </c>
      <c r="BY610" s="130">
        <f t="shared" ref="BY610" si="11398">Q610/Q622</f>
        <v>4.0324194516710023E-2</v>
      </c>
      <c r="BZ610" s="131">
        <f t="shared" ref="BZ610" si="11399">R610/R622</f>
        <v>4.7758284600389861E-2</v>
      </c>
      <c r="CA610" s="132">
        <f t="shared" ref="CA610" si="11400">S610/S622</f>
        <v>5.1849987415051597E-2</v>
      </c>
      <c r="CB610" s="129">
        <f t="shared" ref="CB610" si="11401">T610/T622</f>
        <v>5.9591563441580182E-2</v>
      </c>
      <c r="CC610" s="130">
        <f t="shared" ref="CC610" si="11402">U610/U622</f>
        <v>1.6382699868938401E-2</v>
      </c>
      <c r="CD610" s="131">
        <f t="shared" ref="CD610" si="11403">V610/V622</f>
        <v>6.0394283926149997E-2</v>
      </c>
      <c r="CE610" s="132">
        <f t="shared" ref="CE610" si="11404">W610/W622</f>
        <v>4.3408662900188327E-2</v>
      </c>
      <c r="CF610" s="129">
        <f t="shared" ref="CF610" si="11405">X610/X622</f>
        <v>5.0426602493983813E-2</v>
      </c>
      <c r="CG610" s="130">
        <f t="shared" ref="CG610" si="11406">Y610/Y622</f>
        <v>2.9548710601719198E-2</v>
      </c>
      <c r="CH610" s="131">
        <f t="shared" ref="CH610" si="11407">Z610/Z622</f>
        <v>5.1988117001828156E-2</v>
      </c>
      <c r="CI610" s="129">
        <f t="shared" ref="CI610" si="11408">AA610/AA622</f>
        <v>5.708573967125722E-2</v>
      </c>
      <c r="CJ610" s="135">
        <f t="shared" ref="CJ610" si="11409">AB610/AB622</f>
        <v>5.1620994363638983E-2</v>
      </c>
      <c r="CK610" s="136">
        <f t="shared" ref="CK610" si="11410">AC610/AC622</f>
        <v>4.8207047535096782E-2</v>
      </c>
    </row>
    <row r="611" spans="1:89" x14ac:dyDescent="0.2">
      <c r="A611" s="137" t="s">
        <v>29</v>
      </c>
      <c r="B611" s="206">
        <v>432</v>
      </c>
      <c r="C611" s="190">
        <v>960</v>
      </c>
      <c r="D611" s="191">
        <v>392</v>
      </c>
      <c r="E611" s="192">
        <v>328</v>
      </c>
      <c r="F611" s="189">
        <v>612</v>
      </c>
      <c r="G611" s="193">
        <v>1047</v>
      </c>
      <c r="H611" s="191">
        <v>976</v>
      </c>
      <c r="I611" s="192">
        <v>1447</v>
      </c>
      <c r="J611" s="189">
        <v>327</v>
      </c>
      <c r="K611" s="190">
        <v>85</v>
      </c>
      <c r="L611" s="191">
        <v>800</v>
      </c>
      <c r="M611" s="189">
        <v>291</v>
      </c>
      <c r="N611" s="194">
        <v>1408</v>
      </c>
      <c r="O611" s="207">
        <v>942</v>
      </c>
      <c r="P611" s="189">
        <v>779</v>
      </c>
      <c r="Q611" s="190">
        <v>510</v>
      </c>
      <c r="R611" s="191">
        <v>730</v>
      </c>
      <c r="S611" s="192">
        <v>789</v>
      </c>
      <c r="T611" s="189">
        <v>416</v>
      </c>
      <c r="U611" s="193">
        <v>57</v>
      </c>
      <c r="V611" s="191">
        <v>926</v>
      </c>
      <c r="W611" s="208">
        <v>574</v>
      </c>
      <c r="X611" s="189">
        <v>787</v>
      </c>
      <c r="Y611" s="193">
        <v>208</v>
      </c>
      <c r="Z611" s="191">
        <v>1315</v>
      </c>
      <c r="AA611" s="189">
        <v>1262</v>
      </c>
      <c r="AB611" s="170">
        <f t="shared" si="11081"/>
        <v>9900</v>
      </c>
      <c r="AC611" s="171">
        <f t="shared" si="11082"/>
        <v>8500</v>
      </c>
      <c r="BI611" s="137" t="s">
        <v>29</v>
      </c>
      <c r="BJ611" s="129">
        <f>B611/B622</f>
        <v>4.1225307758373887E-2</v>
      </c>
      <c r="BK611" s="130">
        <f t="shared" ref="BK611" si="11411">C611/C622</f>
        <v>8.6972277586519292E-2</v>
      </c>
      <c r="BL611" s="131">
        <f t="shared" ref="BL611" si="11412">D611/D622</f>
        <v>7.6892899176147514E-2</v>
      </c>
      <c r="BM611" s="132">
        <f t="shared" ref="BM611" si="11413">E611/E622</f>
        <v>6.3101192766448627E-2</v>
      </c>
      <c r="BN611" s="129">
        <f t="shared" ref="BN611" si="11414">F611/F622</f>
        <v>4.5259576985653013E-2</v>
      </c>
      <c r="BO611" s="130">
        <f t="shared" ref="BO611" si="11415">G611/G622</f>
        <v>8.5511270826527278E-2</v>
      </c>
      <c r="BP611" s="131">
        <f t="shared" ref="BP611" si="11416">H611/H622</f>
        <v>5.6053296577073281E-2</v>
      </c>
      <c r="BQ611" s="132">
        <f t="shared" ref="BQ611" si="11417">I611/I622</f>
        <v>7.7691275167785234E-2</v>
      </c>
      <c r="BR611" s="129">
        <f t="shared" ref="BR611" si="11418">J611/J622</f>
        <v>0.10302457466918714</v>
      </c>
      <c r="BS611" s="130">
        <f t="shared" ref="BS611" si="11419">K611/K622</f>
        <v>2.6958452267681572E-2</v>
      </c>
      <c r="BT611" s="131">
        <f t="shared" ref="BT611" si="11420">L611/L622</f>
        <v>8.5233326230556142E-2</v>
      </c>
      <c r="BU611" s="129">
        <f t="shared" ref="BU611" si="11421">M611/M622</f>
        <v>3.0564016384833526E-2</v>
      </c>
      <c r="BV611" s="133">
        <f t="shared" ref="BV611" si="11422">N611/N622</f>
        <v>7.364016736401674E-2</v>
      </c>
      <c r="BW611" s="134">
        <f t="shared" ref="BW611" si="11423">O611/O622</f>
        <v>4.8439347971409474E-2</v>
      </c>
      <c r="BX611" s="129">
        <f t="shared" ref="BX611" si="11424">P611/P622</f>
        <v>7.7551020408163265E-2</v>
      </c>
      <c r="BY611" s="130">
        <f t="shared" ref="BY611" si="11425">Q611/Q622</f>
        <v>5.1030618371022615E-2</v>
      </c>
      <c r="BZ611" s="131">
        <f t="shared" ref="BZ611" si="11426">R611/R622</f>
        <v>6.4681906787169952E-2</v>
      </c>
      <c r="CA611" s="132">
        <f t="shared" ref="CA611" si="11427">S611/S622</f>
        <v>6.6196828593002771E-2</v>
      </c>
      <c r="CB611" s="129">
        <f t="shared" ref="CB611" si="11428">T611/T622</f>
        <v>0.13927017073987277</v>
      </c>
      <c r="CC611" s="130">
        <f t="shared" ref="CC611" si="11429">U611/U622</f>
        <v>1.8676277850589777E-2</v>
      </c>
      <c r="CD611" s="131">
        <f t="shared" ref="CD611" si="11430">V611/V622</f>
        <v>9.658913111505163E-2</v>
      </c>
      <c r="CE611" s="132">
        <f t="shared" ref="CE611" si="11431">W611/W622</f>
        <v>5.4048964218455745E-2</v>
      </c>
      <c r="CF611" s="129">
        <f t="shared" ref="CF611" si="11432">X611/X622</f>
        <v>8.6086195580835703E-2</v>
      </c>
      <c r="CG611" s="130">
        <f t="shared" ref="CG611" si="11433">Y611/Y622</f>
        <v>3.7249283667621778E-2</v>
      </c>
      <c r="CH611" s="131">
        <f t="shared" ref="CH611" si="11434">Z611/Z622</f>
        <v>7.5125685557586835E-2</v>
      </c>
      <c r="CI611" s="129">
        <f t="shared" ref="CI611" si="11435">AA611/AA622</f>
        <v>7.0079964460239896E-2</v>
      </c>
      <c r="CJ611" s="135">
        <f t="shared" ref="CJ611" si="11436">AB611/AB622</f>
        <v>7.1355465540355476E-2</v>
      </c>
      <c r="CK611" s="136">
        <f t="shared" ref="CK611" si="11437">AC611/AC622</f>
        <v>6.1414853724268983E-2</v>
      </c>
    </row>
    <row r="612" spans="1:89" x14ac:dyDescent="0.2">
      <c r="A612" s="146" t="s">
        <v>30</v>
      </c>
      <c r="B612" s="203">
        <v>634</v>
      </c>
      <c r="C612" s="197">
        <v>1321</v>
      </c>
      <c r="D612" s="198">
        <v>445</v>
      </c>
      <c r="E612" s="199">
        <v>434</v>
      </c>
      <c r="F612" s="196">
        <v>695</v>
      </c>
      <c r="G612" s="200">
        <v>1252</v>
      </c>
      <c r="H612" s="198">
        <v>1153</v>
      </c>
      <c r="I612" s="199">
        <v>1870</v>
      </c>
      <c r="J612" s="196">
        <v>543</v>
      </c>
      <c r="K612" s="197">
        <v>90</v>
      </c>
      <c r="L612" s="198">
        <v>1147</v>
      </c>
      <c r="M612" s="196">
        <v>321</v>
      </c>
      <c r="N612" s="201">
        <v>1806</v>
      </c>
      <c r="O612" s="204">
        <v>1167</v>
      </c>
      <c r="P612" s="196">
        <v>960</v>
      </c>
      <c r="Q612" s="197">
        <v>820</v>
      </c>
      <c r="R612" s="198">
        <v>771</v>
      </c>
      <c r="S612" s="199">
        <v>1143</v>
      </c>
      <c r="T612" s="196">
        <v>465</v>
      </c>
      <c r="U612" s="200">
        <v>80</v>
      </c>
      <c r="V612" s="198">
        <v>1218</v>
      </c>
      <c r="W612" s="205">
        <v>628</v>
      </c>
      <c r="X612" s="196">
        <v>985</v>
      </c>
      <c r="Y612" s="200">
        <v>239</v>
      </c>
      <c r="Z612" s="198">
        <v>1180</v>
      </c>
      <c r="AA612" s="196">
        <v>1690</v>
      </c>
      <c r="AB612" s="170">
        <f t="shared" si="11081"/>
        <v>12002</v>
      </c>
      <c r="AC612" s="171">
        <f t="shared" si="11082"/>
        <v>11055</v>
      </c>
      <c r="BI612" s="146" t="s">
        <v>30</v>
      </c>
      <c r="BJ612" s="129">
        <f>B612/B622</f>
        <v>6.0501956293539459E-2</v>
      </c>
      <c r="BK612" s="130">
        <f t="shared" ref="BK612" si="11438">C612/C622</f>
        <v>0.11967747780394999</v>
      </c>
      <c r="BL612" s="131">
        <f t="shared" ref="BL612" si="11439">D612/D622</f>
        <v>8.7289132993330715E-2</v>
      </c>
      <c r="BM612" s="132">
        <f t="shared" ref="BM612" si="11440">E612/E622</f>
        <v>8.3493651404386304E-2</v>
      </c>
      <c r="BN612" s="129">
        <f t="shared" ref="BN612" si="11441">F612/F622</f>
        <v>5.1397722230439286E-2</v>
      </c>
      <c r="BO612" s="130">
        <f t="shared" ref="BO612" si="11442">G612/G622</f>
        <v>0.10225416530545574</v>
      </c>
      <c r="BP612" s="131">
        <f t="shared" ref="BP612" si="11443">H612/H622</f>
        <v>6.6218699747300713E-2</v>
      </c>
      <c r="BQ612" s="132">
        <f t="shared" ref="BQ612" si="11444">I612/I622</f>
        <v>0.10040268456375839</v>
      </c>
      <c r="BR612" s="129">
        <f t="shared" ref="BR612" si="11445">J612/J622</f>
        <v>0.17107750472589792</v>
      </c>
      <c r="BS612" s="130">
        <f t="shared" ref="BS612" si="11446">K612/K622</f>
        <v>2.8544243577545196E-2</v>
      </c>
      <c r="BT612" s="131">
        <f t="shared" ref="BT612" si="11447">L612/L622</f>
        <v>0.12220328148305988</v>
      </c>
      <c r="BU612" s="129">
        <f t="shared" ref="BU612" si="11448">M612/M622</f>
        <v>3.371494590904317E-2</v>
      </c>
      <c r="BV612" s="133">
        <f t="shared" ref="BV612" si="11449">N612/N622</f>
        <v>9.4456066945606695E-2</v>
      </c>
      <c r="BW612" s="134">
        <f t="shared" ref="BW612" si="11450">O612/O622</f>
        <v>6.0009255926363962E-2</v>
      </c>
      <c r="BX612" s="129">
        <f t="shared" ref="BX612" si="11451">P612/P622</f>
        <v>9.556993529118965E-2</v>
      </c>
      <c r="BY612" s="130">
        <f t="shared" ref="BY612" si="11452">Q612/Q622</f>
        <v>8.2049229537722632E-2</v>
      </c>
      <c r="BZ612" s="131">
        <f t="shared" ref="BZ612" si="11453">R612/R622</f>
        <v>6.831472620946305E-2</v>
      </c>
      <c r="CA612" s="132">
        <f t="shared" ref="CA612" si="11454">S612/S622</f>
        <v>9.5897306821042028E-2</v>
      </c>
      <c r="CB612" s="129">
        <f t="shared" ref="CB612" si="11455">T612/T622</f>
        <v>0.15567458988952126</v>
      </c>
      <c r="CC612" s="130">
        <f t="shared" ref="CC612" si="11456">U612/U622</f>
        <v>2.621231979030144E-2</v>
      </c>
      <c r="CD612" s="131">
        <f t="shared" ref="CD612" si="11457">V612/V622</f>
        <v>0.12704704287055388</v>
      </c>
      <c r="CE612" s="132">
        <f t="shared" ref="CE612" si="11458">W612/W622</f>
        <v>5.9133709981167605E-2</v>
      </c>
      <c r="CF612" s="129">
        <f t="shared" ref="CF612" si="11459">X612/X622</f>
        <v>0.10774447604462918</v>
      </c>
      <c r="CG612" s="130">
        <f t="shared" ref="CG612" si="11460">Y612/Y622</f>
        <v>4.2800859598853866E-2</v>
      </c>
      <c r="CH612" s="131">
        <f t="shared" ref="CH612" si="11461">Z612/Z622</f>
        <v>6.7413162705667273E-2</v>
      </c>
      <c r="CI612" s="129">
        <f t="shared" ref="CI612" si="11462">AA612/AA622</f>
        <v>9.3847179031541536E-2</v>
      </c>
      <c r="CJ612" s="135">
        <f t="shared" ref="CJ612" si="11463">AB612/AB622</f>
        <v>8.6505888627812777E-2</v>
      </c>
      <c r="CK612" s="136">
        <f t="shared" ref="CK612" si="11464">AC612/AC622</f>
        <v>7.987543622609336E-2</v>
      </c>
    </row>
    <row r="613" spans="1:89" x14ac:dyDescent="0.2">
      <c r="A613" s="137" t="s">
        <v>31</v>
      </c>
      <c r="B613" s="206">
        <v>562</v>
      </c>
      <c r="C613" s="190">
        <v>1272</v>
      </c>
      <c r="D613" s="191">
        <v>307</v>
      </c>
      <c r="E613" s="192">
        <v>436</v>
      </c>
      <c r="F613" s="189">
        <v>571</v>
      </c>
      <c r="G613" s="193">
        <v>1533</v>
      </c>
      <c r="H613" s="191">
        <v>1107</v>
      </c>
      <c r="I613" s="192">
        <v>2006</v>
      </c>
      <c r="J613" s="189">
        <v>351</v>
      </c>
      <c r="K613" s="190">
        <v>99</v>
      </c>
      <c r="L613" s="191">
        <v>1237</v>
      </c>
      <c r="M613" s="189">
        <v>302</v>
      </c>
      <c r="N613" s="194">
        <v>1692</v>
      </c>
      <c r="O613" s="207">
        <v>1294</v>
      </c>
      <c r="P613" s="189">
        <v>825</v>
      </c>
      <c r="Q613" s="190">
        <v>894</v>
      </c>
      <c r="R613" s="191">
        <v>747</v>
      </c>
      <c r="S613" s="192">
        <v>1217</v>
      </c>
      <c r="T613" s="189">
        <v>379</v>
      </c>
      <c r="U613" s="193">
        <v>89</v>
      </c>
      <c r="V613" s="191">
        <v>1168</v>
      </c>
      <c r="W613" s="208">
        <v>687</v>
      </c>
      <c r="X613" s="189">
        <v>877</v>
      </c>
      <c r="Y613" s="193">
        <v>271</v>
      </c>
      <c r="Z613" s="191">
        <v>1447</v>
      </c>
      <c r="AA613" s="189">
        <v>1807</v>
      </c>
      <c r="AB613" s="170">
        <f t="shared" si="11081"/>
        <v>11270</v>
      </c>
      <c r="AC613" s="171">
        <f t="shared" si="11082"/>
        <v>11907</v>
      </c>
      <c r="BI613" s="137" t="s">
        <v>31</v>
      </c>
      <c r="BJ613" s="129">
        <f>B613/B622</f>
        <v>5.3631071667143815E-2</v>
      </c>
      <c r="BK613" s="130">
        <f t="shared" ref="BK613" si="11465">C613/C622</f>
        <v>0.11523826780213807</v>
      </c>
      <c r="BL613" s="131">
        <f t="shared" ref="BL613" si="11466">D613/D622</f>
        <v>6.0219693997646137E-2</v>
      </c>
      <c r="BM613" s="132">
        <f t="shared" ref="BM613" si="11467">E613/E622</f>
        <v>8.3878414774913423E-2</v>
      </c>
      <c r="BN613" s="129">
        <f t="shared" ref="BN613" si="11468">F613/F622</f>
        <v>4.2227481141842924E-2</v>
      </c>
      <c r="BO613" s="130">
        <f t="shared" ref="BO613" si="11469">G613/G622</f>
        <v>0.12520418163998692</v>
      </c>
      <c r="BP613" s="131">
        <f t="shared" ref="BP613" si="11470">H613/H622</f>
        <v>6.3576843556168161E-2</v>
      </c>
      <c r="BQ613" s="132">
        <f t="shared" ref="BQ613" si="11471">I613/I622</f>
        <v>0.10770469798657718</v>
      </c>
      <c r="BR613" s="129">
        <f t="shared" ref="BR613" si="11472">J613/J622</f>
        <v>0.11058601134215501</v>
      </c>
      <c r="BS613" s="130">
        <f t="shared" ref="BS613" si="11473">K613/K622</f>
        <v>3.1398667935299718E-2</v>
      </c>
      <c r="BT613" s="131">
        <f t="shared" ref="BT613" si="11474">L613/L622</f>
        <v>0.13179203068399745</v>
      </c>
      <c r="BU613" s="129">
        <f t="shared" ref="BU613" si="11475">M613/M622</f>
        <v>3.171935721037706E-2</v>
      </c>
      <c r="BV613" s="133">
        <f t="shared" ref="BV613" si="11476">N613/N622</f>
        <v>8.8493723849372388E-2</v>
      </c>
      <c r="BW613" s="134">
        <f t="shared" ref="BW613" si="11477">O613/O622</f>
        <v>6.6539826194271609E-2</v>
      </c>
      <c r="BX613" s="129">
        <f t="shared" ref="BX613" si="11478">P613/P622</f>
        <v>8.2130413140866096E-2</v>
      </c>
      <c r="BY613" s="130">
        <f t="shared" ref="BY613" si="11479">Q613/Q622</f>
        <v>8.9453672203321996E-2</v>
      </c>
      <c r="BZ613" s="131">
        <f t="shared" ref="BZ613" si="11480">R613/R622</f>
        <v>6.6188197767145129E-2</v>
      </c>
      <c r="CA613" s="132">
        <f t="shared" ref="CA613" si="11481">S613/S622</f>
        <v>0.1021058813658864</v>
      </c>
      <c r="CB613" s="129">
        <f t="shared" ref="CB613" si="11482">T613/T622</f>
        <v>0.1268831603615668</v>
      </c>
      <c r="CC613" s="130">
        <f t="shared" ref="CC613" si="11483">U613/U622</f>
        <v>2.9161205766710354E-2</v>
      </c>
      <c r="CD613" s="131">
        <f t="shared" ref="CD613" si="11484">V613/V622</f>
        <v>0.12183164702200897</v>
      </c>
      <c r="CE613" s="132">
        <f t="shared" ref="CE613" si="11485">W613/W622</f>
        <v>6.4689265536723162E-2</v>
      </c>
      <c r="CF613" s="129">
        <f t="shared" ref="CF613" si="11486">X613/X622</f>
        <v>9.5930868518923643E-2</v>
      </c>
      <c r="CG613" s="130">
        <f t="shared" ref="CG613" si="11487">Y613/Y622</f>
        <v>4.8531518624641834E-2</v>
      </c>
      <c r="CH613" s="131">
        <f t="shared" ref="CH613" si="11488">Z613/Z622</f>
        <v>8.2666819012797071E-2</v>
      </c>
      <c r="CI613" s="129">
        <f t="shared" ref="CI613" si="11489">AA613/AA622</f>
        <v>0.10034429142603288</v>
      </c>
      <c r="CJ613" s="135">
        <f t="shared" ref="CJ613" si="11490">AB613/AB622</f>
        <v>8.1229908751495578E-2</v>
      </c>
      <c r="CK613" s="136">
        <f t="shared" ref="CK613" si="11491">AC613/AC622</f>
        <v>8.6031372152337734E-2</v>
      </c>
    </row>
    <row r="614" spans="1:89" x14ac:dyDescent="0.2">
      <c r="A614" s="146" t="s">
        <v>32</v>
      </c>
      <c r="B614" s="203">
        <v>649</v>
      </c>
      <c r="C614" s="197">
        <v>1073</v>
      </c>
      <c r="D614" s="198">
        <v>193</v>
      </c>
      <c r="E614" s="199">
        <v>502</v>
      </c>
      <c r="F614" s="196">
        <v>515</v>
      </c>
      <c r="G614" s="200">
        <v>1451</v>
      </c>
      <c r="H614" s="198">
        <v>1036</v>
      </c>
      <c r="I614" s="199">
        <v>1758</v>
      </c>
      <c r="J614" s="196">
        <v>283</v>
      </c>
      <c r="K614" s="197">
        <v>92</v>
      </c>
      <c r="L614" s="198">
        <v>815</v>
      </c>
      <c r="M614" s="196">
        <v>355</v>
      </c>
      <c r="N614" s="201">
        <v>1350</v>
      </c>
      <c r="O614" s="204">
        <v>1143</v>
      </c>
      <c r="P614" s="196">
        <v>528</v>
      </c>
      <c r="Q614" s="197">
        <v>772</v>
      </c>
      <c r="R614" s="198">
        <v>644</v>
      </c>
      <c r="S614" s="199">
        <v>864</v>
      </c>
      <c r="T614" s="196">
        <v>175</v>
      </c>
      <c r="U614" s="200">
        <v>112</v>
      </c>
      <c r="V614" s="198">
        <v>872</v>
      </c>
      <c r="W614" s="205">
        <v>451</v>
      </c>
      <c r="X614" s="196">
        <v>562</v>
      </c>
      <c r="Y614" s="200">
        <v>257</v>
      </c>
      <c r="Z614" s="198">
        <v>961</v>
      </c>
      <c r="AA614" s="196">
        <v>1078</v>
      </c>
      <c r="AB614" s="170">
        <f t="shared" si="11081"/>
        <v>8583</v>
      </c>
      <c r="AC614" s="171">
        <f t="shared" si="11082"/>
        <v>9908</v>
      </c>
      <c r="BI614" s="146" t="s">
        <v>32</v>
      </c>
      <c r="BJ614" s="129">
        <f>B614/B622</f>
        <v>6.1933390590705219E-2</v>
      </c>
      <c r="BK614" s="130">
        <f t="shared" ref="BK614" si="11492">C614/C622</f>
        <v>9.7209639427432507E-2</v>
      </c>
      <c r="BL614" s="131">
        <f t="shared" ref="BL614" si="11493">D614/D622</f>
        <v>3.7857983522950174E-2</v>
      </c>
      <c r="BM614" s="132">
        <f t="shared" ref="BM614" si="11494">E614/E622</f>
        <v>9.6575606002308578E-2</v>
      </c>
      <c r="BN614" s="129">
        <f t="shared" ref="BN614" si="11495">F614/F622</f>
        <v>3.808608194054134E-2</v>
      </c>
      <c r="BO614" s="130">
        <f t="shared" ref="BO614" si="11496">G614/G622</f>
        <v>0.11850702384841555</v>
      </c>
      <c r="BP614" s="131">
        <f t="shared" ref="BP614" si="11497">H614/H622</f>
        <v>5.9499195956811392E-2</v>
      </c>
      <c r="BQ614" s="132">
        <f t="shared" ref="BQ614" si="11498">I614/I622</f>
        <v>9.4389261744966438E-2</v>
      </c>
      <c r="BR614" s="129">
        <f t="shared" ref="BR614" si="11499">J614/J622</f>
        <v>8.9161940768746062E-2</v>
      </c>
      <c r="BS614" s="130">
        <f t="shared" ref="BS614" si="11500">K614/K622</f>
        <v>2.9178560101490645E-2</v>
      </c>
      <c r="BT614" s="131">
        <f t="shared" ref="BT614" si="11501">L614/L622</f>
        <v>8.6831451097379081E-2</v>
      </c>
      <c r="BU614" s="129">
        <f t="shared" ref="BU614" si="11502">M614/M622</f>
        <v>3.7285999369814096E-2</v>
      </c>
      <c r="BV614" s="133">
        <f t="shared" ref="BV614" si="11503">N614/N622</f>
        <v>7.0606694560669453E-2</v>
      </c>
      <c r="BW614" s="134">
        <f t="shared" ref="BW614" si="11504">O614/O622</f>
        <v>5.8775132411168815E-2</v>
      </c>
      <c r="BX614" s="129">
        <f t="shared" ref="BX614" si="11505">P614/P622</f>
        <v>5.2563464410154304E-2</v>
      </c>
      <c r="BY614" s="130">
        <f t="shared" ref="BY614" si="11506">Q614/Q622</f>
        <v>7.7246347808685209E-2</v>
      </c>
      <c r="BZ614" s="131">
        <f t="shared" ref="BZ614" si="11507">R614/R622</f>
        <v>5.7061846535530744E-2</v>
      </c>
      <c r="CA614" s="132">
        <f t="shared" ref="CA614" si="11508">S614/S622</f>
        <v>7.248930279385854E-2</v>
      </c>
      <c r="CB614" s="129">
        <f t="shared" ref="CB614" si="11509">T614/T622</f>
        <v>5.858721124874456E-2</v>
      </c>
      <c r="CC614" s="130">
        <f t="shared" ref="CC614" si="11510">U614/U622</f>
        <v>3.669724770642202E-2</v>
      </c>
      <c r="CD614" s="131">
        <f t="shared" ref="CD614" si="11511">V614/V622</f>
        <v>9.0956503598623131E-2</v>
      </c>
      <c r="CE614" s="132">
        <f t="shared" ref="CE614" si="11512">W614/W622</f>
        <v>4.2467043314500942E-2</v>
      </c>
      <c r="CF614" s="129">
        <f t="shared" ref="CF614" si="11513">X614/X622</f>
        <v>6.1474513235615841E-2</v>
      </c>
      <c r="CG614" s="130">
        <f t="shared" ref="CG614" si="11514">Y614/Y622</f>
        <v>4.6024355300859597E-2</v>
      </c>
      <c r="CH614" s="131">
        <f t="shared" ref="CH614" si="11515">Z614/Z622</f>
        <v>5.4901736745886658E-2</v>
      </c>
      <c r="CI614" s="129">
        <f t="shared" ref="CI614" si="11516">AA614/AA622</f>
        <v>5.9862283429586848E-2</v>
      </c>
      <c r="CJ614" s="135">
        <f t="shared" ref="CJ614" si="11517">AB614/AB622</f>
        <v>6.1863026336653644E-2</v>
      </c>
      <c r="CK614" s="136">
        <f t="shared" ref="CK614" si="11518">AC614/AC622</f>
        <v>7.1588043611771415E-2</v>
      </c>
    </row>
    <row r="615" spans="1:89" x14ac:dyDescent="0.2">
      <c r="A615" s="137" t="s">
        <v>33</v>
      </c>
      <c r="B615" s="206">
        <v>401</v>
      </c>
      <c r="C615" s="190">
        <v>639</v>
      </c>
      <c r="D615" s="191">
        <v>123</v>
      </c>
      <c r="E615" s="192">
        <v>277</v>
      </c>
      <c r="F615" s="189">
        <v>460</v>
      </c>
      <c r="G615" s="193">
        <v>775</v>
      </c>
      <c r="H615" s="191">
        <v>720</v>
      </c>
      <c r="I615" s="192">
        <v>1177</v>
      </c>
      <c r="J615" s="189">
        <v>99</v>
      </c>
      <c r="K615" s="190">
        <v>41</v>
      </c>
      <c r="L615" s="191">
        <v>497</v>
      </c>
      <c r="M615" s="189">
        <v>380</v>
      </c>
      <c r="N615" s="194">
        <v>1023</v>
      </c>
      <c r="O615" s="207">
        <v>1076</v>
      </c>
      <c r="P615" s="189">
        <v>333</v>
      </c>
      <c r="Q615" s="190">
        <v>581</v>
      </c>
      <c r="R615" s="191">
        <v>458</v>
      </c>
      <c r="S615" s="192">
        <v>716</v>
      </c>
      <c r="T615" s="189">
        <v>73</v>
      </c>
      <c r="U615" s="193">
        <v>133</v>
      </c>
      <c r="V615" s="191">
        <v>730</v>
      </c>
      <c r="W615" s="208">
        <v>466</v>
      </c>
      <c r="X615" s="189">
        <v>361</v>
      </c>
      <c r="Y615" s="193">
        <v>387</v>
      </c>
      <c r="Z615" s="191">
        <v>692</v>
      </c>
      <c r="AA615" s="189">
        <v>844</v>
      </c>
      <c r="AB615" s="170">
        <f t="shared" si="11081"/>
        <v>5970</v>
      </c>
      <c r="AC615" s="171">
        <f t="shared" si="11082"/>
        <v>7492</v>
      </c>
      <c r="BI615" s="137" t="s">
        <v>33</v>
      </c>
      <c r="BJ615" s="129">
        <f>B615/B622</f>
        <v>3.8267010210897984E-2</v>
      </c>
      <c r="BK615" s="130">
        <f t="shared" ref="BK615" si="11519">C615/C622</f>
        <v>5.7890922268526906E-2</v>
      </c>
      <c r="BL615" s="131">
        <f t="shared" ref="BL615" si="11520">D615/D622</f>
        <v>2.4127108670066694E-2</v>
      </c>
      <c r="BM615" s="132">
        <f t="shared" ref="BM615" si="11521">E615/E622</f>
        <v>5.3289726818006929E-2</v>
      </c>
      <c r="BN615" s="129">
        <f t="shared" ref="BN615" si="11522">F615/F622</f>
        <v>3.4018636296405856E-2</v>
      </c>
      <c r="BO615" s="130">
        <f t="shared" ref="BO615" si="11523">G615/G622</f>
        <v>6.3296308395949033E-2</v>
      </c>
      <c r="BP615" s="131">
        <f t="shared" ref="BP615" si="11524">H615/H622</f>
        <v>4.1350792556857342E-2</v>
      </c>
      <c r="BQ615" s="132">
        <f t="shared" ref="BQ615" si="11525">I615/I622</f>
        <v>6.3194630872483226E-2</v>
      </c>
      <c r="BR615" s="129">
        <f t="shared" ref="BR615" si="11526">J615/J622</f>
        <v>3.1190926275992438E-2</v>
      </c>
      <c r="BS615" s="130">
        <f t="shared" ref="BS615" si="11527">K615/K622</f>
        <v>1.30034887408817E-2</v>
      </c>
      <c r="BT615" s="131">
        <f t="shared" ref="BT615" si="11528">L615/L622</f>
        <v>5.2951203920733006E-2</v>
      </c>
      <c r="BU615" s="129">
        <f t="shared" ref="BU615" si="11529">M615/M622</f>
        <v>3.9911773973322129E-2</v>
      </c>
      <c r="BV615" s="133">
        <f t="shared" ref="BV615" si="11530">N615/N622</f>
        <v>5.3504184100418413E-2</v>
      </c>
      <c r="BW615" s="134">
        <f t="shared" ref="BW615" si="11531">O615/O622</f>
        <v>5.5329870931249032E-2</v>
      </c>
      <c r="BX615" s="129">
        <f t="shared" ref="BX615" si="11532">P615/P622</f>
        <v>3.3150821304131411E-2</v>
      </c>
      <c r="BY615" s="130">
        <f t="shared" ref="BY615" si="11533">Q615/Q622</f>
        <v>5.8134880928557134E-2</v>
      </c>
      <c r="BZ615" s="131">
        <f t="shared" ref="BZ615" si="11534">R615/R622</f>
        <v>4.0581251107566899E-2</v>
      </c>
      <c r="CA615" s="132">
        <f t="shared" ref="CA615" si="11535">S615/S622</f>
        <v>6.0072153704169816E-2</v>
      </c>
      <c r="CB615" s="129">
        <f t="shared" ref="CB615" si="11536">T615/T622</f>
        <v>2.4439236692333444E-2</v>
      </c>
      <c r="CC615" s="130">
        <f t="shared" ref="CC615" si="11537">U615/U622</f>
        <v>4.3577981651376149E-2</v>
      </c>
      <c r="CD615" s="131">
        <f t="shared" ref="CD615" si="11538">V615/V622</f>
        <v>7.6144779388755607E-2</v>
      </c>
      <c r="CE615" s="132">
        <f t="shared" ref="CE615" si="11539">W615/W622</f>
        <v>4.3879472693032016E-2</v>
      </c>
      <c r="CF615" s="129">
        <f t="shared" ref="CF615" si="11540">X615/X622</f>
        <v>3.948807700721943E-2</v>
      </c>
      <c r="CG615" s="130">
        <f t="shared" ref="CG615" si="11541">Y615/Y622</f>
        <v>6.9305157593123209E-2</v>
      </c>
      <c r="CH615" s="131">
        <f t="shared" ref="CH615" si="11542">Z615/Z622</f>
        <v>3.953382084095064E-2</v>
      </c>
      <c r="CI615" s="129">
        <f t="shared" ref="CI615" si="11543">AA615/AA622</f>
        <v>4.6868058640604178E-2</v>
      </c>
      <c r="CJ615" s="135">
        <f t="shared" ref="CJ615" si="11544">AB615/AB622</f>
        <v>4.3029508007668908E-2</v>
      </c>
      <c r="CK615" s="136">
        <f t="shared" ref="CK615" si="11545">AC615/AC622</f>
        <v>5.4131774600261556E-2</v>
      </c>
    </row>
    <row r="616" spans="1:89" x14ac:dyDescent="0.2">
      <c r="A616" s="146" t="s">
        <v>34</v>
      </c>
      <c r="B616" s="203">
        <v>139</v>
      </c>
      <c r="C616" s="197">
        <v>276</v>
      </c>
      <c r="D616" s="198">
        <v>85</v>
      </c>
      <c r="E616" s="199">
        <v>140</v>
      </c>
      <c r="F616" s="196">
        <v>185</v>
      </c>
      <c r="G616" s="200">
        <v>525</v>
      </c>
      <c r="H616" s="198">
        <v>329</v>
      </c>
      <c r="I616" s="199">
        <v>672</v>
      </c>
      <c r="J616" s="196">
        <v>47</v>
      </c>
      <c r="K616" s="197">
        <v>47</v>
      </c>
      <c r="L616" s="198">
        <v>444</v>
      </c>
      <c r="M616" s="196">
        <v>165</v>
      </c>
      <c r="N616" s="201">
        <v>568</v>
      </c>
      <c r="O616" s="204">
        <v>624</v>
      </c>
      <c r="P616" s="196">
        <v>236</v>
      </c>
      <c r="Q616" s="197">
        <v>327</v>
      </c>
      <c r="R616" s="198">
        <v>292</v>
      </c>
      <c r="S616" s="199">
        <v>410</v>
      </c>
      <c r="T616" s="196">
        <v>47</v>
      </c>
      <c r="U616" s="200">
        <v>52</v>
      </c>
      <c r="V616" s="198">
        <v>352</v>
      </c>
      <c r="W616" s="205">
        <v>249</v>
      </c>
      <c r="X616" s="196">
        <v>153</v>
      </c>
      <c r="Y616" s="200">
        <v>217</v>
      </c>
      <c r="Z616" s="198">
        <v>441</v>
      </c>
      <c r="AA616" s="196">
        <v>435</v>
      </c>
      <c r="AB616" s="170">
        <f t="shared" si="11081"/>
        <v>3318</v>
      </c>
      <c r="AC616" s="171">
        <f t="shared" si="11082"/>
        <v>4139</v>
      </c>
      <c r="BI616" s="146" t="s">
        <v>34</v>
      </c>
      <c r="BJ616" s="129">
        <f>B616/B622</f>
        <v>1.3264624487069377E-2</v>
      </c>
      <c r="BK616" s="130">
        <f t="shared" ref="BK616" si="11546">C616/C622</f>
        <v>2.5004529806124297E-2</v>
      </c>
      <c r="BL616" s="131">
        <f t="shared" ref="BL616" si="11547">D616/D622</f>
        <v>1.6673205178501373E-2</v>
      </c>
      <c r="BM616" s="132">
        <f t="shared" ref="BM616" si="11548">E616/E622</f>
        <v>2.6933435936898807E-2</v>
      </c>
      <c r="BN616" s="129">
        <f t="shared" ref="BN616" si="11549">F616/F622</f>
        <v>1.3681408075728442E-2</v>
      </c>
      <c r="BO616" s="130">
        <f t="shared" ref="BO616" si="11550">G616/G622</f>
        <v>4.2878144397255798E-2</v>
      </c>
      <c r="BP616" s="131">
        <f t="shared" ref="BP616" si="11551">H616/H622</f>
        <v>1.8895014932230645E-2</v>
      </c>
      <c r="BQ616" s="132">
        <f t="shared" ref="BQ616" si="11552">I616/I622</f>
        <v>3.6080536912751676E-2</v>
      </c>
      <c r="BR616" s="129">
        <f t="shared" ref="BR616" si="11553">J616/J622</f>
        <v>1.4807813484562067E-2</v>
      </c>
      <c r="BS616" s="130">
        <f t="shared" ref="BS616" si="11554">K616/K622</f>
        <v>1.4906438312718047E-2</v>
      </c>
      <c r="BT616" s="131">
        <f t="shared" ref="BT616" si="11555">L616/L622</f>
        <v>4.730449605795866E-2</v>
      </c>
      <c r="BU616" s="129">
        <f t="shared" ref="BU616" si="11556">M616/M622</f>
        <v>1.7330112383153032E-2</v>
      </c>
      <c r="BV616" s="133">
        <f t="shared" ref="BV616" si="11557">N616/N622</f>
        <v>2.9707112970711297E-2</v>
      </c>
      <c r="BW616" s="134">
        <f t="shared" ref="BW616" si="11558">O616/O622</f>
        <v>3.2087211395073791E-2</v>
      </c>
      <c r="BX616" s="129">
        <f t="shared" ref="BX616" si="11559">P616/P622</f>
        <v>2.349427575908412E-2</v>
      </c>
      <c r="BY616" s="130">
        <f t="shared" ref="BY616" si="11560">Q616/Q622</f>
        <v>3.2719631779067442E-2</v>
      </c>
      <c r="BZ616" s="131">
        <f t="shared" ref="BZ616" si="11561">R616/R622</f>
        <v>2.5872762714867978E-2</v>
      </c>
      <c r="CA616" s="132">
        <f t="shared" ref="CA616" si="11562">S616/S622</f>
        <v>3.4398858964678244E-2</v>
      </c>
      <c r="CB616" s="129">
        <f t="shared" ref="CB616" si="11563">T616/T622</f>
        <v>1.5734851021091397E-2</v>
      </c>
      <c r="CC616" s="130">
        <f t="shared" ref="CC616" si="11564">U616/U622</f>
        <v>1.7038007863695939E-2</v>
      </c>
      <c r="CD616" s="131">
        <f t="shared" ref="CD616" si="11565">V616/V622</f>
        <v>3.6716386773756125E-2</v>
      </c>
      <c r="CE616" s="132">
        <f t="shared" ref="CE616" si="11566">W616/W622</f>
        <v>2.344632768361582E-2</v>
      </c>
      <c r="CF616" s="129">
        <f t="shared" ref="CF616" si="11567">X616/X622</f>
        <v>1.6735943994749508E-2</v>
      </c>
      <c r="CG616" s="130">
        <f t="shared" ref="CG616" si="11568">Y616/Y622</f>
        <v>3.8861031518624641E-2</v>
      </c>
      <c r="CH616" s="131">
        <f t="shared" ref="CH616" si="11569">Z616/Z622</f>
        <v>2.5194241316270568E-2</v>
      </c>
      <c r="CI616" s="129">
        <f t="shared" ref="CI616" si="11570">AA616/AA622</f>
        <v>2.4155930697467791E-2</v>
      </c>
      <c r="CJ616" s="135">
        <f t="shared" ref="CJ616" si="11571">AB616/AB622</f>
        <v>2.3914892390191868E-2</v>
      </c>
      <c r="CK616" s="136">
        <f t="shared" ref="CK616" si="11572">AC616/AC622</f>
        <v>2.9905421125264627E-2</v>
      </c>
    </row>
    <row r="617" spans="1:89" x14ac:dyDescent="0.2">
      <c r="A617" s="137" t="s">
        <v>35</v>
      </c>
      <c r="B617" s="206">
        <v>0</v>
      </c>
      <c r="C617" s="190">
        <v>97</v>
      </c>
      <c r="D617" s="191">
        <v>1</v>
      </c>
      <c r="E617" s="192">
        <v>66</v>
      </c>
      <c r="F617" s="189">
        <v>2</v>
      </c>
      <c r="G617" s="193">
        <v>172</v>
      </c>
      <c r="H617" s="191">
        <v>29</v>
      </c>
      <c r="I617" s="192">
        <v>173</v>
      </c>
      <c r="J617" s="189">
        <v>9</v>
      </c>
      <c r="K617" s="190">
        <v>10</v>
      </c>
      <c r="L617" s="191">
        <v>73</v>
      </c>
      <c r="M617" s="189">
        <v>18</v>
      </c>
      <c r="N617" s="194">
        <v>70</v>
      </c>
      <c r="O617" s="207">
        <v>76</v>
      </c>
      <c r="P617" s="189">
        <v>37</v>
      </c>
      <c r="Q617" s="190">
        <v>51</v>
      </c>
      <c r="R617" s="191">
        <v>42</v>
      </c>
      <c r="S617" s="192">
        <v>21</v>
      </c>
      <c r="T617" s="189">
        <v>2</v>
      </c>
      <c r="U617" s="193">
        <v>9</v>
      </c>
      <c r="V617" s="191">
        <v>26</v>
      </c>
      <c r="W617" s="208">
        <v>7</v>
      </c>
      <c r="X617" s="189">
        <v>26</v>
      </c>
      <c r="Y617" s="193">
        <v>23</v>
      </c>
      <c r="Z617" s="191">
        <v>20</v>
      </c>
      <c r="AA617" s="189">
        <v>8</v>
      </c>
      <c r="AB617" s="170">
        <f t="shared" si="11081"/>
        <v>337</v>
      </c>
      <c r="AC617" s="171">
        <f t="shared" si="11082"/>
        <v>731</v>
      </c>
      <c r="BI617" s="137" t="s">
        <v>35</v>
      </c>
      <c r="BJ617" s="129">
        <f>B617/B622</f>
        <v>0</v>
      </c>
      <c r="BK617" s="130">
        <f t="shared" ref="BK617" si="11573">C617/C622</f>
        <v>8.7878238811378868E-3</v>
      </c>
      <c r="BL617" s="131">
        <f t="shared" ref="BL617" si="11574">D617/D622</f>
        <v>1.9615535504119262E-4</v>
      </c>
      <c r="BM617" s="132">
        <f t="shared" ref="BM617" si="11575">E617/E622</f>
        <v>1.2697191227395151E-2</v>
      </c>
      <c r="BN617" s="129">
        <f t="shared" ref="BN617" si="11576">F617/F622</f>
        <v>1.4790711433219938E-4</v>
      </c>
      <c r="BO617" s="130">
        <f t="shared" ref="BO617" si="11577">G617/G622</f>
        <v>1.4047696831100947E-2</v>
      </c>
      <c r="BP617" s="131">
        <f t="shared" ref="BP617" si="11578">H617/H622</f>
        <v>1.6655180335400873E-3</v>
      </c>
      <c r="BQ617" s="132">
        <f t="shared" ref="BQ617" si="11579">I617/I622</f>
        <v>9.2885906040268452E-3</v>
      </c>
      <c r="BR617" s="129">
        <f t="shared" ref="BR617" si="11580">J617/J622</f>
        <v>2.8355387523629491E-3</v>
      </c>
      <c r="BS617" s="130">
        <f t="shared" ref="BS617" si="11581">K617/K622</f>
        <v>3.171582619727244E-3</v>
      </c>
      <c r="BT617" s="131">
        <f t="shared" ref="BT617" si="11582">L617/L622</f>
        <v>7.7775410185382489E-3</v>
      </c>
      <c r="BU617" s="129">
        <f t="shared" ref="BU617" si="11583">M617/M622</f>
        <v>1.8905577145257851E-3</v>
      </c>
      <c r="BV617" s="133">
        <f t="shared" ref="BV617" si="11584">N617/N622</f>
        <v>3.6610878661087866E-3</v>
      </c>
      <c r="BW617" s="134">
        <f t="shared" ref="BW617" si="11585">O617/O622</f>
        <v>3.9080577981179618E-3</v>
      </c>
      <c r="BX617" s="129">
        <f t="shared" ref="BX617" si="11586">P617/P622</f>
        <v>3.6834245893479344E-3</v>
      </c>
      <c r="BY617" s="130">
        <f t="shared" ref="BY617" si="11587">Q617/Q622</f>
        <v>5.1030618371022615E-3</v>
      </c>
      <c r="BZ617" s="131">
        <f t="shared" ref="BZ617" si="11588">R617/R622</f>
        <v>3.721424774056353E-3</v>
      </c>
      <c r="CA617" s="132">
        <f t="shared" ref="CA617" si="11589">S617/S622</f>
        <v>1.7618927762396174E-3</v>
      </c>
      <c r="CB617" s="129">
        <f t="shared" ref="CB617" si="11590">T617/T622</f>
        <v>6.6956812855708072E-4</v>
      </c>
      <c r="CC617" s="130">
        <f t="shared" ref="CC617" si="11591">U617/U622</f>
        <v>2.9488859764089121E-3</v>
      </c>
      <c r="CD617" s="131">
        <f t="shared" ref="CD617" si="11592">V617/V622</f>
        <v>2.7120058412433506E-3</v>
      </c>
      <c r="CE617" s="132">
        <f t="shared" ref="CE617" si="11593">W617/W622</f>
        <v>6.5913370998116761E-4</v>
      </c>
      <c r="CF617" s="129">
        <f t="shared" ref="CF617" si="11594">X617/X622</f>
        <v>2.8440166265587398E-3</v>
      </c>
      <c r="CG617" s="130">
        <f t="shared" ref="CG617" si="11595">Y617/Y622</f>
        <v>4.1189111747850999E-3</v>
      </c>
      <c r="CH617" s="131">
        <f t="shared" ref="CH617" si="11596">Z617/Z622</f>
        <v>1.1425959780621572E-3</v>
      </c>
      <c r="CI617" s="129">
        <f t="shared" ref="CI617" si="11597">AA617/AA622</f>
        <v>4.4424700133274098E-4</v>
      </c>
      <c r="CJ617" s="135">
        <f t="shared" ref="CJ617" si="11598">AB617/AB622</f>
        <v>2.428968877484828E-3</v>
      </c>
      <c r="CK617" s="136">
        <f t="shared" ref="CK617" si="11599">AC617/AC622</f>
        <v>5.2816774202871326E-3</v>
      </c>
    </row>
    <row r="618" spans="1:89" x14ac:dyDescent="0.2">
      <c r="A618" s="146" t="s">
        <v>36</v>
      </c>
      <c r="B618" s="203"/>
      <c r="C618" s="197"/>
      <c r="D618" s="198"/>
      <c r="E618" s="199"/>
      <c r="F618" s="196"/>
      <c r="G618" s="200"/>
      <c r="H618" s="198"/>
      <c r="I618" s="199"/>
      <c r="J618" s="196"/>
      <c r="K618" s="200"/>
      <c r="L618" s="198"/>
      <c r="M618" s="196"/>
      <c r="N618" s="201"/>
      <c r="O618" s="204"/>
      <c r="P618" s="196"/>
      <c r="Q618" s="200"/>
      <c r="R618" s="198"/>
      <c r="S618" s="199"/>
      <c r="T618" s="196"/>
      <c r="U618" s="200"/>
      <c r="V618" s="198"/>
      <c r="W618" s="199"/>
      <c r="X618" s="196"/>
      <c r="Y618" s="200"/>
      <c r="Z618" s="198"/>
      <c r="AA618" s="196"/>
      <c r="AB618" s="170">
        <f t="shared" si="11081"/>
        <v>0</v>
      </c>
      <c r="AC618" s="171">
        <f t="shared" si="11082"/>
        <v>0</v>
      </c>
      <c r="BI618" s="146" t="s">
        <v>36</v>
      </c>
      <c r="BJ618" s="129">
        <f>B618/B622</f>
        <v>0</v>
      </c>
      <c r="BK618" s="130">
        <f t="shared" ref="BK618" si="11600">C618/C622</f>
        <v>0</v>
      </c>
      <c r="BL618" s="131">
        <f t="shared" ref="BL618" si="11601">D618/D622</f>
        <v>0</v>
      </c>
      <c r="BM618" s="132">
        <f t="shared" ref="BM618" si="11602">E618/E622</f>
        <v>0</v>
      </c>
      <c r="BN618" s="129">
        <f t="shared" ref="BN618" si="11603">F618/F622</f>
        <v>0</v>
      </c>
      <c r="BO618" s="130">
        <f t="shared" ref="BO618" si="11604">G618/G622</f>
        <v>0</v>
      </c>
      <c r="BP618" s="131">
        <f t="shared" ref="BP618" si="11605">H618/H622</f>
        <v>0</v>
      </c>
      <c r="BQ618" s="132">
        <f t="shared" ref="BQ618" si="11606">I618/I622</f>
        <v>0</v>
      </c>
      <c r="BR618" s="129">
        <f t="shared" ref="BR618" si="11607">J618/J622</f>
        <v>0</v>
      </c>
      <c r="BS618" s="130">
        <f t="shared" ref="BS618" si="11608">K618/K622</f>
        <v>0</v>
      </c>
      <c r="BT618" s="131">
        <f t="shared" ref="BT618" si="11609">L618/L622</f>
        <v>0</v>
      </c>
      <c r="BU618" s="129">
        <f t="shared" ref="BU618" si="11610">M618/M622</f>
        <v>0</v>
      </c>
      <c r="BV618" s="133">
        <f t="shared" ref="BV618" si="11611">N618/N622</f>
        <v>0</v>
      </c>
      <c r="BW618" s="134">
        <f t="shared" ref="BW618" si="11612">O618/O622</f>
        <v>0</v>
      </c>
      <c r="BX618" s="129">
        <f t="shared" ref="BX618" si="11613">P618/P622</f>
        <v>0</v>
      </c>
      <c r="BY618" s="130">
        <f t="shared" ref="BY618" si="11614">Q618/Q622</f>
        <v>0</v>
      </c>
      <c r="BZ618" s="131">
        <f t="shared" ref="BZ618" si="11615">R618/R622</f>
        <v>0</v>
      </c>
      <c r="CA618" s="132">
        <f t="shared" ref="CA618" si="11616">S618/S622</f>
        <v>0</v>
      </c>
      <c r="CB618" s="129">
        <f t="shared" ref="CB618" si="11617">T618/T622</f>
        <v>0</v>
      </c>
      <c r="CC618" s="130">
        <f t="shared" ref="CC618" si="11618">U618/U622</f>
        <v>0</v>
      </c>
      <c r="CD618" s="131">
        <f t="shared" ref="CD618" si="11619">V618/V622</f>
        <v>0</v>
      </c>
      <c r="CE618" s="132">
        <f t="shared" ref="CE618" si="11620">W618/W622</f>
        <v>0</v>
      </c>
      <c r="CF618" s="129">
        <f t="shared" ref="CF618" si="11621">X618/X622</f>
        <v>0</v>
      </c>
      <c r="CG618" s="130">
        <f t="shared" ref="CG618" si="11622">Y618/Y622</f>
        <v>0</v>
      </c>
      <c r="CH618" s="131">
        <f t="shared" ref="CH618" si="11623">Z618/Z622</f>
        <v>0</v>
      </c>
      <c r="CI618" s="129">
        <f t="shared" ref="CI618" si="11624">AA618/AA622</f>
        <v>0</v>
      </c>
      <c r="CJ618" s="135">
        <f t="shared" ref="CJ618" si="11625">AB618/AB622</f>
        <v>0</v>
      </c>
      <c r="CK618" s="136">
        <f t="shared" ref="CK618" si="11626">AC618/AC622</f>
        <v>0</v>
      </c>
    </row>
    <row r="619" spans="1:89" x14ac:dyDescent="0.2">
      <c r="A619" s="137" t="s">
        <v>37</v>
      </c>
      <c r="B619" s="59"/>
      <c r="C619" s="60"/>
      <c r="D619" s="139"/>
      <c r="E619" s="140"/>
      <c r="F619" s="138"/>
      <c r="G619" s="141"/>
      <c r="H619" s="139"/>
      <c r="I619" s="140"/>
      <c r="J619" s="138"/>
      <c r="K619" s="141"/>
      <c r="L619" s="139"/>
      <c r="M619" s="138"/>
      <c r="N619" s="142"/>
      <c r="O619" s="143"/>
      <c r="P619" s="138"/>
      <c r="Q619" s="141"/>
      <c r="R619" s="139"/>
      <c r="S619" s="140"/>
      <c r="T619" s="138"/>
      <c r="U619" s="141"/>
      <c r="V619" s="139"/>
      <c r="W619" s="140"/>
      <c r="X619" s="138"/>
      <c r="Y619" s="141"/>
      <c r="Z619" s="144"/>
      <c r="AA619" s="145"/>
      <c r="AB619" s="172">
        <f t="shared" ref="AB619:AB621" si="11627">SUM(B619,D619,F619,H619,J619,L619,N619,P619,R619,T619,V619,X619,Z619)</f>
        <v>0</v>
      </c>
      <c r="AC619" s="173">
        <f t="shared" ref="AC619:AC621" si="11628">SUM(C619,E619,G619,I619,K619,M619,O619,Q619,S619,U619,W619,Y619,AA619)</f>
        <v>0</v>
      </c>
      <c r="BI619" s="137" t="s">
        <v>37</v>
      </c>
      <c r="BJ619" s="129">
        <f>B619/B622</f>
        <v>0</v>
      </c>
      <c r="BK619" s="130">
        <f t="shared" ref="BK619" si="11629">C619/C622</f>
        <v>0</v>
      </c>
      <c r="BL619" s="131">
        <f t="shared" ref="BL619" si="11630">D619/D622</f>
        <v>0</v>
      </c>
      <c r="BM619" s="132">
        <f t="shared" ref="BM619" si="11631">E619/E622</f>
        <v>0</v>
      </c>
      <c r="BN619" s="129">
        <f t="shared" ref="BN619" si="11632">F619/F622</f>
        <v>0</v>
      </c>
      <c r="BO619" s="130">
        <f t="shared" ref="BO619" si="11633">G619/G622</f>
        <v>0</v>
      </c>
      <c r="BP619" s="131">
        <f t="shared" ref="BP619" si="11634">H619/H622</f>
        <v>0</v>
      </c>
      <c r="BQ619" s="132">
        <f t="shared" ref="BQ619" si="11635">I619/I622</f>
        <v>0</v>
      </c>
      <c r="BR619" s="129">
        <f t="shared" ref="BR619" si="11636">J619/J622</f>
        <v>0</v>
      </c>
      <c r="BS619" s="130">
        <f t="shared" ref="BS619" si="11637">K619/K622</f>
        <v>0</v>
      </c>
      <c r="BT619" s="131">
        <f t="shared" ref="BT619" si="11638">L619/L622</f>
        <v>0</v>
      </c>
      <c r="BU619" s="129">
        <f t="shared" ref="BU619" si="11639">M619/M622</f>
        <v>0</v>
      </c>
      <c r="BV619" s="133">
        <f t="shared" ref="BV619" si="11640">N619/N622</f>
        <v>0</v>
      </c>
      <c r="BW619" s="134">
        <f t="shared" ref="BW619" si="11641">O619/O622</f>
        <v>0</v>
      </c>
      <c r="BX619" s="129">
        <f t="shared" ref="BX619" si="11642">P619/P622</f>
        <v>0</v>
      </c>
      <c r="BY619" s="130">
        <f t="shared" ref="BY619" si="11643">Q619/Q622</f>
        <v>0</v>
      </c>
      <c r="BZ619" s="131">
        <f t="shared" ref="BZ619" si="11644">R619/R622</f>
        <v>0</v>
      </c>
      <c r="CA619" s="132">
        <f t="shared" ref="CA619" si="11645">S619/S622</f>
        <v>0</v>
      </c>
      <c r="CB619" s="129">
        <f t="shared" ref="CB619" si="11646">T619/T622</f>
        <v>0</v>
      </c>
      <c r="CC619" s="130">
        <f t="shared" ref="CC619" si="11647">U619/U622</f>
        <v>0</v>
      </c>
      <c r="CD619" s="131">
        <f t="shared" ref="CD619" si="11648">V619/V622</f>
        <v>0</v>
      </c>
      <c r="CE619" s="132">
        <f t="shared" ref="CE619" si="11649">W619/W622</f>
        <v>0</v>
      </c>
      <c r="CF619" s="129">
        <f t="shared" ref="CF619" si="11650">X619/X622</f>
        <v>0</v>
      </c>
      <c r="CG619" s="130">
        <f t="shared" ref="CG619" si="11651">Y619/Y622</f>
        <v>0</v>
      </c>
      <c r="CH619" s="131">
        <f t="shared" ref="CH619" si="11652">Z619/Z622</f>
        <v>0</v>
      </c>
      <c r="CI619" s="129">
        <f t="shared" ref="CI619" si="11653">AA619/AA622</f>
        <v>0</v>
      </c>
      <c r="CJ619" s="135">
        <f t="shared" ref="CJ619" si="11654">AB619/AB622</f>
        <v>0</v>
      </c>
      <c r="CK619" s="136">
        <f t="shared" ref="CK619" si="11655">AC619/AC622</f>
        <v>0</v>
      </c>
    </row>
    <row r="620" spans="1:89" x14ac:dyDescent="0.2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>
        <f t="shared" si="11627"/>
        <v>0</v>
      </c>
      <c r="AC620" s="173">
        <f t="shared" si="11628"/>
        <v>0</v>
      </c>
      <c r="BI620" s="146" t="s">
        <v>38</v>
      </c>
      <c r="BJ620" s="129">
        <f>B620/B622</f>
        <v>0</v>
      </c>
      <c r="BK620" s="130">
        <f t="shared" ref="BK620" si="11656">C620/C622</f>
        <v>0</v>
      </c>
      <c r="BL620" s="131">
        <f t="shared" ref="BL620" si="11657">D620/D622</f>
        <v>0</v>
      </c>
      <c r="BM620" s="132">
        <f t="shared" ref="BM620" si="11658">E620/E622</f>
        <v>0</v>
      </c>
      <c r="BN620" s="129">
        <f t="shared" ref="BN620" si="11659">F620/F622</f>
        <v>0</v>
      </c>
      <c r="BO620" s="130">
        <f t="shared" ref="BO620" si="11660">G620/G622</f>
        <v>0</v>
      </c>
      <c r="BP620" s="131">
        <f t="shared" ref="BP620" si="11661">H620/H622</f>
        <v>0</v>
      </c>
      <c r="BQ620" s="132">
        <f t="shared" ref="BQ620" si="11662">I620/I622</f>
        <v>0</v>
      </c>
      <c r="BR620" s="129">
        <f t="shared" ref="BR620" si="11663">J620/J622</f>
        <v>0</v>
      </c>
      <c r="BS620" s="130">
        <f t="shared" ref="BS620" si="11664">K620/K622</f>
        <v>0</v>
      </c>
      <c r="BT620" s="131">
        <f t="shared" ref="BT620" si="11665">L620/L622</f>
        <v>0</v>
      </c>
      <c r="BU620" s="129">
        <f t="shared" ref="BU620" si="11666">M620/M622</f>
        <v>0</v>
      </c>
      <c r="BV620" s="133">
        <f t="shared" ref="BV620" si="11667">N620/N622</f>
        <v>0</v>
      </c>
      <c r="BW620" s="134">
        <f t="shared" ref="BW620" si="11668">O620/O622</f>
        <v>0</v>
      </c>
      <c r="BX620" s="129">
        <f t="shared" ref="BX620" si="11669">P620/P622</f>
        <v>0</v>
      </c>
      <c r="BY620" s="130">
        <f t="shared" ref="BY620" si="11670">Q620/Q622</f>
        <v>0</v>
      </c>
      <c r="BZ620" s="131">
        <f t="shared" ref="BZ620" si="11671">R620/R622</f>
        <v>0</v>
      </c>
      <c r="CA620" s="132">
        <f t="shared" ref="CA620" si="11672">S620/S622</f>
        <v>0</v>
      </c>
      <c r="CB620" s="129">
        <f t="shared" ref="CB620" si="11673">T620/T622</f>
        <v>0</v>
      </c>
      <c r="CC620" s="130">
        <f t="shared" ref="CC620" si="11674">U620/U622</f>
        <v>0</v>
      </c>
      <c r="CD620" s="131">
        <f t="shared" ref="CD620" si="11675">V620/V622</f>
        <v>0</v>
      </c>
      <c r="CE620" s="132">
        <f t="shared" ref="CE620" si="11676">W620/W622</f>
        <v>0</v>
      </c>
      <c r="CF620" s="129">
        <f t="shared" ref="CF620" si="11677">X620/X622</f>
        <v>0</v>
      </c>
      <c r="CG620" s="130">
        <f t="shared" ref="CG620" si="11678">Y620/Y622</f>
        <v>0</v>
      </c>
      <c r="CH620" s="131">
        <f t="shared" ref="CH620" si="11679">Z620/Z622</f>
        <v>0</v>
      </c>
      <c r="CI620" s="129">
        <f t="shared" ref="CI620" si="11680">AA620/AA622</f>
        <v>0</v>
      </c>
      <c r="CJ620" s="135">
        <f t="shared" ref="CJ620" si="11681">AB620/AB622</f>
        <v>0</v>
      </c>
      <c r="CK620" s="136">
        <f t="shared" ref="CK620" si="11682">AC620/AC622</f>
        <v>0</v>
      </c>
    </row>
    <row r="621" spans="1:89" ht="13.5" thickBot="1" x14ac:dyDescent="0.25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>
        <f t="shared" si="11627"/>
        <v>0</v>
      </c>
      <c r="AC621" s="173">
        <f t="shared" si="11628"/>
        <v>0</v>
      </c>
      <c r="BI621" s="137" t="s">
        <v>39</v>
      </c>
      <c r="BJ621" s="129">
        <f>B621/B622</f>
        <v>0</v>
      </c>
      <c r="BK621" s="130">
        <f t="shared" ref="BK621" si="11683">C621/C622</f>
        <v>0</v>
      </c>
      <c r="BL621" s="131">
        <f t="shared" ref="BL621" si="11684">D621/D622</f>
        <v>0</v>
      </c>
      <c r="BM621" s="132">
        <f t="shared" ref="BM621" si="11685">E621/E622</f>
        <v>0</v>
      </c>
      <c r="BN621" s="129">
        <f t="shared" ref="BN621" si="11686">F621/F622</f>
        <v>0</v>
      </c>
      <c r="BO621" s="130">
        <f t="shared" ref="BO621" si="11687">G621/G622</f>
        <v>0</v>
      </c>
      <c r="BP621" s="131">
        <f t="shared" ref="BP621" si="11688">H621/H622</f>
        <v>0</v>
      </c>
      <c r="BQ621" s="132">
        <f t="shared" ref="BQ621" si="11689">I621/I622</f>
        <v>0</v>
      </c>
      <c r="BR621" s="129">
        <f t="shared" ref="BR621" si="11690">J621/J622</f>
        <v>0</v>
      </c>
      <c r="BS621" s="130">
        <f t="shared" ref="BS621" si="11691">K621/K622</f>
        <v>0</v>
      </c>
      <c r="BT621" s="131">
        <f t="shared" ref="BT621" si="11692">L621/L622</f>
        <v>0</v>
      </c>
      <c r="BU621" s="129">
        <f t="shared" ref="BU621" si="11693">M621/M622</f>
        <v>0</v>
      </c>
      <c r="BV621" s="133">
        <f t="shared" ref="BV621" si="11694">N621/N622</f>
        <v>0</v>
      </c>
      <c r="BW621" s="134">
        <f t="shared" ref="BW621" si="11695">O621/O622</f>
        <v>0</v>
      </c>
      <c r="BX621" s="129">
        <f t="shared" ref="BX621" si="11696">P621/P622</f>
        <v>0</v>
      </c>
      <c r="BY621" s="130">
        <f t="shared" ref="BY621" si="11697">Q621/Q622</f>
        <v>0</v>
      </c>
      <c r="BZ621" s="131">
        <f t="shared" ref="BZ621" si="11698">R621/R622</f>
        <v>0</v>
      </c>
      <c r="CA621" s="132">
        <f t="shared" ref="CA621" si="11699">S621/S622</f>
        <v>0</v>
      </c>
      <c r="CB621" s="129">
        <f t="shared" ref="CB621" si="11700">T621/T622</f>
        <v>0</v>
      </c>
      <c r="CC621" s="130">
        <f t="shared" ref="CC621" si="11701">U621/U622</f>
        <v>0</v>
      </c>
      <c r="CD621" s="131">
        <f t="shared" ref="CD621" si="11702">V621/V622</f>
        <v>0</v>
      </c>
      <c r="CE621" s="132">
        <f t="shared" ref="CE621" si="11703">W621/W622</f>
        <v>0</v>
      </c>
      <c r="CF621" s="129">
        <f t="shared" ref="CF621" si="11704">X621/X622</f>
        <v>0</v>
      </c>
      <c r="CG621" s="130">
        <f t="shared" ref="CG621" si="11705">Y621/Y622</f>
        <v>0</v>
      </c>
      <c r="CH621" s="131">
        <f t="shared" ref="CH621" si="11706">Z621/Z622</f>
        <v>0</v>
      </c>
      <c r="CI621" s="129">
        <f t="shared" ref="CI621" si="11707">AA621/AA622</f>
        <v>0</v>
      </c>
      <c r="CJ621" s="135">
        <f t="shared" ref="CJ621" si="11708">AB621/AB622</f>
        <v>0</v>
      </c>
      <c r="CK621" s="136">
        <f t="shared" ref="CK621" si="11709">AC621/AC622</f>
        <v>0</v>
      </c>
    </row>
    <row r="622" spans="1:89" ht="14.25" thickTop="1" thickBot="1" x14ac:dyDescent="0.25">
      <c r="A622" s="267" t="s">
        <v>13</v>
      </c>
      <c r="B622" s="20">
        <f t="shared" ref="B622:AA622" si="11710">SUM(B599:B621)</f>
        <v>10479</v>
      </c>
      <c r="C622" s="21">
        <f t="shared" si="11710"/>
        <v>11038</v>
      </c>
      <c r="D622" s="20">
        <f t="shared" si="11710"/>
        <v>5098</v>
      </c>
      <c r="E622" s="21">
        <f t="shared" si="11710"/>
        <v>5198</v>
      </c>
      <c r="F622" s="20">
        <f t="shared" si="11710"/>
        <v>13522</v>
      </c>
      <c r="G622" s="21">
        <f t="shared" si="11710"/>
        <v>12244</v>
      </c>
      <c r="H622" s="20">
        <f t="shared" si="11710"/>
        <v>17412</v>
      </c>
      <c r="I622" s="21">
        <f t="shared" si="11710"/>
        <v>18625</v>
      </c>
      <c r="J622" s="20">
        <f t="shared" si="11710"/>
        <v>3174</v>
      </c>
      <c r="K622" s="21">
        <f t="shared" si="11710"/>
        <v>3153</v>
      </c>
      <c r="L622" s="20">
        <f t="shared" si="11710"/>
        <v>9386</v>
      </c>
      <c r="M622" s="21">
        <f t="shared" si="11710"/>
        <v>9521</v>
      </c>
      <c r="N622" s="20">
        <f t="shared" si="11710"/>
        <v>19120</v>
      </c>
      <c r="O622" s="21">
        <f t="shared" si="11710"/>
        <v>19447</v>
      </c>
      <c r="P622" s="20">
        <f t="shared" si="11710"/>
        <v>10045</v>
      </c>
      <c r="Q622" s="21">
        <f t="shared" si="11710"/>
        <v>9994</v>
      </c>
      <c r="R622" s="20">
        <f t="shared" si="11710"/>
        <v>11286</v>
      </c>
      <c r="S622" s="21">
        <f t="shared" si="11710"/>
        <v>11919</v>
      </c>
      <c r="T622" s="20">
        <f t="shared" si="11710"/>
        <v>2987</v>
      </c>
      <c r="U622" s="21">
        <f t="shared" si="11710"/>
        <v>3052</v>
      </c>
      <c r="V622" s="20">
        <f t="shared" si="11710"/>
        <v>9587</v>
      </c>
      <c r="W622" s="21">
        <f t="shared" si="11710"/>
        <v>10620</v>
      </c>
      <c r="X622" s="20">
        <f t="shared" si="11710"/>
        <v>9142</v>
      </c>
      <c r="Y622" s="21">
        <f t="shared" si="11710"/>
        <v>5584</v>
      </c>
      <c r="Z622" s="20">
        <f t="shared" si="11710"/>
        <v>17504</v>
      </c>
      <c r="AA622" s="21">
        <f t="shared" si="11710"/>
        <v>18008</v>
      </c>
      <c r="AB622" s="174">
        <f t="shared" ref="AB622:AC622" si="11711">SUM(AB598:AB621)</f>
        <v>138742</v>
      </c>
      <c r="AC622" s="175">
        <f t="shared" si="11711"/>
        <v>138403</v>
      </c>
      <c r="BI622" s="267" t="s">
        <v>13</v>
      </c>
      <c r="BJ622" s="155">
        <f>SUM(BJ598:BJ621)</f>
        <v>1.0000000000000002</v>
      </c>
      <c r="BK622" s="156">
        <f t="shared" ref="BK622:CK622" si="11712">SUM(BK598:BK621)</f>
        <v>1</v>
      </c>
      <c r="BL622" s="155">
        <f t="shared" si="11712"/>
        <v>1</v>
      </c>
      <c r="BM622" s="156">
        <f t="shared" si="11712"/>
        <v>1.0000000000000002</v>
      </c>
      <c r="BN622" s="155">
        <f t="shared" si="11712"/>
        <v>1</v>
      </c>
      <c r="BO622" s="156">
        <f t="shared" si="11712"/>
        <v>1</v>
      </c>
      <c r="BP622" s="155">
        <f t="shared" si="11712"/>
        <v>0.99999999999999989</v>
      </c>
      <c r="BQ622" s="156">
        <f t="shared" si="11712"/>
        <v>1.0000000000000002</v>
      </c>
      <c r="BR622" s="155">
        <f t="shared" si="11712"/>
        <v>1</v>
      </c>
      <c r="BS622" s="156">
        <f t="shared" si="11712"/>
        <v>1</v>
      </c>
      <c r="BT622" s="155">
        <f t="shared" si="11712"/>
        <v>1.0000000000000002</v>
      </c>
      <c r="BU622" s="156">
        <f t="shared" si="11712"/>
        <v>1</v>
      </c>
      <c r="BV622" s="155">
        <f t="shared" si="11712"/>
        <v>1</v>
      </c>
      <c r="BW622" s="156">
        <f t="shared" si="11712"/>
        <v>1</v>
      </c>
      <c r="BX622" s="155">
        <f t="shared" si="11712"/>
        <v>0.99999999999999989</v>
      </c>
      <c r="BY622" s="156">
        <f t="shared" si="11712"/>
        <v>1</v>
      </c>
      <c r="BZ622" s="155">
        <f t="shared" si="11712"/>
        <v>0.99999999999999978</v>
      </c>
      <c r="CA622" s="156">
        <f t="shared" si="11712"/>
        <v>1.0000000000000002</v>
      </c>
      <c r="CB622" s="155">
        <f t="shared" si="11712"/>
        <v>1</v>
      </c>
      <c r="CC622" s="156">
        <f t="shared" si="11712"/>
        <v>1</v>
      </c>
      <c r="CD622" s="155">
        <f t="shared" si="11712"/>
        <v>1</v>
      </c>
      <c r="CE622" s="156">
        <f t="shared" si="11712"/>
        <v>0.99999999999999989</v>
      </c>
      <c r="CF622" s="155">
        <f t="shared" si="11712"/>
        <v>1</v>
      </c>
      <c r="CG622" s="156">
        <f t="shared" si="11712"/>
        <v>1</v>
      </c>
      <c r="CH622" s="155">
        <f t="shared" si="11712"/>
        <v>0.99999999999999989</v>
      </c>
      <c r="CI622" s="156">
        <f t="shared" si="11712"/>
        <v>1</v>
      </c>
      <c r="CJ622" s="155">
        <f t="shared" si="11712"/>
        <v>0.99999999999999989</v>
      </c>
      <c r="CK622" s="156">
        <f t="shared" si="11712"/>
        <v>1</v>
      </c>
    </row>
    <row r="623" spans="1:89" ht="13.5" thickTop="1" x14ac:dyDescent="0.2">
      <c r="A623" s="187"/>
    </row>
    <row r="625" spans="1:89" x14ac:dyDescent="0.2">
      <c r="A625" s="301">
        <f>+A594+1</f>
        <v>44490</v>
      </c>
      <c r="B625" s="301"/>
      <c r="C625" s="301"/>
      <c r="D625" s="301"/>
      <c r="BI625" s="300">
        <f>+BI563+2</f>
        <v>44490</v>
      </c>
      <c r="BJ625" s="300"/>
      <c r="BK625" s="300"/>
      <c r="BL625" s="300"/>
    </row>
    <row r="626" spans="1:89" ht="13.5" thickBot="1" x14ac:dyDescent="0.25">
      <c r="AE626" s="270" t="s">
        <v>84</v>
      </c>
    </row>
    <row r="627" spans="1:89" ht="14.25" thickTop="1" thickBot="1" x14ac:dyDescent="0.25">
      <c r="A627" s="298" t="s">
        <v>0</v>
      </c>
      <c r="B627" s="292" t="s">
        <v>1</v>
      </c>
      <c r="C627" s="293"/>
      <c r="D627" s="292" t="s">
        <v>2</v>
      </c>
      <c r="E627" s="293"/>
      <c r="F627" s="292" t="s">
        <v>3</v>
      </c>
      <c r="G627" s="293"/>
      <c r="H627" s="292" t="s">
        <v>4</v>
      </c>
      <c r="I627" s="293"/>
      <c r="J627" s="292" t="s">
        <v>5</v>
      </c>
      <c r="K627" s="293"/>
      <c r="L627" s="292" t="s">
        <v>6</v>
      </c>
      <c r="M627" s="293"/>
      <c r="N627" s="292" t="s">
        <v>7</v>
      </c>
      <c r="O627" s="293"/>
      <c r="P627" s="292" t="s">
        <v>8</v>
      </c>
      <c r="Q627" s="293"/>
      <c r="R627" s="292" t="s">
        <v>9</v>
      </c>
      <c r="S627" s="293"/>
      <c r="T627" s="292" t="s">
        <v>10</v>
      </c>
      <c r="U627" s="293"/>
      <c r="V627" s="292" t="s">
        <v>11</v>
      </c>
      <c r="W627" s="293"/>
      <c r="X627" s="292" t="s">
        <v>12</v>
      </c>
      <c r="Y627" s="293"/>
      <c r="Z627" s="294" t="s">
        <v>40</v>
      </c>
      <c r="AA627" s="295"/>
      <c r="AB627" s="296" t="s">
        <v>41</v>
      </c>
      <c r="AC627" s="297"/>
      <c r="AE627" s="298" t="s">
        <v>0</v>
      </c>
      <c r="AF627" s="292" t="s">
        <v>1</v>
      </c>
      <c r="AG627" s="293"/>
      <c r="AH627" s="292" t="s">
        <v>2</v>
      </c>
      <c r="AI627" s="293"/>
      <c r="AJ627" s="292" t="s">
        <v>3</v>
      </c>
      <c r="AK627" s="293"/>
      <c r="AL627" s="292" t="s">
        <v>4</v>
      </c>
      <c r="AM627" s="293"/>
      <c r="AN627" s="292" t="s">
        <v>5</v>
      </c>
      <c r="AO627" s="293"/>
      <c r="AP627" s="292" t="s">
        <v>6</v>
      </c>
      <c r="AQ627" s="293"/>
      <c r="AR627" s="292" t="s">
        <v>7</v>
      </c>
      <c r="AS627" s="293"/>
      <c r="AT627" s="292" t="s">
        <v>8</v>
      </c>
      <c r="AU627" s="293"/>
      <c r="AV627" s="292" t="s">
        <v>9</v>
      </c>
      <c r="AW627" s="293"/>
      <c r="AX627" s="292" t="s">
        <v>10</v>
      </c>
      <c r="AY627" s="293"/>
      <c r="AZ627" s="292" t="s">
        <v>11</v>
      </c>
      <c r="BA627" s="293"/>
      <c r="BB627" s="292" t="s">
        <v>12</v>
      </c>
      <c r="BC627" s="293"/>
      <c r="BD627" s="294" t="s">
        <v>40</v>
      </c>
      <c r="BE627" s="295"/>
      <c r="BF627" s="296" t="s">
        <v>41</v>
      </c>
      <c r="BG627" s="297"/>
      <c r="BI627" s="298" t="s">
        <v>0</v>
      </c>
      <c r="BJ627" s="292" t="s">
        <v>1</v>
      </c>
      <c r="BK627" s="293"/>
      <c r="BL627" s="292" t="s">
        <v>2</v>
      </c>
      <c r="BM627" s="293"/>
      <c r="BN627" s="292" t="s">
        <v>3</v>
      </c>
      <c r="BO627" s="293"/>
      <c r="BP627" s="292" t="s">
        <v>4</v>
      </c>
      <c r="BQ627" s="293"/>
      <c r="BR627" s="292" t="s">
        <v>5</v>
      </c>
      <c r="BS627" s="293"/>
      <c r="BT627" s="292" t="s">
        <v>6</v>
      </c>
      <c r="BU627" s="293"/>
      <c r="BV627" s="292" t="s">
        <v>7</v>
      </c>
      <c r="BW627" s="293"/>
      <c r="BX627" s="292" t="s">
        <v>8</v>
      </c>
      <c r="BY627" s="293"/>
      <c r="BZ627" s="292" t="s">
        <v>9</v>
      </c>
      <c r="CA627" s="293"/>
      <c r="CB627" s="292" t="s">
        <v>10</v>
      </c>
      <c r="CC627" s="293"/>
      <c r="CD627" s="292" t="s">
        <v>11</v>
      </c>
      <c r="CE627" s="293"/>
      <c r="CF627" s="292" t="s">
        <v>12</v>
      </c>
      <c r="CG627" s="293"/>
      <c r="CH627" s="294" t="s">
        <v>40</v>
      </c>
      <c r="CI627" s="295"/>
      <c r="CJ627" s="292" t="s">
        <v>41</v>
      </c>
      <c r="CK627" s="293"/>
    </row>
    <row r="628" spans="1:89" ht="15" thickTop="1" thickBot="1" x14ac:dyDescent="0.3">
      <c r="A628" s="299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9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9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3.5" thickTop="1" x14ac:dyDescent="0.2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3" t="str">
        <f>$AE$9</f>
        <v>07:00 - 07:59</v>
      </c>
      <c r="AF629" s="126">
        <f>SUMIF($A$9:$A$32,$AE629,B$629:B$652)</f>
        <v>1163</v>
      </c>
      <c r="AG629" s="186">
        <f t="shared" ref="AG629:AV631" si="11713">SUMIF($A$9:$A$32,$AE629,C$629:C$652)</f>
        <v>553</v>
      </c>
      <c r="AH629" s="127">
        <f t="shared" si="11713"/>
        <v>552</v>
      </c>
      <c r="AI629" s="180">
        <f t="shared" si="11713"/>
        <v>346</v>
      </c>
      <c r="AJ629" s="126">
        <f t="shared" si="11713"/>
        <v>1411</v>
      </c>
      <c r="AK629" s="128">
        <f t="shared" si="11713"/>
        <v>662</v>
      </c>
      <c r="AL629" s="127">
        <f t="shared" si="11713"/>
        <v>1525</v>
      </c>
      <c r="AM629" s="180">
        <f t="shared" si="11713"/>
        <v>1050</v>
      </c>
      <c r="AN629" s="126">
        <f t="shared" si="11713"/>
        <v>150</v>
      </c>
      <c r="AO629" s="128">
        <f t="shared" si="11713"/>
        <v>478</v>
      </c>
      <c r="AP629" s="127">
        <f t="shared" si="11713"/>
        <v>482</v>
      </c>
      <c r="AQ629" s="126">
        <f t="shared" si="11713"/>
        <v>1347</v>
      </c>
      <c r="AR629" s="179">
        <f t="shared" si="11713"/>
        <v>1486</v>
      </c>
      <c r="AS629" s="181">
        <f t="shared" si="11713"/>
        <v>2075</v>
      </c>
      <c r="AT629" s="126">
        <f t="shared" si="11713"/>
        <v>993</v>
      </c>
      <c r="AU629" s="128">
        <f t="shared" si="11713"/>
        <v>962</v>
      </c>
      <c r="AV629" s="127">
        <f t="shared" si="11713"/>
        <v>1173</v>
      </c>
      <c r="AW629" s="180">
        <f t="shared" ref="AW629:BE631" si="11714">SUMIF($A$9:$A$32,$AE629,S$629:S$652)</f>
        <v>840</v>
      </c>
      <c r="AX629" s="126">
        <f t="shared" si="11714"/>
        <v>140</v>
      </c>
      <c r="AY629" s="128">
        <f t="shared" si="11714"/>
        <v>550</v>
      </c>
      <c r="AZ629" s="127">
        <f t="shared" si="11714"/>
        <v>431</v>
      </c>
      <c r="BA629" s="180">
        <f t="shared" si="11714"/>
        <v>1037</v>
      </c>
      <c r="BB629" s="126">
        <f t="shared" si="11714"/>
        <v>789</v>
      </c>
      <c r="BC629" s="128">
        <f t="shared" si="11714"/>
        <v>689</v>
      </c>
      <c r="BD629" s="184">
        <f t="shared" si="11714"/>
        <v>1548</v>
      </c>
      <c r="BE629" s="185">
        <f t="shared" si="11714"/>
        <v>1204</v>
      </c>
      <c r="BF629" s="170">
        <f>AF629+AH629+AJ629+AL629+AN629+AP629+AR629+AT629+AV629+AX629+AZ629+BB629+BD629</f>
        <v>11843</v>
      </c>
      <c r="BG629" s="171">
        <f>AG629+AI629+AK629+AM629+AO629+AQ629+AS629+AU629+AW629+AY629+BA629+BC629+BE629</f>
        <v>11793</v>
      </c>
      <c r="BI629" s="125" t="s">
        <v>16</v>
      </c>
      <c r="BJ629" s="129">
        <f>B629/B653</f>
        <v>0</v>
      </c>
      <c r="BK629" s="130">
        <f t="shared" ref="BK629" si="11715">C629/C653</f>
        <v>0</v>
      </c>
      <c r="BL629" s="131">
        <f t="shared" ref="BL629" si="11716">D629/D653</f>
        <v>0</v>
      </c>
      <c r="BM629" s="132">
        <f t="shared" ref="BM629" si="11717">E629/E653</f>
        <v>0</v>
      </c>
      <c r="BN629" s="129">
        <f t="shared" ref="BN629" si="11718">F629/F653</f>
        <v>0</v>
      </c>
      <c r="BO629" s="130">
        <f t="shared" ref="BO629" si="11719">G629/G653</f>
        <v>0</v>
      </c>
      <c r="BP629" s="131">
        <f t="shared" ref="BP629" si="11720">H629/H653</f>
        <v>0</v>
      </c>
      <c r="BQ629" s="132">
        <f t="shared" ref="BQ629" si="11721">I629/I653</f>
        <v>0</v>
      </c>
      <c r="BR629" s="129">
        <f t="shared" ref="BR629" si="11722">J629/J653</f>
        <v>0</v>
      </c>
      <c r="BS629" s="130">
        <f t="shared" ref="BS629" si="11723">K629/K653</f>
        <v>0</v>
      </c>
      <c r="BT629" s="131">
        <f t="shared" ref="BT629" si="11724">L629/L653</f>
        <v>0</v>
      </c>
      <c r="BU629" s="129">
        <f t="shared" ref="BU629" si="11725">M629/M653</f>
        <v>0</v>
      </c>
      <c r="BV629" s="133">
        <f t="shared" ref="BV629" si="11726">N629/N653</f>
        <v>0</v>
      </c>
      <c r="BW629" s="134">
        <f t="shared" ref="BW629" si="11727">O629/O653</f>
        <v>0</v>
      </c>
      <c r="BX629" s="129">
        <f t="shared" ref="BX629" si="11728">P629/P653</f>
        <v>0</v>
      </c>
      <c r="BY629" s="130">
        <f t="shared" ref="BY629" si="11729">Q629/Q653</f>
        <v>0</v>
      </c>
      <c r="BZ629" s="131">
        <f t="shared" ref="BZ629" si="11730">R629/R653</f>
        <v>0</v>
      </c>
      <c r="CA629" s="132">
        <f t="shared" ref="CA629" si="11731">S629/S653</f>
        <v>0</v>
      </c>
      <c r="CB629" s="129">
        <f t="shared" ref="CB629" si="11732">T629/T653</f>
        <v>0</v>
      </c>
      <c r="CC629" s="130">
        <f t="shared" ref="CC629" si="11733">U629/U653</f>
        <v>0</v>
      </c>
      <c r="CD629" s="131">
        <f t="shared" ref="CD629" si="11734">V629/V653</f>
        <v>0</v>
      </c>
      <c r="CE629" s="132">
        <f t="shared" ref="CE629" si="11735">W629/W653</f>
        <v>0</v>
      </c>
      <c r="CF629" s="129">
        <f t="shared" ref="CF629" si="11736">X629/X653</f>
        <v>0</v>
      </c>
      <c r="CG629" s="130">
        <f t="shared" ref="CG629" si="11737">Y629/Y653</f>
        <v>0</v>
      </c>
      <c r="CH629" s="131">
        <f t="shared" ref="CH629" si="11738">Z629/Z653</f>
        <v>0</v>
      </c>
      <c r="CI629" s="129">
        <f t="shared" ref="CI629" si="11739">AA629/AA653</f>
        <v>0</v>
      </c>
      <c r="CJ629" s="135">
        <f t="shared" ref="CJ629" si="11740">AB629/AB653</f>
        <v>0</v>
      </c>
      <c r="CK629" s="136">
        <f t="shared" ref="CK629" si="11741">AC629/AC653</f>
        <v>0</v>
      </c>
    </row>
    <row r="630" spans="1:89" x14ac:dyDescent="0.2">
      <c r="A630" s="137" t="s">
        <v>17</v>
      </c>
      <c r="B630" s="189">
        <v>98</v>
      </c>
      <c r="C630" s="190">
        <v>0</v>
      </c>
      <c r="D630" s="191">
        <v>80</v>
      </c>
      <c r="E630" s="192">
        <v>1</v>
      </c>
      <c r="F630" s="189">
        <v>271</v>
      </c>
      <c r="G630" s="193">
        <v>2</v>
      </c>
      <c r="H630" s="191">
        <v>187</v>
      </c>
      <c r="I630" s="192">
        <v>24</v>
      </c>
      <c r="J630" s="189">
        <v>7</v>
      </c>
      <c r="K630" s="193">
        <v>11</v>
      </c>
      <c r="L630" s="191">
        <v>22</v>
      </c>
      <c r="M630" s="189">
        <v>36</v>
      </c>
      <c r="N630" s="194">
        <v>74</v>
      </c>
      <c r="O630" s="195">
        <v>60</v>
      </c>
      <c r="P630" s="189">
        <v>33</v>
      </c>
      <c r="Q630" s="193">
        <v>39</v>
      </c>
      <c r="R630" s="191">
        <v>12</v>
      </c>
      <c r="S630" s="192">
        <v>46</v>
      </c>
      <c r="T630" s="189">
        <v>0</v>
      </c>
      <c r="U630" s="193">
        <v>0</v>
      </c>
      <c r="V630" s="191">
        <v>0</v>
      </c>
      <c r="W630" s="192">
        <v>0</v>
      </c>
      <c r="X630" s="189">
        <v>0</v>
      </c>
      <c r="Y630" s="193">
        <v>0</v>
      </c>
      <c r="Z630" s="191">
        <v>0</v>
      </c>
      <c r="AA630" s="189">
        <v>0</v>
      </c>
      <c r="AB630" s="170">
        <f t="shared" ref="AB630:AB649" si="11742">B630+D630+F630+H630+J630+L630+N630+P630+R630+T630+V630+X630+Z630</f>
        <v>784</v>
      </c>
      <c r="AC630" s="171">
        <f t="shared" ref="AC630:AC649" si="11743">C630+E630+G630+I630+K630+M630+O630+Q630+S630+U630+W630+Y630+AA630</f>
        <v>219</v>
      </c>
      <c r="AE630" s="275" t="str">
        <f>$AE$10</f>
        <v>08:00 - 08:59</v>
      </c>
      <c r="AF630" s="126">
        <f>SUMIF($A$9:$A$32,$AE630,B$629:B$652)</f>
        <v>1077</v>
      </c>
      <c r="AG630" s="190">
        <f t="shared" si="11713"/>
        <v>464</v>
      </c>
      <c r="AH630" s="191">
        <f t="shared" si="11713"/>
        <v>355</v>
      </c>
      <c r="AI630" s="192">
        <f t="shared" si="11713"/>
        <v>371</v>
      </c>
      <c r="AJ630" s="276">
        <f t="shared" si="11713"/>
        <v>1279</v>
      </c>
      <c r="AK630" s="193">
        <f t="shared" si="11713"/>
        <v>590</v>
      </c>
      <c r="AL630" s="191">
        <f t="shared" si="11713"/>
        <v>1357</v>
      </c>
      <c r="AM630" s="192">
        <f t="shared" si="11713"/>
        <v>930</v>
      </c>
      <c r="AN630" s="276">
        <f t="shared" si="11713"/>
        <v>137</v>
      </c>
      <c r="AO630" s="193">
        <f t="shared" si="11713"/>
        <v>423</v>
      </c>
      <c r="AP630" s="191">
        <f t="shared" si="11713"/>
        <v>418</v>
      </c>
      <c r="AQ630" s="276">
        <f t="shared" si="11713"/>
        <v>1234</v>
      </c>
      <c r="AR630" s="194">
        <f t="shared" si="11713"/>
        <v>1192</v>
      </c>
      <c r="AS630" s="195">
        <f t="shared" si="11713"/>
        <v>1885</v>
      </c>
      <c r="AT630" s="276">
        <f t="shared" si="11713"/>
        <v>787</v>
      </c>
      <c r="AU630" s="193">
        <f t="shared" si="11713"/>
        <v>750</v>
      </c>
      <c r="AV630" s="191">
        <f t="shared" si="11713"/>
        <v>960</v>
      </c>
      <c r="AW630" s="192">
        <f t="shared" si="11714"/>
        <v>726</v>
      </c>
      <c r="AX630" s="276">
        <f t="shared" si="11714"/>
        <v>130</v>
      </c>
      <c r="AY630" s="193">
        <f t="shared" si="11714"/>
        <v>413</v>
      </c>
      <c r="AZ630" s="191">
        <f t="shared" si="11714"/>
        <v>370</v>
      </c>
      <c r="BA630" s="192">
        <f t="shared" si="11714"/>
        <v>940</v>
      </c>
      <c r="BB630" s="276">
        <f t="shared" si="11714"/>
        <v>680</v>
      </c>
      <c r="BC630" s="193">
        <f t="shared" si="11714"/>
        <v>622</v>
      </c>
      <c r="BD630" s="191">
        <f t="shared" si="11714"/>
        <v>1276</v>
      </c>
      <c r="BE630" s="276">
        <f t="shared" si="11714"/>
        <v>1076</v>
      </c>
      <c r="BF630" s="172">
        <f>SUM(AF630,AH630,AJ630,AL630,AN630,AP630,AR630,AT630,AV630,AX630,AZ630,BB630,BD630)</f>
        <v>10018</v>
      </c>
      <c r="BG630" s="173">
        <f>SUM(AG630,AI630,AK630,AM630,AO630,AQ630,AS630,AU630,AW630,AY630,BA630,BC630,BE630)</f>
        <v>10424</v>
      </c>
      <c r="BI630" s="137" t="s">
        <v>17</v>
      </c>
      <c r="BJ630" s="129">
        <f>B630/B653</f>
        <v>9.440323668240054E-3</v>
      </c>
      <c r="BK630" s="130">
        <f t="shared" ref="BK630" si="11744">C630/C653</f>
        <v>0</v>
      </c>
      <c r="BL630" s="131">
        <f t="shared" ref="BL630" si="11745">D630/D653</f>
        <v>1.5670910871694418E-2</v>
      </c>
      <c r="BM630" s="132">
        <f t="shared" ref="BM630" si="11746">E630/E653</f>
        <v>1.9519812609798947E-4</v>
      </c>
      <c r="BN630" s="129">
        <f t="shared" ref="BN630" si="11747">F630/F653</f>
        <v>2.0739266855437363E-2</v>
      </c>
      <c r="BO630" s="130">
        <f t="shared" ref="BO630" si="11748">G630/G653</f>
        <v>1.685630004214075E-4</v>
      </c>
      <c r="BP630" s="131">
        <f t="shared" ref="BP630" si="11749">H630/H653</f>
        <v>1.0916520723876241E-2</v>
      </c>
      <c r="BQ630" s="132">
        <f t="shared" ref="BQ630" si="11750">I630/I653</f>
        <v>1.3294189331413062E-3</v>
      </c>
      <c r="BR630" s="129">
        <f t="shared" ref="BR630" si="11751">J630/J653</f>
        <v>2.2958346999016072E-3</v>
      </c>
      <c r="BS630" s="130">
        <f t="shared" ref="BS630" si="11752">K630/K653</f>
        <v>3.555268261150614E-3</v>
      </c>
      <c r="BT630" s="131">
        <f t="shared" ref="BT630" si="11753">L630/L653</f>
        <v>2.3226351351351353E-3</v>
      </c>
      <c r="BU630" s="129">
        <f t="shared" ref="BU630" si="11754">M630/M653</f>
        <v>3.7340524841821387E-3</v>
      </c>
      <c r="BV630" s="133">
        <f t="shared" ref="BV630" si="11755">N630/N653</f>
        <v>3.9635779325120513E-3</v>
      </c>
      <c r="BW630" s="134">
        <f t="shared" ref="BW630" si="11756">O630/O653</f>
        <v>3.1202870664101099E-3</v>
      </c>
      <c r="BX630" s="129">
        <f t="shared" ref="BX630" si="11757">P630/P653</f>
        <v>3.3082706766917294E-3</v>
      </c>
      <c r="BY630" s="130">
        <f t="shared" ref="BY630" si="11758">Q630/Q653</f>
        <v>3.964220369993901E-3</v>
      </c>
      <c r="BZ630" s="131">
        <f t="shared" ref="BZ630" si="11759">R630/R653</f>
        <v>1.0676156583629894E-3</v>
      </c>
      <c r="CA630" s="132">
        <f t="shared" ref="CA630" si="11760">S630/S653</f>
        <v>3.887762001352265E-3</v>
      </c>
      <c r="CB630" s="129">
        <f t="shared" ref="CB630" si="11761">T630/T653</f>
        <v>0</v>
      </c>
      <c r="CC630" s="130">
        <f t="shared" ref="CC630" si="11762">U630/U653</f>
        <v>0</v>
      </c>
      <c r="CD630" s="131">
        <f t="shared" ref="CD630" si="11763">V630/V653</f>
        <v>0</v>
      </c>
      <c r="CE630" s="132">
        <f t="shared" ref="CE630" si="11764">W630/W653</f>
        <v>0</v>
      </c>
      <c r="CF630" s="129">
        <f t="shared" ref="CF630" si="11765">X630/X653</f>
        <v>0</v>
      </c>
      <c r="CG630" s="130">
        <f t="shared" ref="CG630" si="11766">Y630/Y653</f>
        <v>0</v>
      </c>
      <c r="CH630" s="131">
        <f t="shared" ref="CH630" si="11767">Z630/Z653</f>
        <v>0</v>
      </c>
      <c r="CI630" s="129">
        <f t="shared" ref="CI630" si="11768">AA630/AA653</f>
        <v>0</v>
      </c>
      <c r="CJ630" s="135">
        <f t="shared" ref="CJ630" si="11769">AB630/AB653</f>
        <v>5.763434536499302E-3</v>
      </c>
      <c r="CK630" s="136">
        <f t="shared" ref="CK630" si="11770">AC630/AC653</f>
        <v>1.6135330479565598E-3</v>
      </c>
    </row>
    <row r="631" spans="1:89" ht="13.5" thickBot="1" x14ac:dyDescent="0.25">
      <c r="A631" s="146" t="s">
        <v>18</v>
      </c>
      <c r="B631" s="196">
        <v>599</v>
      </c>
      <c r="C631" s="197">
        <v>0</v>
      </c>
      <c r="D631" s="198">
        <v>279</v>
      </c>
      <c r="E631" s="199">
        <v>68</v>
      </c>
      <c r="F631" s="196">
        <v>1127</v>
      </c>
      <c r="G631" s="200">
        <v>177</v>
      </c>
      <c r="H631" s="198">
        <v>929</v>
      </c>
      <c r="I631" s="199">
        <v>330</v>
      </c>
      <c r="J631" s="196">
        <v>55</v>
      </c>
      <c r="K631" s="200">
        <v>85</v>
      </c>
      <c r="L631" s="198">
        <v>159</v>
      </c>
      <c r="M631" s="196">
        <v>388</v>
      </c>
      <c r="N631" s="201">
        <v>686</v>
      </c>
      <c r="O631" s="202">
        <v>795</v>
      </c>
      <c r="P631" s="196">
        <v>375</v>
      </c>
      <c r="Q631" s="200">
        <v>495</v>
      </c>
      <c r="R631" s="198">
        <v>390</v>
      </c>
      <c r="S631" s="199">
        <v>434</v>
      </c>
      <c r="T631" s="196">
        <v>61</v>
      </c>
      <c r="U631" s="200">
        <v>193</v>
      </c>
      <c r="V631" s="198">
        <v>169</v>
      </c>
      <c r="W631" s="199">
        <v>436</v>
      </c>
      <c r="X631" s="196">
        <v>334</v>
      </c>
      <c r="Y631" s="200">
        <v>286</v>
      </c>
      <c r="Z631" s="198">
        <v>675</v>
      </c>
      <c r="AA631" s="196">
        <v>491</v>
      </c>
      <c r="AB631" s="170">
        <f t="shared" si="11742"/>
        <v>5838</v>
      </c>
      <c r="AC631" s="171">
        <f t="shared" si="11743"/>
        <v>4178</v>
      </c>
      <c r="AE631" s="273">
        <f>$AE$11</f>
        <v>0</v>
      </c>
      <c r="AF631" s="126">
        <f>SUMIF($A$9:$A$32,$AE631,B$629:B$652)</f>
        <v>0</v>
      </c>
      <c r="AG631" s="197">
        <f t="shared" si="11713"/>
        <v>0</v>
      </c>
      <c r="AH631" s="198">
        <f t="shared" si="11713"/>
        <v>0</v>
      </c>
      <c r="AI631" s="199">
        <f t="shared" si="11713"/>
        <v>0</v>
      </c>
      <c r="AJ631" s="196">
        <f t="shared" si="11713"/>
        <v>0</v>
      </c>
      <c r="AK631" s="200">
        <f t="shared" si="11713"/>
        <v>0</v>
      </c>
      <c r="AL631" s="198">
        <f t="shared" si="11713"/>
        <v>0</v>
      </c>
      <c r="AM631" s="199">
        <f t="shared" si="11713"/>
        <v>0</v>
      </c>
      <c r="AN631" s="196">
        <f t="shared" si="11713"/>
        <v>0</v>
      </c>
      <c r="AO631" s="200">
        <f t="shared" si="11713"/>
        <v>0</v>
      </c>
      <c r="AP631" s="198">
        <f t="shared" si="11713"/>
        <v>0</v>
      </c>
      <c r="AQ631" s="196">
        <f t="shared" si="11713"/>
        <v>0</v>
      </c>
      <c r="AR631" s="201">
        <f t="shared" si="11713"/>
        <v>0</v>
      </c>
      <c r="AS631" s="202">
        <f t="shared" si="11713"/>
        <v>0</v>
      </c>
      <c r="AT631" s="196">
        <f t="shared" si="11713"/>
        <v>0</v>
      </c>
      <c r="AU631" s="200">
        <f t="shared" si="11713"/>
        <v>0</v>
      </c>
      <c r="AV631" s="198">
        <f t="shared" si="11713"/>
        <v>0</v>
      </c>
      <c r="AW631" s="199">
        <f t="shared" si="11714"/>
        <v>0</v>
      </c>
      <c r="AX631" s="196">
        <f t="shared" si="11714"/>
        <v>0</v>
      </c>
      <c r="AY631" s="200">
        <f t="shared" si="11714"/>
        <v>0</v>
      </c>
      <c r="AZ631" s="198">
        <f t="shared" si="11714"/>
        <v>0</v>
      </c>
      <c r="BA631" s="199">
        <f t="shared" si="11714"/>
        <v>0</v>
      </c>
      <c r="BB631" s="196">
        <f t="shared" si="11714"/>
        <v>0</v>
      </c>
      <c r="BC631" s="200">
        <f t="shared" si="11714"/>
        <v>0</v>
      </c>
      <c r="BD631" s="198">
        <f t="shared" si="11714"/>
        <v>0</v>
      </c>
      <c r="BE631" s="196">
        <f t="shared" si="11714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5.7701570176283593E-2</v>
      </c>
      <c r="BK631" s="130">
        <f t="shared" ref="BK631" si="11771">C631/C653</f>
        <v>0</v>
      </c>
      <c r="BL631" s="131">
        <f t="shared" ref="BL631" si="11772">D631/D653</f>
        <v>5.4652301665034278E-2</v>
      </c>
      <c r="BM631" s="132">
        <f t="shared" ref="BM631" si="11773">E631/E653</f>
        <v>1.3273472574663284E-2</v>
      </c>
      <c r="BN631" s="129">
        <f t="shared" ref="BN631" si="11774">F631/F653</f>
        <v>8.6247799801025482E-2</v>
      </c>
      <c r="BO631" s="130">
        <f t="shared" ref="BO631" si="11775">G631/G653</f>
        <v>1.4917825537294564E-2</v>
      </c>
      <c r="BP631" s="131">
        <f t="shared" ref="BP631" si="11776">H631/H653</f>
        <v>5.4232340922358437E-2</v>
      </c>
      <c r="BQ631" s="132">
        <f t="shared" ref="BQ631" si="11777">I631/I653</f>
        <v>1.8279510330692958E-2</v>
      </c>
      <c r="BR631" s="129">
        <f t="shared" ref="BR631" si="11778">J631/J653</f>
        <v>1.8038701213512628E-2</v>
      </c>
      <c r="BS631" s="130">
        <f t="shared" ref="BS631" si="11779">K631/K653</f>
        <v>2.7472527472527472E-2</v>
      </c>
      <c r="BT631" s="131">
        <f t="shared" ref="BT631" si="11780">L631/L653</f>
        <v>1.6786317567567568E-2</v>
      </c>
      <c r="BU631" s="129">
        <f t="shared" ref="BU631" si="11781">M631/M653</f>
        <v>4.0244787885074164E-2</v>
      </c>
      <c r="BV631" s="133">
        <f t="shared" ref="BV631" si="11782">N631/N653</f>
        <v>3.6743438671665775E-2</v>
      </c>
      <c r="BW631" s="134">
        <f t="shared" ref="BW631" si="11783">O631/O653</f>
        <v>4.1343803629933951E-2</v>
      </c>
      <c r="BX631" s="129">
        <f t="shared" ref="BX631" si="11784">P631/P653</f>
        <v>3.7593984962406013E-2</v>
      </c>
      <c r="BY631" s="130">
        <f t="shared" ref="BY631" si="11785">Q631/Q653</f>
        <v>5.0315104696076439E-2</v>
      </c>
      <c r="BZ631" s="131">
        <f t="shared" ref="BZ631" si="11786">R631/R653</f>
        <v>3.4697508896797152E-2</v>
      </c>
      <c r="CA631" s="132">
        <f t="shared" ref="CA631" si="11787">S631/S653</f>
        <v>3.6680189317106156E-2</v>
      </c>
      <c r="CB631" s="129">
        <f t="shared" ref="CB631" si="11788">T631/T653</f>
        <v>2.1224773834377174E-2</v>
      </c>
      <c r="CC631" s="130">
        <f t="shared" ref="CC631" si="11789">U631/U653</f>
        <v>6.4743374706474344E-2</v>
      </c>
      <c r="CD631" s="131">
        <f t="shared" ref="CD631" si="11790">V631/V653</f>
        <v>1.806134444800684E-2</v>
      </c>
      <c r="CE631" s="132">
        <f t="shared" ref="CE631" si="11791">W631/W653</f>
        <v>4.2166344294003871E-2</v>
      </c>
      <c r="CF631" s="129">
        <f t="shared" ref="CF631" si="11792">X631/X653</f>
        <v>3.7795632001810568E-2</v>
      </c>
      <c r="CG631" s="130">
        <f t="shared" ref="CG631" si="11793">Y631/Y653</f>
        <v>5.2992403186955715E-2</v>
      </c>
      <c r="CH631" s="131">
        <f t="shared" ref="CH631" si="11794">Z631/Z653</f>
        <v>4.0004741302672911E-2</v>
      </c>
      <c r="CI631" s="129">
        <f t="shared" ref="CI631" si="11795">AA631/AA653</f>
        <v>2.8002737538496636E-2</v>
      </c>
      <c r="CJ631" s="135">
        <f t="shared" ref="CJ631" si="11796">AB631/AB653</f>
        <v>4.2917003602146585E-2</v>
      </c>
      <c r="CK631" s="136">
        <f t="shared" ref="CK631" si="11797">AC631/AC653</f>
        <v>3.0782379334988615E-2</v>
      </c>
    </row>
    <row r="632" spans="1:89" ht="14.25" thickTop="1" thickBot="1" x14ac:dyDescent="0.25">
      <c r="A632" s="137" t="s">
        <v>19</v>
      </c>
      <c r="B632" s="189">
        <v>1069</v>
      </c>
      <c r="C632" s="190">
        <v>430</v>
      </c>
      <c r="D632" s="191">
        <v>487</v>
      </c>
      <c r="E632" s="192">
        <v>358</v>
      </c>
      <c r="F632" s="189">
        <v>1337</v>
      </c>
      <c r="G632" s="193">
        <v>625</v>
      </c>
      <c r="H632" s="191">
        <v>1513</v>
      </c>
      <c r="I632" s="192">
        <v>828</v>
      </c>
      <c r="J632" s="189">
        <v>80</v>
      </c>
      <c r="K632" s="193">
        <v>275</v>
      </c>
      <c r="L632" s="191">
        <v>344</v>
      </c>
      <c r="M632" s="189">
        <v>793</v>
      </c>
      <c r="N632" s="194">
        <v>1361</v>
      </c>
      <c r="O632" s="195">
        <v>1560</v>
      </c>
      <c r="P632" s="189">
        <v>784</v>
      </c>
      <c r="Q632" s="193">
        <v>842</v>
      </c>
      <c r="R632" s="191">
        <v>861</v>
      </c>
      <c r="S632" s="192">
        <v>774</v>
      </c>
      <c r="T632" s="189">
        <v>142</v>
      </c>
      <c r="U632" s="193">
        <v>330</v>
      </c>
      <c r="V632" s="191">
        <v>423</v>
      </c>
      <c r="W632" s="192">
        <v>844</v>
      </c>
      <c r="X632" s="189">
        <v>644</v>
      </c>
      <c r="Y632" s="193">
        <v>475</v>
      </c>
      <c r="Z632" s="191">
        <v>1267</v>
      </c>
      <c r="AA632" s="189">
        <v>831</v>
      </c>
      <c r="AB632" s="170">
        <f t="shared" si="11742"/>
        <v>10312</v>
      </c>
      <c r="AC632" s="171">
        <f t="shared" si="11743"/>
        <v>8965</v>
      </c>
      <c r="AE632" s="267" t="s">
        <v>13</v>
      </c>
      <c r="AF632" s="20">
        <f t="shared" ref="AF632:BG632" si="11798">SUM(AF629:AF631)</f>
        <v>2240</v>
      </c>
      <c r="AG632" s="21">
        <f t="shared" si="11798"/>
        <v>1017</v>
      </c>
      <c r="AH632" s="20">
        <f t="shared" si="11798"/>
        <v>907</v>
      </c>
      <c r="AI632" s="21">
        <f t="shared" si="11798"/>
        <v>717</v>
      </c>
      <c r="AJ632" s="20">
        <f t="shared" si="11798"/>
        <v>2690</v>
      </c>
      <c r="AK632" s="21">
        <f t="shared" si="11798"/>
        <v>1252</v>
      </c>
      <c r="AL632" s="20">
        <f t="shared" si="11798"/>
        <v>2882</v>
      </c>
      <c r="AM632" s="21">
        <f t="shared" si="11798"/>
        <v>1980</v>
      </c>
      <c r="AN632" s="20">
        <f t="shared" si="11798"/>
        <v>287</v>
      </c>
      <c r="AO632" s="21">
        <f t="shared" si="11798"/>
        <v>901</v>
      </c>
      <c r="AP632" s="20">
        <f t="shared" si="11798"/>
        <v>900</v>
      </c>
      <c r="AQ632" s="21">
        <f t="shared" si="11798"/>
        <v>2581</v>
      </c>
      <c r="AR632" s="20">
        <f t="shared" si="11798"/>
        <v>2678</v>
      </c>
      <c r="AS632" s="21">
        <f t="shared" si="11798"/>
        <v>3960</v>
      </c>
      <c r="AT632" s="20">
        <f t="shared" si="11798"/>
        <v>1780</v>
      </c>
      <c r="AU632" s="21">
        <f t="shared" si="11798"/>
        <v>1712</v>
      </c>
      <c r="AV632" s="20">
        <f t="shared" si="11798"/>
        <v>2133</v>
      </c>
      <c r="AW632" s="21">
        <f t="shared" si="11798"/>
        <v>1566</v>
      </c>
      <c r="AX632" s="20">
        <f t="shared" si="11798"/>
        <v>270</v>
      </c>
      <c r="AY632" s="21">
        <f t="shared" si="11798"/>
        <v>963</v>
      </c>
      <c r="AZ632" s="20">
        <f t="shared" si="11798"/>
        <v>801</v>
      </c>
      <c r="BA632" s="21">
        <f t="shared" si="11798"/>
        <v>1977</v>
      </c>
      <c r="BB632" s="20">
        <f t="shared" si="11798"/>
        <v>1469</v>
      </c>
      <c r="BC632" s="21">
        <f t="shared" si="11798"/>
        <v>1311</v>
      </c>
      <c r="BD632" s="20">
        <f t="shared" si="11798"/>
        <v>2824</v>
      </c>
      <c r="BE632" s="21">
        <f t="shared" si="11798"/>
        <v>2280</v>
      </c>
      <c r="BF632" s="174">
        <f t="shared" si="11798"/>
        <v>21861</v>
      </c>
      <c r="BG632" s="175">
        <f t="shared" si="11798"/>
        <v>22217</v>
      </c>
      <c r="BI632" s="137" t="s">
        <v>19</v>
      </c>
      <c r="BJ632" s="129">
        <f>B632/B653</f>
        <v>0.1029765918504961</v>
      </c>
      <c r="BK632" s="130">
        <f t="shared" ref="BK632" si="11799">C632/C653</f>
        <v>3.9814814814814817E-2</v>
      </c>
      <c r="BL632" s="131">
        <f t="shared" ref="BL632" si="11800">D632/D653</f>
        <v>9.5396669931439762E-2</v>
      </c>
      <c r="BM632" s="132">
        <f t="shared" ref="BM632" si="11801">E632/E653</f>
        <v>6.9880929143080223E-2</v>
      </c>
      <c r="BN632" s="129">
        <f t="shared" ref="BN632" si="11802">F632/F653</f>
        <v>0.10231881839748987</v>
      </c>
      <c r="BO632" s="130">
        <f t="shared" ref="BO632" si="11803">G632/G653</f>
        <v>5.2675937631689845E-2</v>
      </c>
      <c r="BP632" s="131">
        <f t="shared" ref="BP632" si="11804">H632/H653</f>
        <v>8.832457676590777E-2</v>
      </c>
      <c r="BQ632" s="132">
        <f t="shared" ref="BQ632" si="11805">I632/I653</f>
        <v>4.5864953193375059E-2</v>
      </c>
      <c r="BR632" s="129">
        <f t="shared" ref="BR632" si="11806">J632/J653</f>
        <v>2.6238110856018366E-2</v>
      </c>
      <c r="BS632" s="130">
        <f t="shared" ref="BS632" si="11807">K632/K653</f>
        <v>8.8881706528765356E-2</v>
      </c>
      <c r="BT632" s="131">
        <f t="shared" ref="BT632" si="11808">L632/L653</f>
        <v>3.6317567567567564E-2</v>
      </c>
      <c r="BU632" s="129">
        <f t="shared" ref="BU632" si="11809">M632/M653</f>
        <v>8.2252878332123219E-2</v>
      </c>
      <c r="BV632" s="133">
        <f t="shared" ref="BV632" si="11810">N632/N653</f>
        <v>7.2897696839850021E-2</v>
      </c>
      <c r="BW632" s="134">
        <f t="shared" ref="BW632" si="11811">O632/O653</f>
        <v>8.1127463726662852E-2</v>
      </c>
      <c r="BX632" s="129">
        <f t="shared" ref="BX632" si="11812">P632/P653</f>
        <v>7.8596491228070178E-2</v>
      </c>
      <c r="BY632" s="130">
        <f t="shared" ref="BY632" si="11813">Q632/Q653</f>
        <v>8.5586501321406785E-2</v>
      </c>
      <c r="BZ632" s="131">
        <f t="shared" ref="BZ632" si="11814">R632/R653</f>
        <v>7.6601423487544479E-2</v>
      </c>
      <c r="CA632" s="132">
        <f t="shared" ref="CA632" si="11815">S632/S653</f>
        <v>6.5415821501014201E-2</v>
      </c>
      <c r="CB632" s="129">
        <f t="shared" ref="CB632" si="11816">T632/T653</f>
        <v>4.9408489909533754E-2</v>
      </c>
      <c r="CC632" s="130">
        <f t="shared" ref="CC632" si="11817">U632/U653</f>
        <v>0.11070110701107011</v>
      </c>
      <c r="CD632" s="131">
        <f t="shared" ref="CD632" si="11818">V632/V653</f>
        <v>4.5206797050336645E-2</v>
      </c>
      <c r="CE632" s="132">
        <f t="shared" ref="CE632" si="11819">W632/W653</f>
        <v>8.1624758220502899E-2</v>
      </c>
      <c r="CF632" s="129">
        <f t="shared" ref="CF632" si="11820">X632/X653</f>
        <v>7.2875410207083852E-2</v>
      </c>
      <c r="CG632" s="130">
        <f t="shared" ref="CG632" si="11821">Y632/Y653</f>
        <v>8.8011858439874011E-2</v>
      </c>
      <c r="CH632" s="131">
        <f t="shared" ref="CH632" si="11822">Z632/Z653</f>
        <v>7.509038108220234E-2</v>
      </c>
      <c r="CI632" s="129">
        <f t="shared" ref="CI632" si="11823">AA632/AA653</f>
        <v>4.739363522299532E-2</v>
      </c>
      <c r="CJ632" s="135">
        <f t="shared" ref="CJ632" si="11824">AB632/AB653</f>
        <v>7.5806807321914277E-2</v>
      </c>
      <c r="CK632" s="136">
        <f t="shared" ref="CK632" si="11825">AC632/AC653</f>
        <v>6.605170673484273E-2</v>
      </c>
    </row>
    <row r="633" spans="1:89" ht="13.5" thickTop="1" x14ac:dyDescent="0.2">
      <c r="A633" s="146" t="s">
        <v>20</v>
      </c>
      <c r="B633" s="196">
        <v>1163</v>
      </c>
      <c r="C633" s="197">
        <v>553</v>
      </c>
      <c r="D633" s="198">
        <v>552</v>
      </c>
      <c r="E633" s="199">
        <v>346</v>
      </c>
      <c r="F633" s="196">
        <v>1411</v>
      </c>
      <c r="G633" s="200">
        <v>662</v>
      </c>
      <c r="H633" s="198">
        <v>1525</v>
      </c>
      <c r="I633" s="199">
        <v>1050</v>
      </c>
      <c r="J633" s="196">
        <v>150</v>
      </c>
      <c r="K633" s="200">
        <v>478</v>
      </c>
      <c r="L633" s="198">
        <v>482</v>
      </c>
      <c r="M633" s="196">
        <v>1347</v>
      </c>
      <c r="N633" s="201">
        <v>1486</v>
      </c>
      <c r="O633" s="202">
        <v>2075</v>
      </c>
      <c r="P633" s="196">
        <v>993</v>
      </c>
      <c r="Q633" s="200">
        <v>962</v>
      </c>
      <c r="R633" s="198">
        <v>1173</v>
      </c>
      <c r="S633" s="199">
        <v>840</v>
      </c>
      <c r="T633" s="196">
        <v>140</v>
      </c>
      <c r="U633" s="200">
        <v>550</v>
      </c>
      <c r="V633" s="198">
        <v>431</v>
      </c>
      <c r="W633" s="199">
        <v>1037</v>
      </c>
      <c r="X633" s="196">
        <v>789</v>
      </c>
      <c r="Y633" s="200">
        <v>689</v>
      </c>
      <c r="Z633" s="198">
        <v>1548</v>
      </c>
      <c r="AA633" s="196">
        <v>1204</v>
      </c>
      <c r="AB633" s="170">
        <f t="shared" si="11742"/>
        <v>11843</v>
      </c>
      <c r="AC633" s="171">
        <f t="shared" si="11743"/>
        <v>11793</v>
      </c>
      <c r="BI633" s="146" t="s">
        <v>20</v>
      </c>
      <c r="BJ633" s="129">
        <f>B633/B653</f>
        <v>0.1120315961853386</v>
      </c>
      <c r="BK633" s="130">
        <f t="shared" ref="BK633" si="11826">C633/C653</f>
        <v>5.1203703703703703E-2</v>
      </c>
      <c r="BL633" s="131">
        <f t="shared" ref="BL633" si="11827">D633/D653</f>
        <v>0.10812928501469148</v>
      </c>
      <c r="BM633" s="132">
        <f t="shared" ref="BM633" si="11828">E633/E653</f>
        <v>6.7538551629904353E-2</v>
      </c>
      <c r="BN633" s="129">
        <f t="shared" ref="BN633" si="11829">F633/F653</f>
        <v>0.10798193923624397</v>
      </c>
      <c r="BO633" s="130">
        <f t="shared" ref="BO633" si="11830">G633/G653</f>
        <v>5.5794353139485886E-2</v>
      </c>
      <c r="BP633" s="131">
        <f t="shared" ref="BP633" si="11831">H633/H653</f>
        <v>8.9025102159953295E-2</v>
      </c>
      <c r="BQ633" s="132">
        <f t="shared" ref="BQ633" si="11832">I633/I653</f>
        <v>5.8162078324932143E-2</v>
      </c>
      <c r="BR633" s="129">
        <f t="shared" ref="BR633" si="11833">J633/J653</f>
        <v>4.9196457855034438E-2</v>
      </c>
      <c r="BS633" s="130">
        <f t="shared" ref="BS633" si="11834">K633/K653</f>
        <v>0.15449256625727215</v>
      </c>
      <c r="BT633" s="131">
        <f t="shared" ref="BT633" si="11835">L633/L653</f>
        <v>5.0886824324324322E-2</v>
      </c>
      <c r="BU633" s="129">
        <f t="shared" ref="BU633" si="11836">M633/M653</f>
        <v>0.13971579711648169</v>
      </c>
      <c r="BV633" s="133">
        <f t="shared" ref="BV633" si="11837">N633/N653</f>
        <v>7.9592929833958229E-2</v>
      </c>
      <c r="BW633" s="134">
        <f t="shared" ref="BW633" si="11838">O633/O653</f>
        <v>0.10790992771334963</v>
      </c>
      <c r="BX633" s="129">
        <f t="shared" ref="BX633" si="11839">P633/P653</f>
        <v>9.9548872180451123E-2</v>
      </c>
      <c r="BY633" s="130">
        <f t="shared" ref="BY633" si="11840">Q633/Q653</f>
        <v>9.7784102459849559E-2</v>
      </c>
      <c r="BZ633" s="131">
        <f t="shared" ref="BZ633" si="11841">R633/R653</f>
        <v>0.10435943060498221</v>
      </c>
      <c r="CA633" s="132">
        <f t="shared" ref="CA633" si="11842">S633/S653</f>
        <v>7.099391480730223E-2</v>
      </c>
      <c r="CB633" s="129">
        <f t="shared" ref="CB633" si="11843">T633/T653</f>
        <v>4.8712595685455808E-2</v>
      </c>
      <c r="CC633" s="130">
        <f t="shared" ref="CC633" si="11844">U633/U653</f>
        <v>0.18450184501845018</v>
      </c>
      <c r="CD633" s="131">
        <f t="shared" ref="CD633" si="11845">V633/V653</f>
        <v>4.6061771935449393E-2</v>
      </c>
      <c r="CE633" s="132">
        <f t="shared" ref="CE633" si="11846">W633/W653</f>
        <v>0.10029013539651838</v>
      </c>
      <c r="CF633" s="129">
        <f t="shared" ref="CF633" si="11847">X633/X653</f>
        <v>8.9283693561163294E-2</v>
      </c>
      <c r="CG633" s="130">
        <f t="shared" ref="CG633" si="11848">Y633/Y653</f>
        <v>0.12766351676857512</v>
      </c>
      <c r="CH633" s="131">
        <f t="shared" ref="CH633" si="11849">Z633/Z653</f>
        <v>9.1744206720796542E-2</v>
      </c>
      <c r="CI633" s="129">
        <f t="shared" ref="CI633" si="11850">AA633/AA653</f>
        <v>6.8666590623930643E-2</v>
      </c>
      <c r="CJ633" s="135">
        <f t="shared" ref="CJ633" si="11851">AB633/AB653</f>
        <v>8.7061677571124013E-2</v>
      </c>
      <c r="CK633" s="136">
        <f t="shared" ref="CK633" si="11852">AC633/AC653</f>
        <v>8.6887649472838863E-2</v>
      </c>
    </row>
    <row r="634" spans="1:89" ht="13.5" thickBot="1" x14ac:dyDescent="0.25">
      <c r="A634" s="137" t="s">
        <v>21</v>
      </c>
      <c r="B634" s="189">
        <v>1077</v>
      </c>
      <c r="C634" s="190">
        <v>464</v>
      </c>
      <c r="D634" s="191">
        <v>355</v>
      </c>
      <c r="E634" s="192">
        <v>371</v>
      </c>
      <c r="F634" s="189">
        <v>1279</v>
      </c>
      <c r="G634" s="193">
        <v>590</v>
      </c>
      <c r="H634" s="191">
        <v>1357</v>
      </c>
      <c r="I634" s="192">
        <v>930</v>
      </c>
      <c r="J634" s="189">
        <v>137</v>
      </c>
      <c r="K634" s="193">
        <v>423</v>
      </c>
      <c r="L634" s="191">
        <v>418</v>
      </c>
      <c r="M634" s="189">
        <v>1234</v>
      </c>
      <c r="N634" s="194">
        <v>1192</v>
      </c>
      <c r="O634" s="195">
        <v>1885</v>
      </c>
      <c r="P634" s="189">
        <v>787</v>
      </c>
      <c r="Q634" s="193">
        <v>750</v>
      </c>
      <c r="R634" s="191">
        <v>960</v>
      </c>
      <c r="S634" s="192">
        <v>726</v>
      </c>
      <c r="T634" s="189">
        <v>130</v>
      </c>
      <c r="U634" s="193">
        <v>413</v>
      </c>
      <c r="V634" s="191">
        <v>370</v>
      </c>
      <c r="W634" s="192">
        <v>940</v>
      </c>
      <c r="X634" s="189">
        <v>680</v>
      </c>
      <c r="Y634" s="193">
        <v>622</v>
      </c>
      <c r="Z634" s="191">
        <v>1276</v>
      </c>
      <c r="AA634" s="189">
        <v>1076</v>
      </c>
      <c r="AB634" s="170">
        <f t="shared" si="11742"/>
        <v>10018</v>
      </c>
      <c r="AC634" s="171">
        <f t="shared" si="11743"/>
        <v>10424</v>
      </c>
      <c r="AE634" s="270" t="s">
        <v>85</v>
      </c>
      <c r="BI634" s="137" t="s">
        <v>21</v>
      </c>
      <c r="BJ634" s="129">
        <f>B634/B653</f>
        <v>0.10374723051729121</v>
      </c>
      <c r="BK634" s="130">
        <f t="shared" ref="BK634" si="11853">C634/C653</f>
        <v>4.296296296296296E-2</v>
      </c>
      <c r="BL634" s="131">
        <f t="shared" ref="BL634" si="11854">D634/D653</f>
        <v>6.953966699314397E-2</v>
      </c>
      <c r="BM634" s="132">
        <f t="shared" ref="BM634" si="11855">E634/E653</f>
        <v>7.2418504782354093E-2</v>
      </c>
      <c r="BN634" s="129">
        <f t="shared" ref="BN634" si="11856">F634/F653</f>
        <v>9.7880156118466372E-2</v>
      </c>
      <c r="BO634" s="130">
        <f t="shared" ref="BO634" si="11857">G634/G653</f>
        <v>4.9726085124315214E-2</v>
      </c>
      <c r="BP634" s="131">
        <f t="shared" ref="BP634" si="11858">H634/H653</f>
        <v>7.9217746643315823E-2</v>
      </c>
      <c r="BQ634" s="132">
        <f t="shared" ref="BQ634" si="11859">I634/I653</f>
        <v>5.1514983659225612E-2</v>
      </c>
      <c r="BR634" s="129">
        <f t="shared" ref="BR634" si="11860">J634/J653</f>
        <v>4.493276484093145E-2</v>
      </c>
      <c r="BS634" s="130">
        <f t="shared" ref="BS634" si="11861">K634/K653</f>
        <v>0.13671622495151906</v>
      </c>
      <c r="BT634" s="131">
        <f t="shared" ref="BT634" si="11862">L634/L653</f>
        <v>4.4130067567567564E-2</v>
      </c>
      <c r="BU634" s="129">
        <f t="shared" ref="BU634" si="11863">M634/M653</f>
        <v>0.12799502126335444</v>
      </c>
      <c r="BV634" s="133">
        <f t="shared" ref="BV634" si="11864">N634/N653</f>
        <v>6.3845741831815753E-2</v>
      </c>
      <c r="BW634" s="134">
        <f t="shared" ref="BW634" si="11865">O634/O653</f>
        <v>9.802901866971761E-2</v>
      </c>
      <c r="BX634" s="129">
        <f t="shared" ref="BX634" si="11866">P634/P653</f>
        <v>7.8897243107769424E-2</v>
      </c>
      <c r="BY634" s="130">
        <f t="shared" ref="BY634" si="11867">Q634/Q653</f>
        <v>7.6235007115267331E-2</v>
      </c>
      <c r="BZ634" s="131">
        <f t="shared" ref="BZ634" si="11868">R634/R653</f>
        <v>8.5409252669039148E-2</v>
      </c>
      <c r="CA634" s="132">
        <f t="shared" ref="CA634" si="11869">S634/S653</f>
        <v>6.135902636916836E-2</v>
      </c>
      <c r="CB634" s="129">
        <f t="shared" ref="CB634" si="11870">T634/T653</f>
        <v>4.5233124565066112E-2</v>
      </c>
      <c r="CC634" s="130">
        <f t="shared" ref="CC634" si="11871">U634/U653</f>
        <v>0.13854411271385442</v>
      </c>
      <c r="CD634" s="131">
        <f t="shared" ref="CD634" si="11872">V634/V653</f>
        <v>3.954258843646468E-2</v>
      </c>
      <c r="CE634" s="132">
        <f t="shared" ref="CE634" si="11873">W634/W653</f>
        <v>9.0909090909090912E-2</v>
      </c>
      <c r="CF634" s="129">
        <f t="shared" ref="CF634" si="11874">X634/X653</f>
        <v>7.6949190901889786E-2</v>
      </c>
      <c r="CG634" s="130">
        <f t="shared" ref="CG634" si="11875">Y634/Y653</f>
        <v>0.11524921252547712</v>
      </c>
      <c r="CH634" s="131">
        <f t="shared" ref="CH634" si="11876">Z634/Z653</f>
        <v>7.5623777632904635E-2</v>
      </c>
      <c r="CI634" s="129">
        <f t="shared" ref="CI634" si="11877">AA634/AA653</f>
        <v>6.1366487966237025E-2</v>
      </c>
      <c r="CJ634" s="135">
        <f t="shared" ref="CJ634" si="11878">AB634/AB653</f>
        <v>7.3645519370727039E-2</v>
      </c>
      <c r="CK634" s="136">
        <f t="shared" ref="CK634" si="11879">AC634/AC653</f>
        <v>7.6801225990407215E-2</v>
      </c>
    </row>
    <row r="635" spans="1:89" ht="14.25" thickTop="1" thickBot="1" x14ac:dyDescent="0.25">
      <c r="A635" s="146" t="s">
        <v>22</v>
      </c>
      <c r="B635" s="196">
        <v>774</v>
      </c>
      <c r="C635" s="197">
        <v>689</v>
      </c>
      <c r="D635" s="198">
        <v>361</v>
      </c>
      <c r="E635" s="199">
        <v>304</v>
      </c>
      <c r="F635" s="196">
        <v>1206</v>
      </c>
      <c r="G635" s="200">
        <v>480</v>
      </c>
      <c r="H635" s="198">
        <v>1372</v>
      </c>
      <c r="I635" s="199">
        <v>911</v>
      </c>
      <c r="J635" s="196">
        <v>142</v>
      </c>
      <c r="K635" s="200">
        <v>397</v>
      </c>
      <c r="L635" s="198">
        <v>383</v>
      </c>
      <c r="M635" s="196">
        <v>1036</v>
      </c>
      <c r="N635" s="201">
        <v>1031</v>
      </c>
      <c r="O635" s="202">
        <v>1695</v>
      </c>
      <c r="P635" s="196">
        <v>589</v>
      </c>
      <c r="Q635" s="200">
        <v>598</v>
      </c>
      <c r="R635" s="198">
        <v>902</v>
      </c>
      <c r="S635" s="199">
        <v>697</v>
      </c>
      <c r="T635" s="196">
        <v>118</v>
      </c>
      <c r="U635" s="200">
        <v>247</v>
      </c>
      <c r="V635" s="198">
        <v>355</v>
      </c>
      <c r="W635" s="199">
        <v>1003</v>
      </c>
      <c r="X635" s="196">
        <v>542</v>
      </c>
      <c r="Y635" s="200">
        <v>479</v>
      </c>
      <c r="Z635" s="198">
        <v>1135</v>
      </c>
      <c r="AA635" s="196">
        <v>990</v>
      </c>
      <c r="AB635" s="170">
        <f t="shared" si="11742"/>
        <v>8910</v>
      </c>
      <c r="AC635" s="171">
        <f t="shared" si="11743"/>
        <v>9526</v>
      </c>
      <c r="AE635" s="298" t="s">
        <v>0</v>
      </c>
      <c r="AF635" s="292" t="s">
        <v>1</v>
      </c>
      <c r="AG635" s="293"/>
      <c r="AH635" s="292" t="s">
        <v>2</v>
      </c>
      <c r="AI635" s="293"/>
      <c r="AJ635" s="292" t="s">
        <v>3</v>
      </c>
      <c r="AK635" s="293"/>
      <c r="AL635" s="292" t="s">
        <v>4</v>
      </c>
      <c r="AM635" s="293"/>
      <c r="AN635" s="292" t="s">
        <v>5</v>
      </c>
      <c r="AO635" s="293"/>
      <c r="AP635" s="292" t="s">
        <v>6</v>
      </c>
      <c r="AQ635" s="293"/>
      <c r="AR635" s="292" t="s">
        <v>7</v>
      </c>
      <c r="AS635" s="293"/>
      <c r="AT635" s="292" t="s">
        <v>8</v>
      </c>
      <c r="AU635" s="293"/>
      <c r="AV635" s="292" t="s">
        <v>9</v>
      </c>
      <c r="AW635" s="293"/>
      <c r="AX635" s="292" t="s">
        <v>10</v>
      </c>
      <c r="AY635" s="293"/>
      <c r="AZ635" s="292" t="s">
        <v>11</v>
      </c>
      <c r="BA635" s="293"/>
      <c r="BB635" s="292" t="s">
        <v>12</v>
      </c>
      <c r="BC635" s="293"/>
      <c r="BD635" s="294" t="s">
        <v>40</v>
      </c>
      <c r="BE635" s="295"/>
      <c r="BF635" s="296" t="s">
        <v>41</v>
      </c>
      <c r="BG635" s="297"/>
      <c r="BI635" s="146" t="s">
        <v>22</v>
      </c>
      <c r="BJ635" s="129">
        <f>B635/B653</f>
        <v>7.4559291012426546E-2</v>
      </c>
      <c r="BK635" s="130">
        <f t="shared" ref="BK635" si="11880">C635/C653</f>
        <v>6.3796296296296295E-2</v>
      </c>
      <c r="BL635" s="131">
        <f t="shared" ref="BL635" si="11881">D635/D653</f>
        <v>7.0714985308521064E-2</v>
      </c>
      <c r="BM635" s="132">
        <f t="shared" ref="BM635" si="11882">E635/E653</f>
        <v>5.9340230333788796E-2</v>
      </c>
      <c r="BN635" s="129">
        <f t="shared" ref="BN635" si="11883">F635/F653</f>
        <v>9.2293563939695414E-2</v>
      </c>
      <c r="BO635" s="130">
        <f t="shared" ref="BO635" si="11884">G635/G653</f>
        <v>4.0455120101137804E-2</v>
      </c>
      <c r="BP635" s="131">
        <f t="shared" ref="BP635" si="11885">H635/H653</f>
        <v>8.0093403385872744E-2</v>
      </c>
      <c r="BQ635" s="132">
        <f t="shared" ref="BQ635" si="11886">I635/I653</f>
        <v>5.0462527003822082E-2</v>
      </c>
      <c r="BR635" s="129">
        <f t="shared" ref="BR635" si="11887">J635/J653</f>
        <v>4.6572646769432603E-2</v>
      </c>
      <c r="BS635" s="130">
        <f t="shared" ref="BS635" si="11888">K635/K653</f>
        <v>0.12831286360698124</v>
      </c>
      <c r="BT635" s="131">
        <f t="shared" ref="BT635" si="11889">L635/L653</f>
        <v>4.0434966216216214E-2</v>
      </c>
      <c r="BU635" s="129">
        <f t="shared" ref="BU635" si="11890">M635/M653</f>
        <v>0.10745773260035266</v>
      </c>
      <c r="BV635" s="133">
        <f t="shared" ref="BV635" si="11891">N635/N653</f>
        <v>5.5222281735404395E-2</v>
      </c>
      <c r="BW635" s="134">
        <f t="shared" ref="BW635" si="11892">O635/O653</f>
        <v>8.8148109626085602E-2</v>
      </c>
      <c r="BX635" s="129">
        <f t="shared" ref="BX635" si="11893">P635/P653</f>
        <v>5.904761904761905E-2</v>
      </c>
      <c r="BY635" s="130">
        <f t="shared" ref="BY635" si="11894">Q635/Q653</f>
        <v>6.0784712339906483E-2</v>
      </c>
      <c r="BZ635" s="131">
        <f t="shared" ref="BZ635" si="11895">R635/R653</f>
        <v>8.02491103202847E-2</v>
      </c>
      <c r="CA635" s="132">
        <f t="shared" ref="CA635" si="11896">S635/S653</f>
        <v>5.8908045977011492E-2</v>
      </c>
      <c r="CB635" s="129">
        <f t="shared" ref="CB635" si="11897">T635/T653</f>
        <v>4.1057759220598469E-2</v>
      </c>
      <c r="CC635" s="130">
        <f t="shared" ref="CC635" si="11898">U635/U653</f>
        <v>8.2858101308285817E-2</v>
      </c>
      <c r="CD635" s="131">
        <f t="shared" ref="CD635" si="11899">V635/V653</f>
        <v>3.7939510526878273E-2</v>
      </c>
      <c r="CE635" s="132">
        <f t="shared" ref="CE635" si="11900">W635/W653</f>
        <v>9.7001934235976792E-2</v>
      </c>
      <c r="CF635" s="129">
        <f t="shared" ref="CF635" si="11901">X635/X653</f>
        <v>6.1333031571800388E-2</v>
      </c>
      <c r="CG635" s="130">
        <f t="shared" ref="CG635" si="11902">Y635/Y653</f>
        <v>8.8753010931999263E-2</v>
      </c>
      <c r="CH635" s="131">
        <f t="shared" ref="CH635" si="11903">Z635/Z653</f>
        <v>6.726723167190185E-2</v>
      </c>
      <c r="CI635" s="129">
        <f t="shared" ref="CI635" si="11904">AA635/AA653</f>
        <v>5.6461731493099125E-2</v>
      </c>
      <c r="CJ635" s="135">
        <f t="shared" ref="CJ635" si="11905">AB635/AB653</f>
        <v>6.5500257296184666E-2</v>
      </c>
      <c r="CK635" s="136">
        <f t="shared" ref="CK635" si="11906">AC635/AC653</f>
        <v>7.0185003720704062E-2</v>
      </c>
    </row>
    <row r="636" spans="1:89" ht="15" thickTop="1" thickBot="1" x14ac:dyDescent="0.3">
      <c r="A636" s="137" t="s">
        <v>23</v>
      </c>
      <c r="B636" s="189">
        <v>589</v>
      </c>
      <c r="C636" s="190">
        <v>546</v>
      </c>
      <c r="D636" s="191">
        <v>267</v>
      </c>
      <c r="E636" s="192">
        <v>271</v>
      </c>
      <c r="F636" s="189">
        <v>907</v>
      </c>
      <c r="G636" s="193">
        <v>375</v>
      </c>
      <c r="H636" s="191">
        <v>1066</v>
      </c>
      <c r="I636" s="192">
        <v>848</v>
      </c>
      <c r="J636" s="189">
        <v>136</v>
      </c>
      <c r="K636" s="193">
        <v>286</v>
      </c>
      <c r="L636" s="191">
        <v>351</v>
      </c>
      <c r="M636" s="189">
        <v>822</v>
      </c>
      <c r="N636" s="194">
        <v>857</v>
      </c>
      <c r="O636" s="195">
        <v>1168</v>
      </c>
      <c r="P636" s="189">
        <v>496</v>
      </c>
      <c r="Q636" s="193">
        <v>432</v>
      </c>
      <c r="R636" s="191">
        <v>727</v>
      </c>
      <c r="S636" s="192">
        <v>629</v>
      </c>
      <c r="T636" s="189">
        <v>162</v>
      </c>
      <c r="U636" s="193">
        <v>139</v>
      </c>
      <c r="V636" s="191">
        <v>319</v>
      </c>
      <c r="W636" s="192">
        <v>698</v>
      </c>
      <c r="X636" s="189">
        <v>420</v>
      </c>
      <c r="Y636" s="193">
        <v>317</v>
      </c>
      <c r="Z636" s="191">
        <v>1024</v>
      </c>
      <c r="AA636" s="189">
        <v>1112</v>
      </c>
      <c r="AB636" s="170">
        <f t="shared" si="11742"/>
        <v>7321</v>
      </c>
      <c r="AC636" s="171">
        <f t="shared" si="11743"/>
        <v>7643</v>
      </c>
      <c r="AE636" s="299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5.6738271842789713E-2</v>
      </c>
      <c r="BK636" s="130">
        <f t="shared" ref="BK636" si="11907">C636/C653</f>
        <v>5.0555555555555555E-2</v>
      </c>
      <c r="BL636" s="131">
        <f t="shared" ref="BL636" si="11908">D636/D653</f>
        <v>5.2301665034280118E-2</v>
      </c>
      <c r="BM636" s="132">
        <f t="shared" ref="BM636" si="11909">E636/E653</f>
        <v>5.2898692172555141E-2</v>
      </c>
      <c r="BN636" s="129">
        <f t="shared" ref="BN636" si="11910">F636/F653</f>
        <v>6.9411494604729465E-2</v>
      </c>
      <c r="BO636" s="130">
        <f t="shared" ref="BO636" si="11911">G636/G653</f>
        <v>3.1605562579013903E-2</v>
      </c>
      <c r="BP636" s="131">
        <f t="shared" ref="BP636" si="11912">H636/H653</f>
        <v>6.223000583771162E-2</v>
      </c>
      <c r="BQ636" s="132">
        <f t="shared" ref="BQ636" si="11913">I636/I653</f>
        <v>4.6972802304326149E-2</v>
      </c>
      <c r="BR636" s="129">
        <f t="shared" ref="BR636" si="11914">J636/J653</f>
        <v>4.460478845523122E-2</v>
      </c>
      <c r="BS636" s="130">
        <f t="shared" ref="BS636" si="11915">K636/K653</f>
        <v>9.2436974789915971E-2</v>
      </c>
      <c r="BT636" s="131">
        <f t="shared" ref="BT636" si="11916">L636/L653</f>
        <v>3.7056587837837836E-2</v>
      </c>
      <c r="BU636" s="129">
        <f t="shared" ref="BU636" si="11917">M636/M653</f>
        <v>8.5260865055492172E-2</v>
      </c>
      <c r="BV636" s="133">
        <f t="shared" ref="BV636" si="11918">N636/N653</f>
        <v>4.5902517407605786E-2</v>
      </c>
      <c r="BW636" s="134">
        <f t="shared" ref="BW636" si="11919">O636/O653</f>
        <v>6.0741588226116805E-2</v>
      </c>
      <c r="BX636" s="129">
        <f t="shared" ref="BX636" si="11920">P636/P653</f>
        <v>4.9724310776942358E-2</v>
      </c>
      <c r="BY636" s="130">
        <f t="shared" ref="BY636" si="11921">Q636/Q653</f>
        <v>4.3911364098393982E-2</v>
      </c>
      <c r="BZ636" s="131">
        <f t="shared" ref="BZ636" si="11922">R636/R653</f>
        <v>6.46797153024911E-2</v>
      </c>
      <c r="CA636" s="132">
        <f t="shared" ref="CA636" si="11923">S636/S653</f>
        <v>5.3160919540229883E-2</v>
      </c>
      <c r="CB636" s="129">
        <f t="shared" ref="CB636" si="11924">T636/T653</f>
        <v>5.6367432150313153E-2</v>
      </c>
      <c r="CC636" s="130">
        <f t="shared" ref="CC636" si="11925">U636/U653</f>
        <v>4.6628648104662863E-2</v>
      </c>
      <c r="CD636" s="131">
        <f t="shared" ref="CD636" si="11926">V636/V653</f>
        <v>3.4092123543870902E-2</v>
      </c>
      <c r="CE636" s="132">
        <f t="shared" ref="CE636" si="11927">W636/W653</f>
        <v>6.7504835589941969E-2</v>
      </c>
      <c r="CF636" s="129">
        <f t="shared" ref="CF636" si="11928">X636/X653</f>
        <v>4.7527441439402511E-2</v>
      </c>
      <c r="CG636" s="130">
        <f t="shared" ref="CG636" si="11929">Y636/Y653</f>
        <v>5.873633500092644E-2</v>
      </c>
      <c r="CH636" s="131">
        <f t="shared" ref="CH636" si="11930">Z636/Z653</f>
        <v>6.068867421324009E-2</v>
      </c>
      <c r="CI636" s="129">
        <f t="shared" ref="CI636" si="11931">AA636/AA653</f>
        <v>6.3419641838713361E-2</v>
      </c>
      <c r="CJ636" s="135">
        <f t="shared" ref="CJ636" si="11932">AB636/AB653</f>
        <v>5.3819010512386974E-2</v>
      </c>
      <c r="CK636" s="136">
        <f t="shared" ref="CK636" si="11933">AC636/AC653</f>
        <v>5.6311566600602679E-2</v>
      </c>
    </row>
    <row r="637" spans="1:89" ht="13.5" thickTop="1" x14ac:dyDescent="0.2">
      <c r="A637" s="146" t="s">
        <v>24</v>
      </c>
      <c r="B637" s="203">
        <v>500</v>
      </c>
      <c r="C637" s="197">
        <v>465</v>
      </c>
      <c r="D637" s="198">
        <v>251</v>
      </c>
      <c r="E637" s="199">
        <v>239</v>
      </c>
      <c r="F637" s="196">
        <v>660</v>
      </c>
      <c r="G637" s="200">
        <v>413</v>
      </c>
      <c r="H637" s="198">
        <v>894</v>
      </c>
      <c r="I637" s="199">
        <v>842</v>
      </c>
      <c r="J637" s="196">
        <v>158</v>
      </c>
      <c r="K637" s="200">
        <v>195</v>
      </c>
      <c r="L637" s="198">
        <v>396</v>
      </c>
      <c r="M637" s="196">
        <v>637</v>
      </c>
      <c r="N637" s="201">
        <v>818</v>
      </c>
      <c r="O637" s="204">
        <v>967</v>
      </c>
      <c r="P637" s="196">
        <v>406</v>
      </c>
      <c r="Q637" s="200">
        <v>407</v>
      </c>
      <c r="R637" s="198">
        <v>559</v>
      </c>
      <c r="S637" s="199">
        <v>501</v>
      </c>
      <c r="T637" s="196">
        <v>108</v>
      </c>
      <c r="U637" s="200">
        <v>160</v>
      </c>
      <c r="V637" s="198">
        <v>335</v>
      </c>
      <c r="W637" s="205">
        <v>575</v>
      </c>
      <c r="X637" s="196">
        <v>354</v>
      </c>
      <c r="Y637" s="200">
        <v>262</v>
      </c>
      <c r="Z637" s="198">
        <v>899</v>
      </c>
      <c r="AA637" s="196">
        <v>957</v>
      </c>
      <c r="AB637" s="170">
        <f t="shared" si="11742"/>
        <v>6338</v>
      </c>
      <c r="AC637" s="171">
        <f t="shared" si="11743"/>
        <v>6620</v>
      </c>
      <c r="AE637" s="273" t="str">
        <f>$AE$17</f>
        <v>17:00 - 17:59</v>
      </c>
      <c r="AF637" s="126">
        <f>SUMIF($A$9:$A$32,$AE637,B$629:B$652)</f>
        <v>595</v>
      </c>
      <c r="AG637" s="186">
        <f t="shared" ref="AG637:AU639" si="11934">SUMIF($A$9:$A$32,$AE637,C$629:C$652)</f>
        <v>1255</v>
      </c>
      <c r="AH637" s="127">
        <f t="shared" si="11934"/>
        <v>445</v>
      </c>
      <c r="AI637" s="180">
        <f t="shared" si="11934"/>
        <v>432</v>
      </c>
      <c r="AJ637" s="126">
        <f t="shared" si="11934"/>
        <v>686</v>
      </c>
      <c r="AK637" s="128">
        <f t="shared" si="11934"/>
        <v>1386</v>
      </c>
      <c r="AL637" s="127">
        <f t="shared" si="11934"/>
        <v>1121</v>
      </c>
      <c r="AM637" s="180">
        <f t="shared" si="11934"/>
        <v>1876</v>
      </c>
      <c r="AN637" s="126">
        <f t="shared" si="11934"/>
        <v>476</v>
      </c>
      <c r="AO637" s="128">
        <f t="shared" si="11934"/>
        <v>106</v>
      </c>
      <c r="AP637" s="127">
        <f t="shared" si="11934"/>
        <v>1153</v>
      </c>
      <c r="AQ637" s="126">
        <f t="shared" si="11934"/>
        <v>328</v>
      </c>
      <c r="AR637" s="179">
        <f t="shared" si="11934"/>
        <v>1816</v>
      </c>
      <c r="AS637" s="181">
        <f t="shared" si="11934"/>
        <v>1182</v>
      </c>
      <c r="AT637" s="126">
        <f t="shared" si="11934"/>
        <v>1031</v>
      </c>
      <c r="AU637" s="128">
        <f t="shared" si="11934"/>
        <v>792</v>
      </c>
      <c r="AV637" s="127">
        <f t="shared" ref="AP637:BE639" si="11935">SUMIF($A$9:$A$32,$AE637,R$629:R$652)</f>
        <v>798</v>
      </c>
      <c r="AW637" s="180">
        <f t="shared" si="11935"/>
        <v>1151</v>
      </c>
      <c r="AX637" s="126">
        <f t="shared" si="11935"/>
        <v>491</v>
      </c>
      <c r="AY637" s="128">
        <f t="shared" si="11935"/>
        <v>87</v>
      </c>
      <c r="AZ637" s="127">
        <f t="shared" si="11935"/>
        <v>1133</v>
      </c>
      <c r="BA637" s="180">
        <f t="shared" si="11935"/>
        <v>632</v>
      </c>
      <c r="BB637" s="126">
        <f t="shared" si="11935"/>
        <v>973</v>
      </c>
      <c r="BC637" s="128">
        <f t="shared" si="11935"/>
        <v>235</v>
      </c>
      <c r="BD637" s="184">
        <f t="shared" si="11935"/>
        <v>1354</v>
      </c>
      <c r="BE637" s="185">
        <f t="shared" si="11935"/>
        <v>1655</v>
      </c>
      <c r="BF637" s="170">
        <f>AF637+AH637+AJ637+AL637+AN637+AP637+AR637+AT637+AV637+AX637+AZ637+BB637+BD637</f>
        <v>12072</v>
      </c>
      <c r="BG637" s="171">
        <f>AG637+AI637+AK637+AM637+AO637+AQ637+AS637+AU637+AW637+AY637+BA637+BC637+BE637</f>
        <v>11117</v>
      </c>
      <c r="BI637" s="146" t="s">
        <v>24</v>
      </c>
      <c r="BJ637" s="129">
        <f>B637/B653</f>
        <v>4.816491667469415E-2</v>
      </c>
      <c r="BK637" s="130">
        <f t="shared" ref="BK637" si="11936">C637/C653</f>
        <v>4.3055555555555555E-2</v>
      </c>
      <c r="BL637" s="131">
        <f t="shared" ref="BL637" si="11937">D637/D653</f>
        <v>4.9167482859941235E-2</v>
      </c>
      <c r="BM637" s="132">
        <f t="shared" ref="BM637" si="11938">E637/E653</f>
        <v>4.665235213741948E-2</v>
      </c>
      <c r="BN637" s="129">
        <f t="shared" ref="BN637" si="11939">F637/F653</f>
        <v>5.0508915588888037E-2</v>
      </c>
      <c r="BO637" s="130">
        <f t="shared" ref="BO637" si="11940">G637/G653</f>
        <v>3.4808259587020648E-2</v>
      </c>
      <c r="BP637" s="131">
        <f t="shared" ref="BP637" si="11941">H637/H653</f>
        <v>5.2189141856392292E-2</v>
      </c>
      <c r="BQ637" s="132">
        <f t="shared" ref="BQ637" si="11942">I637/I653</f>
        <v>4.6640447571040827E-2</v>
      </c>
      <c r="BR637" s="129">
        <f t="shared" ref="BR637" si="11943">J637/J653</f>
        <v>5.1820268940636273E-2</v>
      </c>
      <c r="BS637" s="130">
        <f t="shared" ref="BS637" si="11944">K637/K653</f>
        <v>6.3025210084033612E-2</v>
      </c>
      <c r="BT637" s="131">
        <f t="shared" ref="BT637" si="11945">L637/L653</f>
        <v>4.1807432432432436E-2</v>
      </c>
      <c r="BU637" s="129">
        <f t="shared" ref="BU637" si="11946">M637/M653</f>
        <v>6.6071984234000625E-2</v>
      </c>
      <c r="BV637" s="133">
        <f t="shared" ref="BV637" si="11947">N637/N653</f>
        <v>4.3813604713444025E-2</v>
      </c>
      <c r="BW637" s="134">
        <f t="shared" ref="BW637" si="11948">O637/O653</f>
        <v>5.0288626553642933E-2</v>
      </c>
      <c r="BX637" s="129">
        <f t="shared" ref="BX637" si="11949">P637/P653</f>
        <v>4.0701754385964913E-2</v>
      </c>
      <c r="BY637" s="130">
        <f t="shared" ref="BY637" si="11950">Q637/Q653</f>
        <v>4.137019719455174E-2</v>
      </c>
      <c r="BZ637" s="131">
        <f t="shared" ref="BZ637" si="11951">R637/R653</f>
        <v>4.9733096085409254E-2</v>
      </c>
      <c r="CA637" s="132">
        <f t="shared" ref="CA637" si="11952">S637/S653</f>
        <v>4.2342799188640971E-2</v>
      </c>
      <c r="CB637" s="129">
        <f t="shared" ref="CB637" si="11953">T637/T653</f>
        <v>3.7578288100208766E-2</v>
      </c>
      <c r="CC637" s="130">
        <f t="shared" ref="CC637" si="11954">U637/U653</f>
        <v>5.3673264005367323E-2</v>
      </c>
      <c r="CD637" s="131">
        <f t="shared" ref="CD637" si="11955">V637/V653</f>
        <v>3.5802073314096398E-2</v>
      </c>
      <c r="CE637" s="132">
        <f t="shared" ref="CE637" si="11956">W637/W653</f>
        <v>5.5609284332688587E-2</v>
      </c>
      <c r="CF637" s="129">
        <f t="shared" ref="CF637" si="11957">X637/X653</f>
        <v>4.0058843498924974E-2</v>
      </c>
      <c r="CG637" s="130">
        <f t="shared" ref="CG637" si="11958">Y637/Y653</f>
        <v>4.8545488234204189E-2</v>
      </c>
      <c r="CH637" s="131">
        <f t="shared" ref="CH637" si="11959">Z637/Z653</f>
        <v>5.3280388786819177E-2</v>
      </c>
      <c r="CI637" s="129">
        <f t="shared" ref="CI637" si="11960">AA637/AA653</f>
        <v>5.4579673776662486E-2</v>
      </c>
      <c r="CJ637" s="135">
        <f t="shared" ref="CJ637" si="11961">AB637/AB653</f>
        <v>4.6592663383077264E-2</v>
      </c>
      <c r="CK637" s="136">
        <f t="shared" ref="CK637" si="11962">AC637/AC653</f>
        <v>4.8774377979326149E-2</v>
      </c>
    </row>
    <row r="638" spans="1:89" x14ac:dyDescent="0.2">
      <c r="A638" s="137" t="s">
        <v>25</v>
      </c>
      <c r="B638" s="206">
        <v>490</v>
      </c>
      <c r="C638" s="190">
        <v>488</v>
      </c>
      <c r="D638" s="191">
        <v>233</v>
      </c>
      <c r="E638" s="192">
        <v>274</v>
      </c>
      <c r="F638" s="189">
        <v>563</v>
      </c>
      <c r="G638" s="193">
        <v>400</v>
      </c>
      <c r="H638" s="191">
        <v>795</v>
      </c>
      <c r="I638" s="192">
        <v>834</v>
      </c>
      <c r="J638" s="189">
        <v>166</v>
      </c>
      <c r="K638" s="190">
        <v>143</v>
      </c>
      <c r="L638" s="191">
        <v>381</v>
      </c>
      <c r="M638" s="189">
        <v>474</v>
      </c>
      <c r="N638" s="194">
        <v>729</v>
      </c>
      <c r="O638" s="207">
        <v>852</v>
      </c>
      <c r="P638" s="189">
        <v>373</v>
      </c>
      <c r="Q638" s="190">
        <v>358</v>
      </c>
      <c r="R638" s="191">
        <v>531</v>
      </c>
      <c r="S638" s="192">
        <v>482</v>
      </c>
      <c r="T638" s="198">
        <v>89</v>
      </c>
      <c r="U638" s="189">
        <v>110</v>
      </c>
      <c r="V638" s="191">
        <v>396</v>
      </c>
      <c r="W638" s="208">
        <v>451</v>
      </c>
      <c r="X638" s="189">
        <v>288</v>
      </c>
      <c r="Y638" s="193">
        <v>177</v>
      </c>
      <c r="Z638" s="191">
        <v>890</v>
      </c>
      <c r="AA638" s="189">
        <v>884</v>
      </c>
      <c r="AB638" s="170">
        <f t="shared" si="11742"/>
        <v>5924</v>
      </c>
      <c r="AC638" s="171">
        <f t="shared" si="11743"/>
        <v>5927</v>
      </c>
      <c r="AE638" s="275" t="str">
        <f>$AE$18</f>
        <v>18:00 - 18:59</v>
      </c>
      <c r="AF638" s="126">
        <f>SUMIF($A$9:$A$32,$AE638,B$629:B$652)</f>
        <v>572</v>
      </c>
      <c r="AG638" s="190">
        <f t="shared" si="11934"/>
        <v>1138</v>
      </c>
      <c r="AH638" s="191">
        <f t="shared" si="11934"/>
        <v>315</v>
      </c>
      <c r="AI638" s="192">
        <f t="shared" si="11934"/>
        <v>415</v>
      </c>
      <c r="AJ638" s="276">
        <f t="shared" si="11934"/>
        <v>535</v>
      </c>
      <c r="AK638" s="193">
        <f t="shared" si="11934"/>
        <v>1231</v>
      </c>
      <c r="AL638" s="191">
        <f t="shared" si="11934"/>
        <v>1060</v>
      </c>
      <c r="AM638" s="192">
        <f t="shared" si="11934"/>
        <v>1804</v>
      </c>
      <c r="AN638" s="276">
        <f t="shared" si="11934"/>
        <v>341</v>
      </c>
      <c r="AO638" s="193">
        <f t="shared" si="11934"/>
        <v>103</v>
      </c>
      <c r="AP638" s="191">
        <f t="shared" si="11935"/>
        <v>1149</v>
      </c>
      <c r="AQ638" s="276">
        <f t="shared" si="11935"/>
        <v>335</v>
      </c>
      <c r="AR638" s="194">
        <f t="shared" si="11935"/>
        <v>1668</v>
      </c>
      <c r="AS638" s="195">
        <f t="shared" si="11935"/>
        <v>1249</v>
      </c>
      <c r="AT638" s="276">
        <f t="shared" si="11935"/>
        <v>810</v>
      </c>
      <c r="AU638" s="193">
        <f t="shared" si="11935"/>
        <v>882</v>
      </c>
      <c r="AV638" s="191">
        <f t="shared" si="11935"/>
        <v>707</v>
      </c>
      <c r="AW638" s="192">
        <f t="shared" si="11935"/>
        <v>1145</v>
      </c>
      <c r="AX638" s="276">
        <f t="shared" si="11935"/>
        <v>326</v>
      </c>
      <c r="AY638" s="193">
        <f t="shared" si="11935"/>
        <v>98</v>
      </c>
      <c r="AZ638" s="191">
        <f t="shared" si="11935"/>
        <v>1223</v>
      </c>
      <c r="BA638" s="192">
        <f t="shared" si="11935"/>
        <v>599</v>
      </c>
      <c r="BB638" s="276">
        <f t="shared" si="11935"/>
        <v>823</v>
      </c>
      <c r="BC638" s="193">
        <f t="shared" si="11935"/>
        <v>292</v>
      </c>
      <c r="BD638" s="191">
        <f t="shared" si="11935"/>
        <v>1039</v>
      </c>
      <c r="BE638" s="276">
        <f t="shared" si="11935"/>
        <v>1632</v>
      </c>
      <c r="BF638" s="172">
        <f>SUM(AF638,AH638,AJ638,AL638,AN638,AP638,AR638,AT638,AV638,AX638,AZ638,BB638,BD638)</f>
        <v>10568</v>
      </c>
      <c r="BG638" s="173">
        <f>SUM(AG638,AI638,AK638,AM638,AO638,AQ638,AS638,AU638,AW638,AY638,BA638,BC638,BE638)</f>
        <v>10923</v>
      </c>
      <c r="BI638" s="137" t="s">
        <v>25</v>
      </c>
      <c r="BJ638" s="129">
        <f>B638/B653</f>
        <v>4.720161834120027E-2</v>
      </c>
      <c r="BK638" s="130">
        <f t="shared" ref="BK638" si="11963">C638/C653</f>
        <v>4.5185185185185182E-2</v>
      </c>
      <c r="BL638" s="131">
        <f t="shared" ref="BL638" si="11964">D638/D653</f>
        <v>4.5641527913809987E-2</v>
      </c>
      <c r="BM638" s="132">
        <f t="shared" ref="BM638" si="11965">E638/E653</f>
        <v>5.3484286550849115E-2</v>
      </c>
      <c r="BN638" s="129">
        <f t="shared" ref="BN638" si="11966">F638/F653</f>
        <v>4.3085635570521162E-2</v>
      </c>
      <c r="BO638" s="130">
        <f t="shared" ref="BO638" si="11967">G638/G653</f>
        <v>3.3712600084281501E-2</v>
      </c>
      <c r="BP638" s="131">
        <f t="shared" ref="BP638" si="11968">H638/H653</f>
        <v>4.6409807355516634E-2</v>
      </c>
      <c r="BQ638" s="132">
        <f t="shared" ref="BQ638" si="11969">I638/I653</f>
        <v>4.6197307926660387E-2</v>
      </c>
      <c r="BR638" s="129">
        <f t="shared" ref="BR638" si="11970">J638/J653</f>
        <v>5.4444080026238108E-2</v>
      </c>
      <c r="BS638" s="130">
        <f t="shared" ref="BS638" si="11971">K638/K653</f>
        <v>4.6218487394957986E-2</v>
      </c>
      <c r="BT638" s="131">
        <f t="shared" ref="BT638" si="11972">L638/L653</f>
        <v>4.0223817567567564E-2</v>
      </c>
      <c r="BU638" s="129">
        <f t="shared" ref="BU638" si="11973">M638/M653</f>
        <v>4.9165024375064828E-2</v>
      </c>
      <c r="BV638" s="133">
        <f t="shared" ref="BV638" si="11974">N638/N653</f>
        <v>3.9046598821638995E-2</v>
      </c>
      <c r="BW638" s="134">
        <f t="shared" ref="BW638" si="11975">O638/O653</f>
        <v>4.4308076343023556E-2</v>
      </c>
      <c r="BX638" s="129">
        <f t="shared" ref="BX638" si="11976">P638/P653</f>
        <v>3.739348370927318E-2</v>
      </c>
      <c r="BY638" s="130">
        <f t="shared" ref="BY638" si="11977">Q638/Q653</f>
        <v>3.6389510063020943E-2</v>
      </c>
      <c r="BZ638" s="131">
        <f t="shared" ref="BZ638" si="11978">R638/R653</f>
        <v>4.7241992882562277E-2</v>
      </c>
      <c r="CA638" s="132">
        <f t="shared" ref="CA638" si="11979">S638/S653</f>
        <v>4.0736984448951997E-2</v>
      </c>
      <c r="CB638" s="129">
        <f t="shared" ref="CB638" si="11980">T638/T653</f>
        <v>3.0967292971468337E-2</v>
      </c>
      <c r="CC638" s="130">
        <f t="shared" ref="CC638" si="11981">U638/U653</f>
        <v>3.6900369003690037E-2</v>
      </c>
      <c r="CD638" s="131">
        <f t="shared" ref="CD638" si="11982">V638/V653</f>
        <v>4.2321256813081118E-2</v>
      </c>
      <c r="CE638" s="132">
        <f t="shared" ref="CE638" si="11983">W638/W653</f>
        <v>4.3617021276595745E-2</v>
      </c>
      <c r="CF638" s="129">
        <f t="shared" ref="CF638" si="11984">X638/X653</f>
        <v>3.2590245558447438E-2</v>
      </c>
      <c r="CG638" s="130">
        <f t="shared" ref="CG638" si="11985">Y638/Y653</f>
        <v>3.2795997776542525E-2</v>
      </c>
      <c r="CH638" s="131">
        <f t="shared" ref="CH638" si="11986">Z638/Z653</f>
        <v>5.2746992236116876E-2</v>
      </c>
      <c r="CI638" s="129">
        <f t="shared" ref="CI638" si="11987">AA638/AA653</f>
        <v>5.0416333979696588E-2</v>
      </c>
      <c r="CJ638" s="135">
        <f t="shared" ref="CJ638" si="11988">AB638/AB653</f>
        <v>4.3549217084466664E-2</v>
      </c>
      <c r="CK638" s="136">
        <f t="shared" ref="CK638" si="11989">AC638/AC653</f>
        <v>4.3668540526203337E-2</v>
      </c>
    </row>
    <row r="639" spans="1:89" ht="13.5" thickBot="1" x14ac:dyDescent="0.25">
      <c r="A639" s="146" t="s">
        <v>26</v>
      </c>
      <c r="B639" s="203">
        <v>443</v>
      </c>
      <c r="C639" s="197">
        <v>409</v>
      </c>
      <c r="D639" s="198">
        <v>172</v>
      </c>
      <c r="E639" s="199">
        <v>244</v>
      </c>
      <c r="F639" s="196">
        <v>458</v>
      </c>
      <c r="G639" s="200">
        <v>369</v>
      </c>
      <c r="H639" s="198">
        <v>760</v>
      </c>
      <c r="I639" s="199">
        <v>713</v>
      </c>
      <c r="J639" s="196">
        <v>116</v>
      </c>
      <c r="K639" s="197">
        <v>106</v>
      </c>
      <c r="L639" s="198">
        <v>368</v>
      </c>
      <c r="M639" s="196">
        <v>379</v>
      </c>
      <c r="N639" s="201">
        <v>752</v>
      </c>
      <c r="O639" s="204">
        <v>704</v>
      </c>
      <c r="P639" s="196">
        <v>389</v>
      </c>
      <c r="Q639" s="197">
        <v>377</v>
      </c>
      <c r="R639" s="198">
        <v>543</v>
      </c>
      <c r="S639" s="199">
        <v>461</v>
      </c>
      <c r="T639" s="196">
        <v>109</v>
      </c>
      <c r="U639" s="200">
        <v>105</v>
      </c>
      <c r="V639" s="198">
        <v>366</v>
      </c>
      <c r="W639" s="205">
        <v>542</v>
      </c>
      <c r="X639" s="196">
        <v>331</v>
      </c>
      <c r="Y639" s="200">
        <v>225</v>
      </c>
      <c r="Z639" s="198">
        <v>898</v>
      </c>
      <c r="AA639" s="196">
        <v>1119</v>
      </c>
      <c r="AB639" s="170">
        <f t="shared" si="11742"/>
        <v>5705</v>
      </c>
      <c r="AC639" s="171">
        <f t="shared" si="11743"/>
        <v>5753</v>
      </c>
      <c r="AE639" s="273">
        <f>$AE$19</f>
        <v>0</v>
      </c>
      <c r="AF639" s="126">
        <f>SUMIF($A$9:$A$32,$AE639,B$629:B$652)</f>
        <v>0</v>
      </c>
      <c r="AG639" s="197">
        <f t="shared" si="11934"/>
        <v>0</v>
      </c>
      <c r="AH639" s="198">
        <f t="shared" si="11934"/>
        <v>0</v>
      </c>
      <c r="AI639" s="199">
        <f t="shared" si="11934"/>
        <v>0</v>
      </c>
      <c r="AJ639" s="196">
        <f t="shared" si="11934"/>
        <v>0</v>
      </c>
      <c r="AK639" s="200">
        <f t="shared" si="11934"/>
        <v>0</v>
      </c>
      <c r="AL639" s="198">
        <f t="shared" si="11934"/>
        <v>0</v>
      </c>
      <c r="AM639" s="199">
        <f t="shared" si="11934"/>
        <v>0</v>
      </c>
      <c r="AN639" s="196">
        <f t="shared" si="11934"/>
        <v>0</v>
      </c>
      <c r="AO639" s="200">
        <f t="shared" si="11934"/>
        <v>0</v>
      </c>
      <c r="AP639" s="198">
        <f t="shared" si="11935"/>
        <v>0</v>
      </c>
      <c r="AQ639" s="196">
        <f t="shared" si="11935"/>
        <v>0</v>
      </c>
      <c r="AR639" s="201">
        <f t="shared" si="11935"/>
        <v>0</v>
      </c>
      <c r="AS639" s="202">
        <f t="shared" si="11935"/>
        <v>0</v>
      </c>
      <c r="AT639" s="196">
        <f t="shared" si="11935"/>
        <v>0</v>
      </c>
      <c r="AU639" s="200">
        <f t="shared" si="11935"/>
        <v>0</v>
      </c>
      <c r="AV639" s="198">
        <f t="shared" si="11935"/>
        <v>0</v>
      </c>
      <c r="AW639" s="199">
        <f t="shared" si="11935"/>
        <v>0</v>
      </c>
      <c r="AX639" s="196">
        <f t="shared" si="11935"/>
        <v>0</v>
      </c>
      <c r="AY639" s="200">
        <f t="shared" si="11935"/>
        <v>0</v>
      </c>
      <c r="AZ639" s="198">
        <f t="shared" si="11935"/>
        <v>0</v>
      </c>
      <c r="BA639" s="199">
        <f t="shared" si="11935"/>
        <v>0</v>
      </c>
      <c r="BB639" s="196">
        <f t="shared" si="11935"/>
        <v>0</v>
      </c>
      <c r="BC639" s="200">
        <f t="shared" si="11935"/>
        <v>0</v>
      </c>
      <c r="BD639" s="198">
        <f t="shared" si="11935"/>
        <v>0</v>
      </c>
      <c r="BE639" s="196">
        <f t="shared" si="11935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4.2674116173779017E-2</v>
      </c>
      <c r="BK639" s="130">
        <f t="shared" ref="BK639" si="11990">C639/C653</f>
        <v>3.7870370370370374E-2</v>
      </c>
      <c r="BL639" s="131">
        <f t="shared" ref="BL639" si="11991">D639/D653</f>
        <v>3.3692458374142996E-2</v>
      </c>
      <c r="BM639" s="132">
        <f t="shared" ref="BM639" si="11992">E639/E653</f>
        <v>4.7628342767909428E-2</v>
      </c>
      <c r="BN639" s="129">
        <f t="shared" ref="BN639" si="11993">F639/F653</f>
        <v>3.505012627228897E-2</v>
      </c>
      <c r="BO639" s="130">
        <f t="shared" ref="BO639" si="11994">G639/G653</f>
        <v>3.1099873577749685E-2</v>
      </c>
      <c r="BP639" s="131">
        <f t="shared" ref="BP639" si="11995">H639/H653</f>
        <v>4.4366608289550497E-2</v>
      </c>
      <c r="BQ639" s="132">
        <f t="shared" ref="BQ639" si="11996">I639/I653</f>
        <v>3.9494820805406304E-2</v>
      </c>
      <c r="BR639" s="129">
        <f t="shared" ref="BR639" si="11997">J639/J653</f>
        <v>3.8045260741226633E-2</v>
      </c>
      <c r="BS639" s="130">
        <f t="shared" ref="BS639" si="11998">K639/K653</f>
        <v>3.4259857789269557E-2</v>
      </c>
      <c r="BT639" s="131">
        <f t="shared" ref="BT639" si="11999">L639/L653</f>
        <v>3.885135135135135E-2</v>
      </c>
      <c r="BU639" s="129">
        <f t="shared" ref="BU639" si="12000">M639/M653</f>
        <v>3.9311274764028625E-2</v>
      </c>
      <c r="BV639" s="133">
        <f t="shared" ref="BV639" si="12001">N639/N653</f>
        <v>4.02785216925549E-2</v>
      </c>
      <c r="BW639" s="134">
        <f t="shared" ref="BW639" si="12002">O639/O653</f>
        <v>3.6611368245878621E-2</v>
      </c>
      <c r="BX639" s="129">
        <f t="shared" ref="BX639" si="12003">P639/P653</f>
        <v>3.8997493734335836E-2</v>
      </c>
      <c r="BY639" s="130">
        <f t="shared" ref="BY639" si="12004">Q639/Q653</f>
        <v>3.8320796909941043E-2</v>
      </c>
      <c r="BZ639" s="131">
        <f t="shared" ref="BZ639" si="12005">R639/R653</f>
        <v>4.8309608540925267E-2</v>
      </c>
      <c r="CA639" s="132">
        <f t="shared" ref="CA639" si="12006">S639/S653</f>
        <v>3.8962136578769437E-2</v>
      </c>
      <c r="CB639" s="129">
        <f t="shared" ref="CB639" si="12007">T639/T653</f>
        <v>3.7926235212247736E-2</v>
      </c>
      <c r="CC639" s="130">
        <f t="shared" ref="CC639" si="12008">U639/U653</f>
        <v>3.5223079503522305E-2</v>
      </c>
      <c r="CD639" s="131">
        <f t="shared" ref="CD639" si="12009">V639/V653</f>
        <v>3.9115100993908303E-2</v>
      </c>
      <c r="CE639" s="132">
        <f t="shared" ref="CE639" si="12010">W639/W653</f>
        <v>5.2417794970986462E-2</v>
      </c>
      <c r="CF639" s="129">
        <f t="shared" ref="CF639" si="12011">X639/X653</f>
        <v>3.7456150277243409E-2</v>
      </c>
      <c r="CG639" s="130">
        <f t="shared" ref="CG639" si="12012">Y639/Y653</f>
        <v>4.1689827682045578E-2</v>
      </c>
      <c r="CH639" s="131">
        <f t="shared" ref="CH639" si="12013">Z639/Z653</f>
        <v>5.3221122503407811E-2</v>
      </c>
      <c r="CI639" s="129">
        <f t="shared" ref="CI639" si="12014">AA639/AA653</f>
        <v>6.3818866202805982E-2</v>
      </c>
      <c r="CJ639" s="135">
        <f t="shared" ref="CJ639" si="12015">AB639/AB653</f>
        <v>4.1939278100419024E-2</v>
      </c>
      <c r="CK639" s="136">
        <f t="shared" ref="CK639" si="12016">AC639/AC653</f>
        <v>4.2386555364813193E-2</v>
      </c>
    </row>
    <row r="640" spans="1:89" ht="14.25" thickTop="1" thickBot="1" x14ac:dyDescent="0.25">
      <c r="A640" s="137" t="s">
        <v>27</v>
      </c>
      <c r="B640" s="206">
        <v>391</v>
      </c>
      <c r="C640" s="190">
        <v>518</v>
      </c>
      <c r="D640" s="191">
        <v>231</v>
      </c>
      <c r="E640" s="192">
        <v>240</v>
      </c>
      <c r="F640" s="189">
        <v>455</v>
      </c>
      <c r="G640" s="193">
        <v>439</v>
      </c>
      <c r="H640" s="191">
        <v>775</v>
      </c>
      <c r="I640" s="192">
        <v>763</v>
      </c>
      <c r="J640" s="189">
        <v>157</v>
      </c>
      <c r="K640" s="190">
        <v>122</v>
      </c>
      <c r="L640" s="191">
        <v>362</v>
      </c>
      <c r="M640" s="189">
        <v>336</v>
      </c>
      <c r="N640" s="194">
        <v>707</v>
      </c>
      <c r="O640" s="207">
        <v>582</v>
      </c>
      <c r="P640" s="189">
        <v>347</v>
      </c>
      <c r="Q640" s="190">
        <v>309</v>
      </c>
      <c r="R640" s="191">
        <v>432</v>
      </c>
      <c r="S640" s="192">
        <v>481</v>
      </c>
      <c r="T640" s="189">
        <v>96</v>
      </c>
      <c r="U640" s="193">
        <v>101</v>
      </c>
      <c r="V640" s="191">
        <v>404</v>
      </c>
      <c r="W640" s="208">
        <v>346</v>
      </c>
      <c r="X640" s="189">
        <v>345</v>
      </c>
      <c r="Y640" s="193">
        <v>145</v>
      </c>
      <c r="Z640" s="191">
        <v>755</v>
      </c>
      <c r="AA640" s="189">
        <v>761</v>
      </c>
      <c r="AB640" s="170">
        <f t="shared" si="11742"/>
        <v>5457</v>
      </c>
      <c r="AC640" s="171">
        <f t="shared" si="11743"/>
        <v>5143</v>
      </c>
      <c r="AE640" s="267" t="s">
        <v>13</v>
      </c>
      <c r="AF640" s="20">
        <f t="shared" ref="AF640:BG640" si="12017">SUM(AF637:AF639)</f>
        <v>1167</v>
      </c>
      <c r="AG640" s="21">
        <f t="shared" si="12017"/>
        <v>2393</v>
      </c>
      <c r="AH640" s="20">
        <f t="shared" si="12017"/>
        <v>760</v>
      </c>
      <c r="AI640" s="21">
        <f t="shared" si="12017"/>
        <v>847</v>
      </c>
      <c r="AJ640" s="20">
        <f t="shared" si="12017"/>
        <v>1221</v>
      </c>
      <c r="AK640" s="21">
        <f t="shared" si="12017"/>
        <v>2617</v>
      </c>
      <c r="AL640" s="20">
        <f t="shared" si="12017"/>
        <v>2181</v>
      </c>
      <c r="AM640" s="21">
        <f t="shared" si="12017"/>
        <v>3680</v>
      </c>
      <c r="AN640" s="20">
        <f t="shared" si="12017"/>
        <v>817</v>
      </c>
      <c r="AO640" s="21">
        <f t="shared" si="12017"/>
        <v>209</v>
      </c>
      <c r="AP640" s="20">
        <f t="shared" si="12017"/>
        <v>2302</v>
      </c>
      <c r="AQ640" s="21">
        <f t="shared" si="12017"/>
        <v>663</v>
      </c>
      <c r="AR640" s="20">
        <f t="shared" si="12017"/>
        <v>3484</v>
      </c>
      <c r="AS640" s="21">
        <f t="shared" si="12017"/>
        <v>2431</v>
      </c>
      <c r="AT640" s="20">
        <f t="shared" si="12017"/>
        <v>1841</v>
      </c>
      <c r="AU640" s="21">
        <f t="shared" si="12017"/>
        <v>1674</v>
      </c>
      <c r="AV640" s="20">
        <f t="shared" si="12017"/>
        <v>1505</v>
      </c>
      <c r="AW640" s="21">
        <f t="shared" si="12017"/>
        <v>2296</v>
      </c>
      <c r="AX640" s="20">
        <f t="shared" si="12017"/>
        <v>817</v>
      </c>
      <c r="AY640" s="21">
        <f t="shared" si="12017"/>
        <v>185</v>
      </c>
      <c r="AZ640" s="20">
        <f t="shared" si="12017"/>
        <v>2356</v>
      </c>
      <c r="BA640" s="21">
        <f t="shared" si="12017"/>
        <v>1231</v>
      </c>
      <c r="BB640" s="20">
        <f t="shared" si="12017"/>
        <v>1796</v>
      </c>
      <c r="BC640" s="21">
        <f t="shared" si="12017"/>
        <v>527</v>
      </c>
      <c r="BD640" s="20">
        <f t="shared" si="12017"/>
        <v>2393</v>
      </c>
      <c r="BE640" s="21">
        <f t="shared" si="12017"/>
        <v>3287</v>
      </c>
      <c r="BF640" s="174">
        <f t="shared" si="12017"/>
        <v>22640</v>
      </c>
      <c r="BG640" s="175">
        <f t="shared" si="12017"/>
        <v>22040</v>
      </c>
      <c r="BI640" s="137" t="s">
        <v>27</v>
      </c>
      <c r="BJ640" s="129">
        <f>B640/B653</f>
        <v>3.7664964839610827E-2</v>
      </c>
      <c r="BK640" s="130">
        <f t="shared" ref="BK640" si="12018">C640/C653</f>
        <v>4.7962962962962964E-2</v>
      </c>
      <c r="BL640" s="131">
        <f t="shared" ref="BL640" si="12019">D640/D653</f>
        <v>4.5249755142017629E-2</v>
      </c>
      <c r="BM640" s="132">
        <f t="shared" ref="BM640" si="12020">E640/E653</f>
        <v>4.6847550263517473E-2</v>
      </c>
      <c r="BN640" s="129">
        <f t="shared" ref="BN640" si="12021">F640/F653</f>
        <v>3.4820540292339483E-2</v>
      </c>
      <c r="BO640" s="130">
        <f t="shared" ref="BO640" si="12022">G640/G653</f>
        <v>3.6999578592498944E-2</v>
      </c>
      <c r="BP640" s="131">
        <f t="shared" ref="BP640" si="12023">H640/H653</f>
        <v>4.5242265032107411E-2</v>
      </c>
      <c r="BQ640" s="132">
        <f t="shared" ref="BQ640" si="12024">I640/I653</f>
        <v>4.2264443582784028E-2</v>
      </c>
      <c r="BR640" s="129">
        <f t="shared" ref="BR640" si="12025">J640/J653</f>
        <v>5.1492292554936044E-2</v>
      </c>
      <c r="BS640" s="130">
        <f t="shared" ref="BS640" si="12026">K640/K653</f>
        <v>3.94311570782159E-2</v>
      </c>
      <c r="BT640" s="131">
        <f t="shared" ref="BT640" si="12027">L640/L653</f>
        <v>3.8217905405405407E-2</v>
      </c>
      <c r="BU640" s="129">
        <f t="shared" ref="BU640" si="12028">M640/M653</f>
        <v>3.4851156519033297E-2</v>
      </c>
      <c r="BV640" s="133">
        <f t="shared" ref="BV640" si="12029">N640/N653</f>
        <v>3.7868237814675951E-2</v>
      </c>
      <c r="BW640" s="134">
        <f t="shared" ref="BW640" si="12030">O640/O653</f>
        <v>3.0266784544178065E-2</v>
      </c>
      <c r="BX640" s="129">
        <f t="shared" ref="BX640" si="12031">P640/P653</f>
        <v>3.4786967418546366E-2</v>
      </c>
      <c r="BY640" s="130">
        <f t="shared" ref="BY640" si="12032">Q640/Q653</f>
        <v>3.1408822931490138E-2</v>
      </c>
      <c r="BZ640" s="131">
        <f t="shared" ref="BZ640" si="12033">R640/R653</f>
        <v>3.8434163701067614E-2</v>
      </c>
      <c r="CA640" s="132">
        <f t="shared" ref="CA640" si="12034">S640/S653</f>
        <v>4.0652467883705204E-2</v>
      </c>
      <c r="CB640" s="129">
        <f t="shared" ref="CB640" si="12035">T640/T653</f>
        <v>3.3402922755741124E-2</v>
      </c>
      <c r="CC640" s="130">
        <f t="shared" ref="CC640" si="12036">U640/U653</f>
        <v>3.3881247903388124E-2</v>
      </c>
      <c r="CD640" s="131">
        <f t="shared" ref="CD640" si="12037">V640/V653</f>
        <v>4.3176231698193866E-2</v>
      </c>
      <c r="CE640" s="132">
        <f t="shared" ref="CE640" si="12038">W640/W653</f>
        <v>3.3462282398452614E-2</v>
      </c>
      <c r="CF640" s="129">
        <f t="shared" ref="CF640" si="12039">X640/X653</f>
        <v>3.9040398325223491E-2</v>
      </c>
      <c r="CG640" s="130">
        <f t="shared" ref="CG640" si="12040">Y640/Y653</f>
        <v>2.6866777839540487E-2</v>
      </c>
      <c r="CH640" s="131">
        <f t="shared" ref="CH640" si="12041">Z640/Z653</f>
        <v>4.4746043975582288E-2</v>
      </c>
      <c r="CI640" s="129">
        <f t="shared" ref="CI640" si="12042">AA640/AA653</f>
        <v>4.340139158206912E-2</v>
      </c>
      <c r="CJ640" s="135">
        <f t="shared" ref="CJ640" si="12043">AB640/AB653</f>
        <v>4.0116150849077409E-2</v>
      </c>
      <c r="CK640" s="136">
        <f t="shared" ref="CK640" si="12044">AC640/AC653</f>
        <v>3.7892239569135101E-2</v>
      </c>
    </row>
    <row r="641" spans="1:89" ht="13.5" thickTop="1" x14ac:dyDescent="0.2">
      <c r="A641" s="146" t="s">
        <v>28</v>
      </c>
      <c r="B641" s="203">
        <v>376</v>
      </c>
      <c r="C641" s="197">
        <v>716</v>
      </c>
      <c r="D641" s="198">
        <v>271</v>
      </c>
      <c r="E641" s="199">
        <v>276</v>
      </c>
      <c r="F641" s="196">
        <v>440</v>
      </c>
      <c r="G641" s="200">
        <v>779</v>
      </c>
      <c r="H641" s="198">
        <v>805</v>
      </c>
      <c r="I641" s="199">
        <v>1211</v>
      </c>
      <c r="J641" s="196">
        <v>206</v>
      </c>
      <c r="K641" s="197">
        <v>96</v>
      </c>
      <c r="L641" s="198">
        <v>655</v>
      </c>
      <c r="M641" s="196">
        <v>308</v>
      </c>
      <c r="N641" s="201">
        <v>1128</v>
      </c>
      <c r="O641" s="204">
        <v>716</v>
      </c>
      <c r="P641" s="196">
        <v>619</v>
      </c>
      <c r="Q641" s="197">
        <v>396</v>
      </c>
      <c r="R641" s="198">
        <v>546</v>
      </c>
      <c r="S641" s="199">
        <v>698</v>
      </c>
      <c r="T641" s="196">
        <v>208</v>
      </c>
      <c r="U641" s="200">
        <v>87</v>
      </c>
      <c r="V641" s="198">
        <v>596</v>
      </c>
      <c r="W641" s="205">
        <v>510</v>
      </c>
      <c r="X641" s="196">
        <v>516</v>
      </c>
      <c r="Y641" s="200">
        <v>152</v>
      </c>
      <c r="Z641" s="198">
        <v>904</v>
      </c>
      <c r="AA641" s="196">
        <v>1214</v>
      </c>
      <c r="AB641" s="170">
        <f t="shared" si="11742"/>
        <v>7270</v>
      </c>
      <c r="AC641" s="171">
        <f t="shared" si="11743"/>
        <v>7159</v>
      </c>
      <c r="BI641" s="146" t="s">
        <v>28</v>
      </c>
      <c r="BJ641" s="129">
        <f>B641/B653</f>
        <v>3.6220017339370005E-2</v>
      </c>
      <c r="BK641" s="130">
        <f t="shared" ref="BK641" si="12045">C641/C653</f>
        <v>6.6296296296296298E-2</v>
      </c>
      <c r="BL641" s="131">
        <f t="shared" ref="BL641" si="12046">D641/D653</f>
        <v>5.308521057786484E-2</v>
      </c>
      <c r="BM641" s="132">
        <f t="shared" ref="BM641" si="12047">E641/E653</f>
        <v>5.3874682803045089E-2</v>
      </c>
      <c r="BN641" s="129">
        <f t="shared" ref="BN641" si="12048">F641/F653</f>
        <v>3.3672610392592027E-2</v>
      </c>
      <c r="BO641" s="130">
        <f t="shared" ref="BO641" si="12049">G641/G653</f>
        <v>6.5655288664138223E-2</v>
      </c>
      <c r="BP641" s="131">
        <f t="shared" ref="BP641" si="12050">H641/H653</f>
        <v>4.6993578517221246E-2</v>
      </c>
      <c r="BQ641" s="132">
        <f t="shared" ref="BQ641" si="12051">I641/I653</f>
        <v>6.7080263668088405E-2</v>
      </c>
      <c r="BR641" s="129">
        <f t="shared" ref="BR641" si="12052">J641/J653</f>
        <v>6.7563135454247289E-2</v>
      </c>
      <c r="BS641" s="130">
        <f t="shared" ref="BS641" si="12053">K641/K653</f>
        <v>3.1027795733678087E-2</v>
      </c>
      <c r="BT641" s="131">
        <f t="shared" ref="BT641" si="12054">L641/L653</f>
        <v>6.9151182432432429E-2</v>
      </c>
      <c r="BU641" s="129">
        <f t="shared" ref="BU641" si="12055">M641/M653</f>
        <v>3.1946893475780523E-2</v>
      </c>
      <c r="BV641" s="133">
        <f t="shared" ref="BV641" si="12056">N641/N653</f>
        <v>6.041778253883235E-2</v>
      </c>
      <c r="BW641" s="134">
        <f t="shared" ref="BW641" si="12057">O641/O653</f>
        <v>3.7235425659160645E-2</v>
      </c>
      <c r="BX641" s="129">
        <f t="shared" ref="BX641" si="12058">P641/P653</f>
        <v>6.205513784461153E-2</v>
      </c>
      <c r="BY641" s="130">
        <f t="shared" ref="BY641" si="12059">Q641/Q653</f>
        <v>4.0252083756861151E-2</v>
      </c>
      <c r="BZ641" s="131">
        <f t="shared" ref="BZ641" si="12060">R641/R653</f>
        <v>4.8576512455516016E-2</v>
      </c>
      <c r="CA641" s="132">
        <f t="shared" ref="CA641" si="12061">S641/S653</f>
        <v>5.8992562542258285E-2</v>
      </c>
      <c r="CB641" s="129">
        <f t="shared" ref="CB641" si="12062">T641/T653</f>
        <v>7.2372999304105776E-2</v>
      </c>
      <c r="CC641" s="130">
        <f t="shared" ref="CC641" si="12063">U641/U653</f>
        <v>2.9184837302918484E-2</v>
      </c>
      <c r="CD641" s="131">
        <f t="shared" ref="CD641" si="12064">V641/V653</f>
        <v>6.3695628940899862E-2</v>
      </c>
      <c r="CE641" s="132">
        <f t="shared" ref="CE641" si="12065">W641/W653</f>
        <v>4.9323017408123788E-2</v>
      </c>
      <c r="CF641" s="129">
        <f t="shared" ref="CF641" si="12066">X641/X653</f>
        <v>5.8390856625551657E-2</v>
      </c>
      <c r="CG641" s="130">
        <f t="shared" ref="CG641" si="12067">Y641/Y653</f>
        <v>2.8163794700759682E-2</v>
      </c>
      <c r="CH641" s="131">
        <f t="shared" ref="CH641" si="12068">Z641/Z653</f>
        <v>5.3576720203876015E-2</v>
      </c>
      <c r="CI641" s="129">
        <f t="shared" ref="CI641" si="12069">AA641/AA653</f>
        <v>6.9236911144062968E-2</v>
      </c>
      <c r="CJ641" s="135">
        <f t="shared" ref="CJ641" si="12070">AB641/AB653</f>
        <v>5.3444093214732043E-2</v>
      </c>
      <c r="CK641" s="136">
        <f t="shared" ref="CK641" si="12071">AC641/AC653</f>
        <v>5.2745584887310556E-2</v>
      </c>
    </row>
    <row r="642" spans="1:89" x14ac:dyDescent="0.2">
      <c r="A642" s="137" t="s">
        <v>29</v>
      </c>
      <c r="B642" s="206">
        <v>481</v>
      </c>
      <c r="C642" s="190">
        <v>1008</v>
      </c>
      <c r="D642" s="191">
        <v>417</v>
      </c>
      <c r="E642" s="192">
        <v>359</v>
      </c>
      <c r="F642" s="189">
        <v>571</v>
      </c>
      <c r="G642" s="193">
        <v>1097</v>
      </c>
      <c r="H642" s="191">
        <v>955</v>
      </c>
      <c r="I642" s="192">
        <v>1425</v>
      </c>
      <c r="J642" s="189">
        <v>305</v>
      </c>
      <c r="K642" s="190">
        <v>96</v>
      </c>
      <c r="L642" s="191">
        <v>877</v>
      </c>
      <c r="M642" s="189">
        <v>279</v>
      </c>
      <c r="N642" s="194">
        <v>1364</v>
      </c>
      <c r="O642" s="207">
        <v>932</v>
      </c>
      <c r="P642" s="189">
        <v>772</v>
      </c>
      <c r="Q642" s="190">
        <v>467</v>
      </c>
      <c r="R642" s="191">
        <v>676</v>
      </c>
      <c r="S642" s="192">
        <v>789</v>
      </c>
      <c r="T642" s="189">
        <v>373</v>
      </c>
      <c r="U642" s="193">
        <v>67</v>
      </c>
      <c r="V642" s="191">
        <v>893</v>
      </c>
      <c r="W642" s="208">
        <v>547</v>
      </c>
      <c r="X642" s="189">
        <v>713</v>
      </c>
      <c r="Y642" s="193">
        <v>209</v>
      </c>
      <c r="Z642" s="191">
        <v>1206</v>
      </c>
      <c r="AA642" s="189">
        <v>1120</v>
      </c>
      <c r="AB642" s="170">
        <f t="shared" si="11742"/>
        <v>9603</v>
      </c>
      <c r="AC642" s="171">
        <f t="shared" si="11743"/>
        <v>8395</v>
      </c>
      <c r="BI642" s="137" t="s">
        <v>29</v>
      </c>
      <c r="BJ642" s="129">
        <f>B642/B653</f>
        <v>4.6334649841055772E-2</v>
      </c>
      <c r="BK642" s="130">
        <f t="shared" ref="BK642" si="12072">C642/C653</f>
        <v>9.3333333333333338E-2</v>
      </c>
      <c r="BL642" s="131">
        <f t="shared" ref="BL642" si="12073">D642/D653</f>
        <v>8.168462291870715E-2</v>
      </c>
      <c r="BM642" s="132">
        <f t="shared" ref="BM642" si="12074">E642/E653</f>
        <v>7.0076127269178209E-2</v>
      </c>
      <c r="BN642" s="129">
        <f t="shared" ref="BN642" si="12075">F642/F653</f>
        <v>4.3697864850386473E-2</v>
      </c>
      <c r="BO642" s="130">
        <f t="shared" ref="BO642" si="12076">G642/G653</f>
        <v>9.2456805731142011E-2</v>
      </c>
      <c r="BP642" s="131">
        <f t="shared" ref="BP642" si="12077">H642/H653</f>
        <v>5.5750145942790423E-2</v>
      </c>
      <c r="BQ642" s="132">
        <f t="shared" ref="BQ642" si="12078">I642/I653</f>
        <v>7.8934249155265049E-2</v>
      </c>
      <c r="BR642" s="129">
        <f t="shared" ref="BR642" si="12079">J642/J653</f>
        <v>0.10003279763857002</v>
      </c>
      <c r="BS642" s="130">
        <f t="shared" ref="BS642" si="12080">K642/K653</f>
        <v>3.1027795733678087E-2</v>
      </c>
      <c r="BT642" s="131">
        <f t="shared" ref="BT642" si="12081">L642/L653</f>
        <v>9.2588682432432429E-2</v>
      </c>
      <c r="BU642" s="129">
        <f t="shared" ref="BU642" si="12082">M642/M653</f>
        <v>2.8938906752411574E-2</v>
      </c>
      <c r="BV642" s="133">
        <f t="shared" ref="BV642" si="12083">N642/N653</f>
        <v>7.3058382431708618E-2</v>
      </c>
      <c r="BW642" s="134">
        <f t="shared" ref="BW642" si="12084">O642/O653</f>
        <v>4.8468459098237035E-2</v>
      </c>
      <c r="BX642" s="129">
        <f t="shared" ref="BX642" si="12085">P642/P653</f>
        <v>7.7393483709273181E-2</v>
      </c>
      <c r="BY642" s="130">
        <f t="shared" ref="BY642" si="12086">Q642/Q653</f>
        <v>4.7468997763773127E-2</v>
      </c>
      <c r="BZ642" s="131">
        <f t="shared" ref="BZ642" si="12087">R642/R653</f>
        <v>6.0142348754448398E-2</v>
      </c>
      <c r="CA642" s="132">
        <f t="shared" ref="CA642" si="12088">S642/S653</f>
        <v>6.6683569979716029E-2</v>
      </c>
      <c r="CB642" s="129">
        <f t="shared" ref="CB642" si="12089">T642/T653</f>
        <v>0.12978427279053584</v>
      </c>
      <c r="CC642" s="130">
        <f t="shared" ref="CC642" si="12090">U642/U653</f>
        <v>2.2475679302247569E-2</v>
      </c>
      <c r="CD642" s="131">
        <f t="shared" ref="CD642" si="12091">V642/V653</f>
        <v>9.5436571550710697E-2</v>
      </c>
      <c r="CE642" s="132">
        <f t="shared" ref="CE642" si="12092">W642/W653</f>
        <v>5.2901353965183751E-2</v>
      </c>
      <c r="CF642" s="129">
        <f t="shared" ref="CF642" si="12093">X642/X653</f>
        <v>8.0683489872128547E-2</v>
      </c>
      <c r="CG642" s="130">
        <f t="shared" ref="CG642" si="12094">Y642/Y653</f>
        <v>3.8725217713544563E-2</v>
      </c>
      <c r="CH642" s="131">
        <f t="shared" ref="CH642" si="12095">Z642/Z653</f>
        <v>7.1475137794108926E-2</v>
      </c>
      <c r="CI642" s="129">
        <f t="shared" ref="CI642" si="12096">AA642/AA653</f>
        <v>6.3875898254819208E-2</v>
      </c>
      <c r="CJ642" s="135">
        <f t="shared" ref="CJ642" si="12097">AB642/AB653</f>
        <v>7.0594721752554587E-2</v>
      </c>
      <c r="CK642" s="136">
        <f t="shared" ref="CK642" si="12098">AC642/AC653</f>
        <v>6.1852100171668131E-2</v>
      </c>
    </row>
    <row r="643" spans="1:89" x14ac:dyDescent="0.2">
      <c r="A643" s="146" t="s">
        <v>30</v>
      </c>
      <c r="B643" s="203">
        <v>595</v>
      </c>
      <c r="C643" s="197">
        <v>1255</v>
      </c>
      <c r="D643" s="198">
        <v>445</v>
      </c>
      <c r="E643" s="199">
        <v>432</v>
      </c>
      <c r="F643" s="196">
        <v>686</v>
      </c>
      <c r="G643" s="200">
        <v>1386</v>
      </c>
      <c r="H643" s="198">
        <v>1121</v>
      </c>
      <c r="I643" s="199">
        <v>1876</v>
      </c>
      <c r="J643" s="196">
        <v>476</v>
      </c>
      <c r="K643" s="197">
        <v>106</v>
      </c>
      <c r="L643" s="198">
        <v>1153</v>
      </c>
      <c r="M643" s="196">
        <v>328</v>
      </c>
      <c r="N643" s="201">
        <v>1816</v>
      </c>
      <c r="O643" s="204">
        <v>1182</v>
      </c>
      <c r="P643" s="196">
        <v>1031</v>
      </c>
      <c r="Q643" s="197">
        <v>792</v>
      </c>
      <c r="R643" s="198">
        <v>798</v>
      </c>
      <c r="S643" s="199">
        <v>1151</v>
      </c>
      <c r="T643" s="196">
        <v>491</v>
      </c>
      <c r="U643" s="200">
        <v>87</v>
      </c>
      <c r="V643" s="198">
        <v>1133</v>
      </c>
      <c r="W643" s="205">
        <v>632</v>
      </c>
      <c r="X643" s="196">
        <v>973</v>
      </c>
      <c r="Y643" s="200">
        <v>235</v>
      </c>
      <c r="Z643" s="198">
        <v>1354</v>
      </c>
      <c r="AA643" s="196">
        <v>1655</v>
      </c>
      <c r="AB643" s="170">
        <f t="shared" si="11742"/>
        <v>12072</v>
      </c>
      <c r="AC643" s="171">
        <f t="shared" si="11743"/>
        <v>11117</v>
      </c>
      <c r="BI643" s="146" t="s">
        <v>30</v>
      </c>
      <c r="BJ643" s="129">
        <f>B643/B653</f>
        <v>5.7316250842886045E-2</v>
      </c>
      <c r="BK643" s="130">
        <f t="shared" ref="BK643" si="12099">C643/C653</f>
        <v>0.1162037037037037</v>
      </c>
      <c r="BL643" s="131">
        <f t="shared" ref="BL643" si="12100">D643/D653</f>
        <v>8.7169441723800201E-2</v>
      </c>
      <c r="BM643" s="132">
        <f t="shared" ref="BM643" si="12101">E643/E653</f>
        <v>8.4325590474331441E-2</v>
      </c>
      <c r="BN643" s="129">
        <f t="shared" ref="BN643" si="12102">F643/F653</f>
        <v>5.2498660748450297E-2</v>
      </c>
      <c r="BO643" s="130">
        <f t="shared" ref="BO643" si="12103">G643/G653</f>
        <v>0.1168141592920354</v>
      </c>
      <c r="BP643" s="131">
        <f t="shared" ref="BP643" si="12104">H643/H653</f>
        <v>6.5440747227086982E-2</v>
      </c>
      <c r="BQ643" s="132">
        <f t="shared" ref="BQ643" si="12105">I643/I653</f>
        <v>0.1039162466072121</v>
      </c>
      <c r="BR643" s="129">
        <f t="shared" ref="BR643" si="12106">J643/J653</f>
        <v>0.15611675959330928</v>
      </c>
      <c r="BS643" s="130">
        <f t="shared" ref="BS643" si="12107">K643/K653</f>
        <v>3.4259857789269557E-2</v>
      </c>
      <c r="BT643" s="131">
        <f t="shared" ref="BT643" si="12108">L643/L653</f>
        <v>0.12172719594594594</v>
      </c>
      <c r="BU643" s="129">
        <f t="shared" ref="BU643" si="12109">M643/M653</f>
        <v>3.402136707810393E-2</v>
      </c>
      <c r="BV643" s="133">
        <f t="shared" ref="BV643" si="12110">N643/N653</f>
        <v>9.7268344938403861E-2</v>
      </c>
      <c r="BW643" s="134">
        <f t="shared" ref="BW643" si="12111">O643/O653</f>
        <v>6.1469655208279163E-2</v>
      </c>
      <c r="BX643" s="129">
        <f t="shared" ref="BX643" si="12112">P643/P653</f>
        <v>0.10335839598997494</v>
      </c>
      <c r="BY643" s="130">
        <f t="shared" ref="BY643" si="12113">Q643/Q653</f>
        <v>8.0504167513722302E-2</v>
      </c>
      <c r="BZ643" s="131">
        <f t="shared" ref="BZ643" si="12114">R643/R653</f>
        <v>7.0996441281138786E-2</v>
      </c>
      <c r="CA643" s="132">
        <f t="shared" ref="CA643" si="12115">S643/S653</f>
        <v>9.7278566599053415E-2</v>
      </c>
      <c r="CB643" s="129">
        <f t="shared" ref="CB643" si="12116">T643/T653</f>
        <v>0.17084203201113432</v>
      </c>
      <c r="CC643" s="130">
        <f t="shared" ref="CC643" si="12117">U643/U653</f>
        <v>2.9184837302918484E-2</v>
      </c>
      <c r="CD643" s="131">
        <f t="shared" ref="CD643" si="12118">V643/V653</f>
        <v>0.12108581810409319</v>
      </c>
      <c r="CE643" s="132">
        <f t="shared" ref="CE643" si="12119">W643/W653</f>
        <v>6.1121856866537719E-2</v>
      </c>
      <c r="CF643" s="129">
        <f t="shared" ref="CF643" si="12120">X643/X653</f>
        <v>0.11010523933461581</v>
      </c>
      <c r="CG643" s="130">
        <f t="shared" ref="CG643" si="12121">Y643/Y653</f>
        <v>4.3542708912358716E-2</v>
      </c>
      <c r="CH643" s="131">
        <f t="shared" ref="CH643" si="12122">Z643/Z653</f>
        <v>8.0246547738991286E-2</v>
      </c>
      <c r="CI643" s="129">
        <f t="shared" ref="CI643" si="12123">AA643/AA653</f>
        <v>9.4388046081898033E-2</v>
      </c>
      <c r="CJ643" s="135">
        <f t="shared" ref="CJ643" si="12124">AB643/AB653</f>
        <v>8.8745129750790269E-2</v>
      </c>
      <c r="CK643" s="136">
        <f t="shared" ref="CK643" si="12125">AC643/AC653</f>
        <v>8.190706344353002E-2</v>
      </c>
    </row>
    <row r="644" spans="1:89" x14ac:dyDescent="0.2">
      <c r="A644" s="137" t="s">
        <v>31</v>
      </c>
      <c r="B644" s="206">
        <v>572</v>
      </c>
      <c r="C644" s="190">
        <v>1138</v>
      </c>
      <c r="D644" s="191">
        <v>315</v>
      </c>
      <c r="E644" s="192">
        <v>415</v>
      </c>
      <c r="F644" s="189">
        <v>535</v>
      </c>
      <c r="G644" s="193">
        <v>1231</v>
      </c>
      <c r="H644" s="191">
        <v>1060</v>
      </c>
      <c r="I644" s="192">
        <v>1804</v>
      </c>
      <c r="J644" s="189">
        <v>341</v>
      </c>
      <c r="K644" s="190">
        <v>103</v>
      </c>
      <c r="L644" s="191">
        <v>1149</v>
      </c>
      <c r="M644" s="189">
        <v>335</v>
      </c>
      <c r="N644" s="194">
        <v>1668</v>
      </c>
      <c r="O644" s="207">
        <v>1249</v>
      </c>
      <c r="P644" s="189">
        <v>810</v>
      </c>
      <c r="Q644" s="190">
        <v>882</v>
      </c>
      <c r="R644" s="191">
        <v>707</v>
      </c>
      <c r="S644" s="192">
        <v>1145</v>
      </c>
      <c r="T644" s="189">
        <v>326</v>
      </c>
      <c r="U644" s="193">
        <v>98</v>
      </c>
      <c r="V644" s="191">
        <v>1223</v>
      </c>
      <c r="W644" s="208">
        <v>599</v>
      </c>
      <c r="X644" s="189">
        <v>823</v>
      </c>
      <c r="Y644" s="193">
        <v>292</v>
      </c>
      <c r="Z644" s="191">
        <v>1039</v>
      </c>
      <c r="AA644" s="189">
        <v>1632</v>
      </c>
      <c r="AB644" s="170">
        <f t="shared" si="11742"/>
        <v>10568</v>
      </c>
      <c r="AC644" s="171">
        <f t="shared" si="11743"/>
        <v>10923</v>
      </c>
      <c r="BI644" s="137" t="s">
        <v>31</v>
      </c>
      <c r="BJ644" s="129">
        <f>B644/B653</f>
        <v>5.5100664675850113E-2</v>
      </c>
      <c r="BK644" s="130">
        <f t="shared" ref="BK644" si="12126">C644/C653</f>
        <v>0.10537037037037036</v>
      </c>
      <c r="BL644" s="131">
        <f t="shared" ref="BL644" si="12127">D644/D653</f>
        <v>6.1704211557296766E-2</v>
      </c>
      <c r="BM644" s="132">
        <f t="shared" ref="BM644" si="12128">E644/E653</f>
        <v>8.1007222330665624E-2</v>
      </c>
      <c r="BN644" s="129">
        <f t="shared" ref="BN644" si="12129">F644/F653</f>
        <v>4.0942833090992579E-2</v>
      </c>
      <c r="BO644" s="130">
        <f t="shared" ref="BO644" si="12130">G644/G653</f>
        <v>0.10375052675937632</v>
      </c>
      <c r="BP644" s="131">
        <f t="shared" ref="BP644" si="12131">H644/H653</f>
        <v>6.187974314068885E-2</v>
      </c>
      <c r="BQ644" s="132">
        <f t="shared" ref="BQ644" si="12132">I644/I653</f>
        <v>9.9927989807788178E-2</v>
      </c>
      <c r="BR644" s="129">
        <f t="shared" ref="BR644" si="12133">J644/J653</f>
        <v>0.11183994752377829</v>
      </c>
      <c r="BS644" s="130">
        <f t="shared" ref="BS644" si="12134">K644/K653</f>
        <v>3.3290239172592113E-2</v>
      </c>
      <c r="BT644" s="131">
        <f t="shared" ref="BT644" si="12135">L644/L653</f>
        <v>0.12130489864864864</v>
      </c>
      <c r="BU644" s="129">
        <f t="shared" ref="BU644" si="12136">M644/M653</f>
        <v>3.4747432838917125E-2</v>
      </c>
      <c r="BV644" s="133">
        <f t="shared" ref="BV644" si="12137">N644/N653</f>
        <v>8.9341189073379748E-2</v>
      </c>
      <c r="BW644" s="134">
        <f t="shared" ref="BW644" si="12138">O644/O653</f>
        <v>6.4953975765770444E-2</v>
      </c>
      <c r="BX644" s="129">
        <f t="shared" ref="BX644" si="12139">P644/P653</f>
        <v>8.1203007518796999E-2</v>
      </c>
      <c r="BY644" s="130">
        <f t="shared" ref="BY644" si="12140">Q644/Q653</f>
        <v>8.9652368367554386E-2</v>
      </c>
      <c r="BZ644" s="131">
        <f t="shared" ref="BZ644" si="12141">R644/R653</f>
        <v>6.2900355871886124E-2</v>
      </c>
      <c r="CA644" s="132">
        <f t="shared" ref="CA644" si="12142">S644/S653</f>
        <v>9.6771467207572681E-2</v>
      </c>
      <c r="CB644" s="129">
        <f t="shared" ref="CB644" si="12143">T644/T653</f>
        <v>0.11343075852470424</v>
      </c>
      <c r="CC644" s="130">
        <f t="shared" ref="CC644" si="12144">U644/U653</f>
        <v>3.2874874203287489E-2</v>
      </c>
      <c r="CD644" s="131">
        <f t="shared" ref="CD644" si="12145">V644/V653</f>
        <v>0.13070428556161162</v>
      </c>
      <c r="CE644" s="132">
        <f t="shared" ref="CE644" si="12146">W644/W653</f>
        <v>5.7930367504835587E-2</v>
      </c>
      <c r="CF644" s="129">
        <f t="shared" ref="CF644" si="12147">X644/X653</f>
        <v>9.3131153106257775E-2</v>
      </c>
      <c r="CG644" s="130">
        <f t="shared" ref="CG644" si="12148">Y644/Y653</f>
        <v>5.41041319251436E-2</v>
      </c>
      <c r="CH644" s="131">
        <f t="shared" ref="CH644" si="12149">Z644/Z653</f>
        <v>6.1577668464410595E-2</v>
      </c>
      <c r="CI644" s="129">
        <f t="shared" ref="CI644" si="12150">AA644/AA653</f>
        <v>9.3076308885593706E-2</v>
      </c>
      <c r="CJ644" s="135">
        <f t="shared" ref="CJ644" si="12151">AB644/AB653</f>
        <v>7.7688745129750797E-2</v>
      </c>
      <c r="CK644" s="136">
        <f t="shared" ref="CK644" si="12152">AC644/AC653</f>
        <v>8.0477723665888137E-2</v>
      </c>
    </row>
    <row r="645" spans="1:89" x14ac:dyDescent="0.2">
      <c r="A645" s="146" t="s">
        <v>32</v>
      </c>
      <c r="B645" s="203">
        <v>623</v>
      </c>
      <c r="C645" s="197">
        <v>1229</v>
      </c>
      <c r="D645" s="198">
        <v>185</v>
      </c>
      <c r="E645" s="199">
        <v>442</v>
      </c>
      <c r="F645" s="196">
        <v>528</v>
      </c>
      <c r="G645" s="200">
        <v>1385</v>
      </c>
      <c r="H645" s="198">
        <v>913</v>
      </c>
      <c r="I645" s="199">
        <v>1703</v>
      </c>
      <c r="J645" s="196">
        <v>263</v>
      </c>
      <c r="K645" s="197">
        <v>84</v>
      </c>
      <c r="L645" s="198">
        <v>846</v>
      </c>
      <c r="M645" s="196">
        <v>376</v>
      </c>
      <c r="N645" s="201">
        <v>1304</v>
      </c>
      <c r="O645" s="204">
        <v>1144</v>
      </c>
      <c r="P645" s="196">
        <v>518</v>
      </c>
      <c r="Q645" s="197">
        <v>776</v>
      </c>
      <c r="R645" s="198">
        <v>634</v>
      </c>
      <c r="S645" s="199">
        <v>889</v>
      </c>
      <c r="T645" s="196">
        <v>166</v>
      </c>
      <c r="U645" s="200">
        <v>108</v>
      </c>
      <c r="V645" s="198">
        <v>836</v>
      </c>
      <c r="W645" s="205">
        <v>508</v>
      </c>
      <c r="X645" s="196">
        <v>582</v>
      </c>
      <c r="Y645" s="200">
        <v>291</v>
      </c>
      <c r="Z645" s="198">
        <v>871</v>
      </c>
      <c r="AA645" s="196">
        <v>1329</v>
      </c>
      <c r="AB645" s="170">
        <f t="shared" si="11742"/>
        <v>8269</v>
      </c>
      <c r="AC645" s="171">
        <f t="shared" si="11743"/>
        <v>10264</v>
      </c>
      <c r="BI645" s="146" t="s">
        <v>32</v>
      </c>
      <c r="BJ645" s="129">
        <f>B645/B653</f>
        <v>6.0013486176668913E-2</v>
      </c>
      <c r="BK645" s="130">
        <f t="shared" ref="BK645" si="12153">C645/C653</f>
        <v>0.1137962962962963</v>
      </c>
      <c r="BL645" s="131">
        <f t="shared" ref="BL645" si="12154">D645/D653</f>
        <v>3.6238981390793339E-2</v>
      </c>
      <c r="BM645" s="132">
        <f t="shared" ref="BM645" si="12155">E645/E653</f>
        <v>8.6277571735311337E-2</v>
      </c>
      <c r="BN645" s="129">
        <f t="shared" ref="BN645" si="12156">F645/F653</f>
        <v>4.0407132471110434E-2</v>
      </c>
      <c r="BO645" s="130">
        <f t="shared" ref="BO645" si="12157">G645/G653</f>
        <v>0.1167298777918247</v>
      </c>
      <c r="BP645" s="131">
        <f t="shared" ref="BP645" si="12158">H645/H653</f>
        <v>5.3298307063631055E-2</v>
      </c>
      <c r="BQ645" s="132">
        <f t="shared" ref="BQ645" si="12159">I645/I653</f>
        <v>9.4333351797485185E-2</v>
      </c>
      <c r="BR645" s="129">
        <f t="shared" ref="BR645" si="12160">J645/J653</f>
        <v>8.6257789439160376E-2</v>
      </c>
      <c r="BS645" s="130">
        <f t="shared" ref="BS645" si="12161">K645/K653</f>
        <v>2.7149321266968326E-2</v>
      </c>
      <c r="BT645" s="131">
        <f t="shared" ref="BT645" si="12162">L645/L653</f>
        <v>8.9315878378378372E-2</v>
      </c>
      <c r="BU645" s="129">
        <f t="shared" ref="BU645" si="12163">M645/M653</f>
        <v>3.9000103723680117E-2</v>
      </c>
      <c r="BV645" s="133">
        <f t="shared" ref="BV645" si="12164">N645/N653</f>
        <v>6.9844670594536695E-2</v>
      </c>
      <c r="BW645" s="134">
        <f t="shared" ref="BW645" si="12165">O645/O653</f>
        <v>5.9493473399552757E-2</v>
      </c>
      <c r="BX645" s="129">
        <f t="shared" ref="BX645" si="12166">P645/P653</f>
        <v>5.1929824561403506E-2</v>
      </c>
      <c r="BY645" s="130">
        <f t="shared" ref="BY645" si="12167">Q645/Q653</f>
        <v>7.8877820695263265E-2</v>
      </c>
      <c r="BZ645" s="131">
        <f t="shared" ref="BZ645" si="12168">R645/R653</f>
        <v>5.6405693950177936E-2</v>
      </c>
      <c r="CA645" s="132">
        <f t="shared" ref="CA645" si="12169">S645/S653</f>
        <v>7.5135226504394859E-2</v>
      </c>
      <c r="CB645" s="129">
        <f t="shared" ref="CB645" si="12170">T645/T653</f>
        <v>5.7759220598469031E-2</v>
      </c>
      <c r="CC645" s="130">
        <f t="shared" ref="CC645" si="12171">U645/U653</f>
        <v>3.6229453203622947E-2</v>
      </c>
      <c r="CD645" s="131">
        <f t="shared" ref="CD645" si="12172">V645/V653</f>
        <v>8.9344875494282355E-2</v>
      </c>
      <c r="CE645" s="132">
        <f t="shared" ref="CE645" si="12173">W645/W653</f>
        <v>4.9129593810444877E-2</v>
      </c>
      <c r="CF645" s="129">
        <f t="shared" ref="CF645" si="12174">X645/X653</f>
        <v>6.5859454566029194E-2</v>
      </c>
      <c r="CG645" s="130">
        <f t="shared" ref="CG645" si="12175">Y645/Y653</f>
        <v>5.3918843802112287E-2</v>
      </c>
      <c r="CH645" s="131">
        <f t="shared" ref="CH645" si="12176">Z645/Z653</f>
        <v>5.1620932851300892E-2</v>
      </c>
      <c r="CI645" s="129">
        <f t="shared" ref="CI645" si="12177">AA645/AA653</f>
        <v>7.5795597125584577E-2</v>
      </c>
      <c r="CJ645" s="135">
        <f t="shared" ref="CJ645" si="12178">AB645/AB653</f>
        <v>6.0788061457031535E-2</v>
      </c>
      <c r="CK645" s="136">
        <f t="shared" ref="CK645" si="12179">AC645/AC653</f>
        <v>7.5622389060393286E-2</v>
      </c>
    </row>
    <row r="646" spans="1:89" x14ac:dyDescent="0.2">
      <c r="A646" s="137" t="s">
        <v>33</v>
      </c>
      <c r="B646" s="206">
        <v>391</v>
      </c>
      <c r="C646" s="190">
        <v>464</v>
      </c>
      <c r="D646" s="191">
        <v>137</v>
      </c>
      <c r="E646" s="192">
        <v>235</v>
      </c>
      <c r="F646" s="189">
        <v>432</v>
      </c>
      <c r="G646" s="193">
        <v>723</v>
      </c>
      <c r="H646" s="191">
        <v>742</v>
      </c>
      <c r="I646" s="192">
        <v>1062</v>
      </c>
      <c r="J646" s="189">
        <v>103</v>
      </c>
      <c r="K646" s="190">
        <v>44</v>
      </c>
      <c r="L646" s="191">
        <v>519</v>
      </c>
      <c r="M646" s="189">
        <v>300</v>
      </c>
      <c r="N646" s="194">
        <v>1032</v>
      </c>
      <c r="O646" s="207">
        <v>935</v>
      </c>
      <c r="P646" s="189">
        <v>369</v>
      </c>
      <c r="Q646" s="190">
        <v>572</v>
      </c>
      <c r="R646" s="191">
        <v>445</v>
      </c>
      <c r="S646" s="192">
        <v>631</v>
      </c>
      <c r="T646" s="189">
        <v>93</v>
      </c>
      <c r="U646" s="193">
        <v>122</v>
      </c>
      <c r="V646" s="191">
        <v>712</v>
      </c>
      <c r="W646" s="208">
        <v>433</v>
      </c>
      <c r="X646" s="189">
        <v>325</v>
      </c>
      <c r="Y646" s="193">
        <v>299</v>
      </c>
      <c r="Z646" s="191">
        <v>629</v>
      </c>
      <c r="AA646" s="189">
        <v>755</v>
      </c>
      <c r="AB646" s="170">
        <f t="shared" si="11742"/>
        <v>5929</v>
      </c>
      <c r="AC646" s="171">
        <f t="shared" si="11743"/>
        <v>6575</v>
      </c>
      <c r="BI646" s="137" t="s">
        <v>33</v>
      </c>
      <c r="BJ646" s="129">
        <f>B646/B653</f>
        <v>3.7664964839610827E-2</v>
      </c>
      <c r="BK646" s="130">
        <f t="shared" ref="BK646" si="12180">C646/C653</f>
        <v>4.296296296296296E-2</v>
      </c>
      <c r="BL646" s="131">
        <f t="shared" ref="BL646" si="12181">D646/D653</f>
        <v>2.683643486777669E-2</v>
      </c>
      <c r="BM646" s="132">
        <f t="shared" ref="BM646" si="12182">E646/E653</f>
        <v>4.5871559633027525E-2</v>
      </c>
      <c r="BN646" s="129">
        <f t="shared" ref="BN646" si="12183">F646/F653</f>
        <v>3.3060381112726717E-2</v>
      </c>
      <c r="BO646" s="130">
        <f t="shared" ref="BO646" si="12184">G646/G653</f>
        <v>6.0935524652338813E-2</v>
      </c>
      <c r="BP646" s="131">
        <f t="shared" ref="BP646" si="12185">H646/H653</f>
        <v>4.3315820198482194E-2</v>
      </c>
      <c r="BQ646" s="132">
        <f t="shared" ref="BQ646" si="12186">I646/I653</f>
        <v>5.8826787791502799E-2</v>
      </c>
      <c r="BR646" s="129">
        <f t="shared" ref="BR646" si="12187">J646/J653</f>
        <v>3.3781567727123644E-2</v>
      </c>
      <c r="BS646" s="130">
        <f t="shared" ref="BS646" si="12188">K646/K653</f>
        <v>1.4221073044602456E-2</v>
      </c>
      <c r="BT646" s="131">
        <f t="shared" ref="BT646" si="12189">L646/L653</f>
        <v>5.4793074324324322E-2</v>
      </c>
      <c r="BU646" s="129">
        <f t="shared" ref="BU646" si="12190">M646/M653</f>
        <v>3.1117104034851156E-2</v>
      </c>
      <c r="BV646" s="133">
        <f t="shared" ref="BV646" si="12191">N646/N653</f>
        <v>5.5275843599357256E-2</v>
      </c>
      <c r="BW646" s="134">
        <f t="shared" ref="BW646" si="12192">O646/O653</f>
        <v>4.8624473451557543E-2</v>
      </c>
      <c r="BX646" s="129">
        <f t="shared" ref="BX646" si="12193">P646/P653</f>
        <v>3.6992481203007521E-2</v>
      </c>
      <c r="BY646" s="130">
        <f t="shared" ref="BY646" si="12194">Q646/Q653</f>
        <v>5.8141898759910549E-2</v>
      </c>
      <c r="BZ646" s="131">
        <f t="shared" ref="BZ646" si="12195">R646/R653</f>
        <v>3.9590747330960852E-2</v>
      </c>
      <c r="CA646" s="132">
        <f t="shared" ref="CA646" si="12196">S646/S653</f>
        <v>5.3329952670723463E-2</v>
      </c>
      <c r="CB646" s="129">
        <f t="shared" ref="CB646" si="12197">T646/T653</f>
        <v>3.2359081419624215E-2</v>
      </c>
      <c r="CC646" s="130">
        <f t="shared" ref="CC646" si="12198">U646/U653</f>
        <v>4.0925863804092584E-2</v>
      </c>
      <c r="CD646" s="131">
        <f t="shared" ref="CD646" si="12199">V646/V653</f>
        <v>7.6092764775034738E-2</v>
      </c>
      <c r="CE646" s="132">
        <f t="shared" ref="CE646" si="12200">W646/W653</f>
        <v>4.1876208897485494E-2</v>
      </c>
      <c r="CF646" s="129">
        <f t="shared" ref="CF646" si="12201">X646/X653</f>
        <v>3.6777186828109085E-2</v>
      </c>
      <c r="CG646" s="130">
        <f t="shared" ref="CG646" si="12202">Y646/Y653</f>
        <v>5.5401148786362792E-2</v>
      </c>
      <c r="CH646" s="131">
        <f t="shared" ref="CH646" si="12203">Z646/Z653</f>
        <v>3.7278492265750016E-2</v>
      </c>
      <c r="CI646" s="129">
        <f t="shared" ref="CI646" si="12204">AA646/AA653</f>
        <v>4.3059199269989731E-2</v>
      </c>
      <c r="CJ646" s="135">
        <f t="shared" ref="CJ646" si="12205">AB646/AB653</f>
        <v>4.3585973682275972E-2</v>
      </c>
      <c r="CK646" s="136">
        <f t="shared" ref="CK646" si="12206">AC646/AC653</f>
        <v>4.844283009275973E-2</v>
      </c>
    </row>
    <row r="647" spans="1:89" x14ac:dyDescent="0.2">
      <c r="A647" s="146" t="s">
        <v>34</v>
      </c>
      <c r="B647" s="203">
        <v>150</v>
      </c>
      <c r="C647" s="197">
        <v>295</v>
      </c>
      <c r="D647" s="198">
        <v>67</v>
      </c>
      <c r="E647" s="199">
        <v>182</v>
      </c>
      <c r="F647" s="196">
        <v>199</v>
      </c>
      <c r="G647" s="200">
        <v>567</v>
      </c>
      <c r="H647" s="198">
        <v>322</v>
      </c>
      <c r="I647" s="199">
        <v>703</v>
      </c>
      <c r="J647" s="196">
        <v>41</v>
      </c>
      <c r="K647" s="197">
        <v>33</v>
      </c>
      <c r="L647" s="198">
        <v>520</v>
      </c>
      <c r="M647" s="196">
        <v>212</v>
      </c>
      <c r="N647" s="201">
        <v>608</v>
      </c>
      <c r="O647" s="204">
        <v>655</v>
      </c>
      <c r="P647" s="196">
        <v>249</v>
      </c>
      <c r="Q647" s="197">
        <v>328</v>
      </c>
      <c r="R647" s="198">
        <v>292</v>
      </c>
      <c r="S647" s="199">
        <v>427</v>
      </c>
      <c r="T647" s="196">
        <v>59</v>
      </c>
      <c r="U647" s="200">
        <v>57</v>
      </c>
      <c r="V647" s="198">
        <v>361</v>
      </c>
      <c r="W647" s="205">
        <v>227</v>
      </c>
      <c r="X647" s="196">
        <v>156</v>
      </c>
      <c r="Y647" s="200">
        <v>216</v>
      </c>
      <c r="Z647" s="198">
        <v>475</v>
      </c>
      <c r="AA647" s="196">
        <v>356</v>
      </c>
      <c r="AB647" s="170">
        <f t="shared" si="11742"/>
        <v>3499</v>
      </c>
      <c r="AC647" s="171">
        <f t="shared" si="11743"/>
        <v>4258</v>
      </c>
      <c r="BI647" s="146" t="s">
        <v>34</v>
      </c>
      <c r="BJ647" s="129">
        <f>B647/B653</f>
        <v>1.4449475002408245E-2</v>
      </c>
      <c r="BK647" s="130">
        <f t="shared" ref="BK647" si="12207">C647/C653</f>
        <v>2.7314814814814816E-2</v>
      </c>
      <c r="BL647" s="131">
        <f t="shared" ref="BL647" si="12208">D647/D653</f>
        <v>1.3124387855044075E-2</v>
      </c>
      <c r="BM647" s="132">
        <f t="shared" ref="BM647" si="12209">E647/E653</f>
        <v>3.5526058949834079E-2</v>
      </c>
      <c r="BN647" s="129">
        <f t="shared" ref="BN647" si="12210">F647/F653</f>
        <v>1.5229203336649575E-2</v>
      </c>
      <c r="BO647" s="130">
        <f t="shared" ref="BO647" si="12211">G647/G653</f>
        <v>4.7787610619469026E-2</v>
      </c>
      <c r="BP647" s="131">
        <f t="shared" ref="BP647" si="12212">H647/H653</f>
        <v>1.8797431406888498E-2</v>
      </c>
      <c r="BQ647" s="132">
        <f t="shared" ref="BQ647" si="12213">I647/I653</f>
        <v>3.8940896249930759E-2</v>
      </c>
      <c r="BR647" s="129">
        <f t="shared" ref="BR647" si="12214">J647/J653</f>
        <v>1.3447031813709412E-2</v>
      </c>
      <c r="BS647" s="130">
        <f t="shared" ref="BS647" si="12215">K647/K653</f>
        <v>1.0665804783451843E-2</v>
      </c>
      <c r="BT647" s="131">
        <f t="shared" ref="BT647" si="12216">L647/L653</f>
        <v>5.489864864864865E-2</v>
      </c>
      <c r="BU647" s="129">
        <f t="shared" ref="BU647" si="12217">M647/M653</f>
        <v>2.1989420184628152E-2</v>
      </c>
      <c r="BV647" s="133">
        <f t="shared" ref="BV647" si="12218">N647/N653</f>
        <v>3.256561328334226E-2</v>
      </c>
      <c r="BW647" s="134">
        <f t="shared" ref="BW647" si="12219">O647/O653</f>
        <v>3.4063133808310365E-2</v>
      </c>
      <c r="BX647" s="129">
        <f t="shared" ref="BX647" si="12220">P647/P653</f>
        <v>2.4962406015037596E-2</v>
      </c>
      <c r="BY647" s="130">
        <f t="shared" ref="BY647" si="12221">Q647/Q653</f>
        <v>3.3340109778410246E-2</v>
      </c>
      <c r="BZ647" s="131">
        <f t="shared" ref="BZ647" si="12222">R647/R653</f>
        <v>2.5978647686832741E-2</v>
      </c>
      <c r="CA647" s="132">
        <f t="shared" ref="CA647" si="12223">S647/S653</f>
        <v>3.6088573360378635E-2</v>
      </c>
      <c r="CB647" s="129">
        <f t="shared" ref="CB647" si="12224">T647/T653</f>
        <v>2.0528879610299235E-2</v>
      </c>
      <c r="CC647" s="130">
        <f t="shared" ref="CC647" si="12225">U647/U653</f>
        <v>1.9121100301912108E-2</v>
      </c>
      <c r="CD647" s="131">
        <f t="shared" ref="CD647" si="12226">V647/V653</f>
        <v>3.8580741690712836E-2</v>
      </c>
      <c r="CE647" s="132">
        <f t="shared" ref="CE647" si="12227">W647/W653</f>
        <v>2.1953578336557061E-2</v>
      </c>
      <c r="CF647" s="129">
        <f t="shared" ref="CF647" si="12228">X647/X653</f>
        <v>1.7653049677492361E-2</v>
      </c>
      <c r="CG647" s="130">
        <f t="shared" ref="CG647" si="12229">Y647/Y653</f>
        <v>4.0022234574763754E-2</v>
      </c>
      <c r="CH647" s="131">
        <f t="shared" ref="CH647" si="12230">Z647/Z653</f>
        <v>2.8151484620399455E-2</v>
      </c>
      <c r="CI647" s="129">
        <f t="shared" ref="CI647" si="12231">AA647/AA653</f>
        <v>2.0303410516710391E-2</v>
      </c>
      <c r="CJ647" s="135">
        <f t="shared" ref="CJ647" si="12232">AB647/AB653</f>
        <v>2.5722267146952877E-2</v>
      </c>
      <c r="CK647" s="136">
        <f t="shared" ref="CK647" si="12233">AC647/AC653</f>
        <v>3.1371797799995577E-2</v>
      </c>
    </row>
    <row r="648" spans="1:89" x14ac:dyDescent="0.2">
      <c r="A648" s="137" t="s">
        <v>35</v>
      </c>
      <c r="B648" s="206">
        <v>0</v>
      </c>
      <c r="C648" s="190">
        <v>133</v>
      </c>
      <c r="D648" s="191">
        <v>0</v>
      </c>
      <c r="E648" s="192">
        <v>66</v>
      </c>
      <c r="F648" s="189">
        <v>2</v>
      </c>
      <c r="G648" s="193">
        <v>165</v>
      </c>
      <c r="H648" s="191">
        <v>39</v>
      </c>
      <c r="I648" s="192">
        <v>196</v>
      </c>
      <c r="J648" s="189">
        <v>10</v>
      </c>
      <c r="K648" s="190">
        <v>11</v>
      </c>
      <c r="L648" s="191">
        <v>87</v>
      </c>
      <c r="M648" s="189">
        <v>21</v>
      </c>
      <c r="N648" s="194">
        <v>57</v>
      </c>
      <c r="O648" s="207">
        <v>73</v>
      </c>
      <c r="P648" s="189">
        <v>35</v>
      </c>
      <c r="Q648" s="190">
        <v>56</v>
      </c>
      <c r="R648" s="191">
        <v>52</v>
      </c>
      <c r="S648" s="192">
        <v>31</v>
      </c>
      <c r="T648" s="189">
        <v>3</v>
      </c>
      <c r="U648" s="193">
        <v>7</v>
      </c>
      <c r="V648" s="191">
        <v>35</v>
      </c>
      <c r="W648" s="208">
        <v>12</v>
      </c>
      <c r="X648" s="189">
        <v>22</v>
      </c>
      <c r="Y648" s="193">
        <v>26</v>
      </c>
      <c r="Z648" s="191">
        <v>28</v>
      </c>
      <c r="AA648" s="189">
        <v>48</v>
      </c>
      <c r="AB648" s="170">
        <f t="shared" si="11742"/>
        <v>370</v>
      </c>
      <c r="AC648" s="171">
        <f t="shared" si="11743"/>
        <v>845</v>
      </c>
      <c r="BI648" s="137" t="s">
        <v>35</v>
      </c>
      <c r="BJ648" s="129">
        <f>B648/B653</f>
        <v>0</v>
      </c>
      <c r="BK648" s="130">
        <f t="shared" ref="BK648" si="12234">C648/C653</f>
        <v>1.2314814814814815E-2</v>
      </c>
      <c r="BL648" s="131">
        <f t="shared" ref="BL648" si="12235">D648/D653</f>
        <v>0</v>
      </c>
      <c r="BM648" s="132">
        <f t="shared" ref="BM648" si="12236">E648/E653</f>
        <v>1.2883076322467305E-2</v>
      </c>
      <c r="BN648" s="129">
        <f t="shared" ref="BN648" si="12237">F648/F653</f>
        <v>1.5305731996632739E-4</v>
      </c>
      <c r="BO648" s="130">
        <f t="shared" ref="BO648" si="12238">G648/G653</f>
        <v>1.3906447534766119E-2</v>
      </c>
      <c r="BP648" s="131">
        <f t="shared" ref="BP648" si="12239">H648/H653</f>
        <v>2.2767075306479858E-3</v>
      </c>
      <c r="BQ648" s="132">
        <f t="shared" ref="BQ648" si="12240">I648/I653</f>
        <v>1.0856921287320668E-2</v>
      </c>
      <c r="BR648" s="129">
        <f t="shared" ref="BR648" si="12241">J648/J653</f>
        <v>3.2797638570022957E-3</v>
      </c>
      <c r="BS648" s="130">
        <f t="shared" ref="BS648" si="12242">K648/K653</f>
        <v>3.555268261150614E-3</v>
      </c>
      <c r="BT648" s="131">
        <f t="shared" ref="BT648" si="12243">L648/L653</f>
        <v>9.1849662162162161E-3</v>
      </c>
      <c r="BU648" s="129">
        <f t="shared" ref="BU648" si="12244">M648/M653</f>
        <v>2.178197282439581E-3</v>
      </c>
      <c r="BV648" s="133">
        <f t="shared" ref="BV648" si="12245">N648/N653</f>
        <v>3.0530262453133368E-3</v>
      </c>
      <c r="BW648" s="134">
        <f t="shared" ref="BW648" si="12246">O648/O653</f>
        <v>3.7963492641323003E-3</v>
      </c>
      <c r="BX648" s="129">
        <f t="shared" ref="BX648" si="12247">P648/P653</f>
        <v>3.5087719298245615E-3</v>
      </c>
      <c r="BY648" s="130">
        <f t="shared" ref="BY648" si="12248">Q648/Q653</f>
        <v>5.6922138646066274E-3</v>
      </c>
      <c r="BZ648" s="131">
        <f t="shared" ref="BZ648" si="12249">R648/R653</f>
        <v>4.6263345195729534E-3</v>
      </c>
      <c r="CA648" s="132">
        <f t="shared" ref="CA648" si="12250">S648/S653</f>
        <v>2.6200135226504394E-3</v>
      </c>
      <c r="CB648" s="129">
        <f t="shared" ref="CB648" si="12251">T648/T653</f>
        <v>1.0438413361169101E-3</v>
      </c>
      <c r="CC648" s="130">
        <f t="shared" ref="CC648" si="12252">U648/U653</f>
        <v>2.3482053002348204E-3</v>
      </c>
      <c r="CD648" s="131">
        <f t="shared" ref="CD648" si="12253">V648/V653</f>
        <v>3.7405151223682803E-3</v>
      </c>
      <c r="CE648" s="132">
        <f t="shared" ref="CE648" si="12254">W648/W653</f>
        <v>1.1605415860735009E-3</v>
      </c>
      <c r="CF648" s="129">
        <f t="shared" ref="CF648" si="12255">X648/X653</f>
        <v>2.489532646825846E-3</v>
      </c>
      <c r="CG648" s="130">
        <f t="shared" ref="CG648" si="12256">Y648/Y653</f>
        <v>4.8174911988141562E-3</v>
      </c>
      <c r="CH648" s="131">
        <f t="shared" ref="CH648" si="12257">Z648/Z653</f>
        <v>1.6594559355182837E-3</v>
      </c>
      <c r="CI648" s="129">
        <f t="shared" ref="CI648" si="12258">AA648/AA653</f>
        <v>2.7375384966351088E-3</v>
      </c>
      <c r="CJ648" s="135">
        <f t="shared" ref="CJ648" si="12259">AB648/AB653</f>
        <v>2.7199882378887009E-3</v>
      </c>
      <c r="CK648" s="136">
        <f t="shared" ref="CK648" si="12260">AC648/AC653</f>
        <v>6.2257325366360415E-3</v>
      </c>
    </row>
    <row r="649" spans="1:89" x14ac:dyDescent="0.2">
      <c r="A649" s="146" t="s">
        <v>36</v>
      </c>
      <c r="B649" s="203"/>
      <c r="C649" s="197"/>
      <c r="D649" s="198"/>
      <c r="E649" s="199"/>
      <c r="F649" s="196"/>
      <c r="G649" s="200"/>
      <c r="H649" s="198"/>
      <c r="I649" s="199"/>
      <c r="J649" s="196"/>
      <c r="K649" s="200"/>
      <c r="L649" s="198"/>
      <c r="M649" s="196"/>
      <c r="N649" s="201"/>
      <c r="O649" s="204"/>
      <c r="P649" s="196"/>
      <c r="Q649" s="200"/>
      <c r="R649" s="198"/>
      <c r="S649" s="199"/>
      <c r="T649" s="196"/>
      <c r="U649" s="200"/>
      <c r="V649" s="198"/>
      <c r="W649" s="199"/>
      <c r="X649" s="196"/>
      <c r="Y649" s="200"/>
      <c r="Z649" s="198"/>
      <c r="AA649" s="196"/>
      <c r="AB649" s="170">
        <f t="shared" si="11742"/>
        <v>0</v>
      </c>
      <c r="AC649" s="171">
        <f t="shared" si="11743"/>
        <v>0</v>
      </c>
      <c r="BI649" s="146" t="s">
        <v>36</v>
      </c>
      <c r="BJ649" s="129">
        <f>B649/B653</f>
        <v>0</v>
      </c>
      <c r="BK649" s="130">
        <f t="shared" ref="BK649" si="12261">C649/C653</f>
        <v>0</v>
      </c>
      <c r="BL649" s="131">
        <f t="shared" ref="BL649" si="12262">D649/D653</f>
        <v>0</v>
      </c>
      <c r="BM649" s="132">
        <f t="shared" ref="BM649" si="12263">E649/E653</f>
        <v>0</v>
      </c>
      <c r="BN649" s="129">
        <f t="shared" ref="BN649" si="12264">F649/F653</f>
        <v>0</v>
      </c>
      <c r="BO649" s="130">
        <f t="shared" ref="BO649" si="12265">G649/G653</f>
        <v>0</v>
      </c>
      <c r="BP649" s="131">
        <f t="shared" ref="BP649" si="12266">H649/H653</f>
        <v>0</v>
      </c>
      <c r="BQ649" s="132">
        <f t="shared" ref="BQ649" si="12267">I649/I653</f>
        <v>0</v>
      </c>
      <c r="BR649" s="129">
        <f t="shared" ref="BR649" si="12268">J649/J653</f>
        <v>0</v>
      </c>
      <c r="BS649" s="130">
        <f t="shared" ref="BS649" si="12269">K649/K653</f>
        <v>0</v>
      </c>
      <c r="BT649" s="131">
        <f t="shared" ref="BT649" si="12270">L649/L653</f>
        <v>0</v>
      </c>
      <c r="BU649" s="129">
        <f t="shared" ref="BU649" si="12271">M649/M653</f>
        <v>0</v>
      </c>
      <c r="BV649" s="133">
        <f t="shared" ref="BV649" si="12272">N649/N653</f>
        <v>0</v>
      </c>
      <c r="BW649" s="134">
        <f t="shared" ref="BW649" si="12273">O649/O653</f>
        <v>0</v>
      </c>
      <c r="BX649" s="129">
        <f t="shared" ref="BX649" si="12274">P649/P653</f>
        <v>0</v>
      </c>
      <c r="BY649" s="130">
        <f t="shared" ref="BY649" si="12275">Q649/Q653</f>
        <v>0</v>
      </c>
      <c r="BZ649" s="131">
        <f t="shared" ref="BZ649" si="12276">R649/R653</f>
        <v>0</v>
      </c>
      <c r="CA649" s="132">
        <f t="shared" ref="CA649" si="12277">S649/S653</f>
        <v>0</v>
      </c>
      <c r="CB649" s="129">
        <f t="shared" ref="CB649" si="12278">T649/T653</f>
        <v>0</v>
      </c>
      <c r="CC649" s="130">
        <f t="shared" ref="CC649" si="12279">U649/U653</f>
        <v>0</v>
      </c>
      <c r="CD649" s="131">
        <f t="shared" ref="CD649" si="12280">V649/V653</f>
        <v>0</v>
      </c>
      <c r="CE649" s="132">
        <f t="shared" ref="CE649" si="12281">W649/W653</f>
        <v>0</v>
      </c>
      <c r="CF649" s="129">
        <f t="shared" ref="CF649" si="12282">X649/X653</f>
        <v>0</v>
      </c>
      <c r="CG649" s="130">
        <f t="shared" ref="CG649" si="12283">Y649/Y653</f>
        <v>0</v>
      </c>
      <c r="CH649" s="131">
        <f t="shared" ref="CH649" si="12284">Z649/Z653</f>
        <v>0</v>
      </c>
      <c r="CI649" s="129">
        <f t="shared" ref="CI649" si="12285">AA649/AA653</f>
        <v>0</v>
      </c>
      <c r="CJ649" s="135">
        <f t="shared" ref="CJ649" si="12286">AB649/AB653</f>
        <v>0</v>
      </c>
      <c r="CK649" s="136">
        <f t="shared" ref="CK649" si="12287">AC649/AC653</f>
        <v>0</v>
      </c>
    </row>
    <row r="650" spans="1:89" x14ac:dyDescent="0.2">
      <c r="A650" s="137" t="s">
        <v>37</v>
      </c>
      <c r="B650" s="59"/>
      <c r="C650" s="60"/>
      <c r="D650" s="139"/>
      <c r="E650" s="140"/>
      <c r="F650" s="138"/>
      <c r="G650" s="141"/>
      <c r="H650" s="139"/>
      <c r="I650" s="140"/>
      <c r="J650" s="138"/>
      <c r="K650" s="141"/>
      <c r="L650" s="139"/>
      <c r="M650" s="138"/>
      <c r="N650" s="142"/>
      <c r="O650" s="143"/>
      <c r="P650" s="138"/>
      <c r="Q650" s="141"/>
      <c r="R650" s="139"/>
      <c r="S650" s="140"/>
      <c r="T650" s="138"/>
      <c r="U650" s="141"/>
      <c r="V650" s="139"/>
      <c r="W650" s="140"/>
      <c r="X650" s="138"/>
      <c r="Y650" s="141"/>
      <c r="Z650" s="144"/>
      <c r="AA650" s="145"/>
      <c r="AB650" s="172">
        <f t="shared" ref="AB650:AB652" si="12288">SUM(B650,D650,F650,H650,J650,L650,N650,P650,R650,T650,V650,X650,Z650)</f>
        <v>0</v>
      </c>
      <c r="AC650" s="173">
        <f t="shared" ref="AC650:AC652" si="12289">SUM(C650,E650,G650,I650,K650,M650,O650,Q650,S650,U650,W650,Y650,AA650)</f>
        <v>0</v>
      </c>
      <c r="BI650" s="137" t="s">
        <v>37</v>
      </c>
      <c r="BJ650" s="129">
        <f>B650/B653</f>
        <v>0</v>
      </c>
      <c r="BK650" s="130">
        <f t="shared" ref="BK650" si="12290">C650/C653</f>
        <v>0</v>
      </c>
      <c r="BL650" s="131">
        <f t="shared" ref="BL650" si="12291">D650/D653</f>
        <v>0</v>
      </c>
      <c r="BM650" s="132">
        <f t="shared" ref="BM650" si="12292">E650/E653</f>
        <v>0</v>
      </c>
      <c r="BN650" s="129">
        <f t="shared" ref="BN650" si="12293">F650/F653</f>
        <v>0</v>
      </c>
      <c r="BO650" s="130">
        <f t="shared" ref="BO650" si="12294">G650/G653</f>
        <v>0</v>
      </c>
      <c r="BP650" s="131">
        <f t="shared" ref="BP650" si="12295">H650/H653</f>
        <v>0</v>
      </c>
      <c r="BQ650" s="132">
        <f t="shared" ref="BQ650" si="12296">I650/I653</f>
        <v>0</v>
      </c>
      <c r="BR650" s="129">
        <f t="shared" ref="BR650" si="12297">J650/J653</f>
        <v>0</v>
      </c>
      <c r="BS650" s="130">
        <f t="shared" ref="BS650" si="12298">K650/K653</f>
        <v>0</v>
      </c>
      <c r="BT650" s="131">
        <f t="shared" ref="BT650" si="12299">L650/L653</f>
        <v>0</v>
      </c>
      <c r="BU650" s="129">
        <f t="shared" ref="BU650" si="12300">M650/M653</f>
        <v>0</v>
      </c>
      <c r="BV650" s="133">
        <f t="shared" ref="BV650" si="12301">N650/N653</f>
        <v>0</v>
      </c>
      <c r="BW650" s="134">
        <f t="shared" ref="BW650" si="12302">O650/O653</f>
        <v>0</v>
      </c>
      <c r="BX650" s="129">
        <f t="shared" ref="BX650" si="12303">P650/P653</f>
        <v>0</v>
      </c>
      <c r="BY650" s="130">
        <f t="shared" ref="BY650" si="12304">Q650/Q653</f>
        <v>0</v>
      </c>
      <c r="BZ650" s="131">
        <f t="shared" ref="BZ650" si="12305">R650/R653</f>
        <v>0</v>
      </c>
      <c r="CA650" s="132">
        <f t="shared" ref="CA650" si="12306">S650/S653</f>
        <v>0</v>
      </c>
      <c r="CB650" s="129">
        <f t="shared" ref="CB650" si="12307">T650/T653</f>
        <v>0</v>
      </c>
      <c r="CC650" s="130">
        <f t="shared" ref="CC650" si="12308">U650/U653</f>
        <v>0</v>
      </c>
      <c r="CD650" s="131">
        <f t="shared" ref="CD650" si="12309">V650/V653</f>
        <v>0</v>
      </c>
      <c r="CE650" s="132">
        <f t="shared" ref="CE650" si="12310">W650/W653</f>
        <v>0</v>
      </c>
      <c r="CF650" s="129">
        <f t="shared" ref="CF650" si="12311">X650/X653</f>
        <v>0</v>
      </c>
      <c r="CG650" s="130">
        <f t="shared" ref="CG650" si="12312">Y650/Y653</f>
        <v>0</v>
      </c>
      <c r="CH650" s="131">
        <f t="shared" ref="CH650" si="12313">Z650/Z653</f>
        <v>0</v>
      </c>
      <c r="CI650" s="129">
        <f t="shared" ref="CI650" si="12314">AA650/AA653</f>
        <v>0</v>
      </c>
      <c r="CJ650" s="135">
        <f t="shared" ref="CJ650" si="12315">AB650/AB653</f>
        <v>0</v>
      </c>
      <c r="CK650" s="136">
        <f t="shared" ref="CK650" si="12316">AC650/AC653</f>
        <v>0</v>
      </c>
    </row>
    <row r="651" spans="1:89" x14ac:dyDescent="0.2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>
        <f t="shared" si="12288"/>
        <v>0</v>
      </c>
      <c r="AC651" s="173">
        <f t="shared" si="12289"/>
        <v>0</v>
      </c>
      <c r="BI651" s="146" t="s">
        <v>38</v>
      </c>
      <c r="BJ651" s="129">
        <f>B651/B653</f>
        <v>0</v>
      </c>
      <c r="BK651" s="130">
        <f t="shared" ref="BK651" si="12317">C651/C653</f>
        <v>0</v>
      </c>
      <c r="BL651" s="131">
        <f t="shared" ref="BL651" si="12318">D651/D653</f>
        <v>0</v>
      </c>
      <c r="BM651" s="132">
        <f t="shared" ref="BM651" si="12319">E651/E653</f>
        <v>0</v>
      </c>
      <c r="BN651" s="129">
        <f t="shared" ref="BN651" si="12320">F651/F653</f>
        <v>0</v>
      </c>
      <c r="BO651" s="130">
        <f t="shared" ref="BO651" si="12321">G651/G653</f>
        <v>0</v>
      </c>
      <c r="BP651" s="131">
        <f t="shared" ref="BP651" si="12322">H651/H653</f>
        <v>0</v>
      </c>
      <c r="BQ651" s="132">
        <f t="shared" ref="BQ651" si="12323">I651/I653</f>
        <v>0</v>
      </c>
      <c r="BR651" s="129">
        <f t="shared" ref="BR651" si="12324">J651/J653</f>
        <v>0</v>
      </c>
      <c r="BS651" s="130">
        <f t="shared" ref="BS651" si="12325">K651/K653</f>
        <v>0</v>
      </c>
      <c r="BT651" s="131">
        <f t="shared" ref="BT651" si="12326">L651/L653</f>
        <v>0</v>
      </c>
      <c r="BU651" s="129">
        <f t="shared" ref="BU651" si="12327">M651/M653</f>
        <v>0</v>
      </c>
      <c r="BV651" s="133">
        <f t="shared" ref="BV651" si="12328">N651/N653</f>
        <v>0</v>
      </c>
      <c r="BW651" s="134">
        <f t="shared" ref="BW651" si="12329">O651/O653</f>
        <v>0</v>
      </c>
      <c r="BX651" s="129">
        <f t="shared" ref="BX651" si="12330">P651/P653</f>
        <v>0</v>
      </c>
      <c r="BY651" s="130">
        <f t="shared" ref="BY651" si="12331">Q651/Q653</f>
        <v>0</v>
      </c>
      <c r="BZ651" s="131">
        <f t="shared" ref="BZ651" si="12332">R651/R653</f>
        <v>0</v>
      </c>
      <c r="CA651" s="132">
        <f t="shared" ref="CA651" si="12333">S651/S653</f>
        <v>0</v>
      </c>
      <c r="CB651" s="129">
        <f t="shared" ref="CB651" si="12334">T651/T653</f>
        <v>0</v>
      </c>
      <c r="CC651" s="130">
        <f t="shared" ref="CC651" si="12335">U651/U653</f>
        <v>0</v>
      </c>
      <c r="CD651" s="131">
        <f t="shared" ref="CD651" si="12336">V651/V653</f>
        <v>0</v>
      </c>
      <c r="CE651" s="132">
        <f t="shared" ref="CE651" si="12337">W651/W653</f>
        <v>0</v>
      </c>
      <c r="CF651" s="129">
        <f t="shared" ref="CF651" si="12338">X651/X653</f>
        <v>0</v>
      </c>
      <c r="CG651" s="130">
        <f t="shared" ref="CG651" si="12339">Y651/Y653</f>
        <v>0</v>
      </c>
      <c r="CH651" s="131">
        <f t="shared" ref="CH651" si="12340">Z651/Z653</f>
        <v>0</v>
      </c>
      <c r="CI651" s="129">
        <f t="shared" ref="CI651" si="12341">AA651/AA653</f>
        <v>0</v>
      </c>
      <c r="CJ651" s="135">
        <f t="shared" ref="CJ651" si="12342">AB651/AB653</f>
        <v>0</v>
      </c>
      <c r="CK651" s="136">
        <f t="shared" ref="CK651" si="12343">AC651/AC653</f>
        <v>0</v>
      </c>
    </row>
    <row r="652" spans="1:89" ht="13.5" thickBot="1" x14ac:dyDescent="0.25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>
        <f t="shared" si="12288"/>
        <v>0</v>
      </c>
      <c r="AC652" s="173">
        <f t="shared" si="12289"/>
        <v>0</v>
      </c>
      <c r="BI652" s="137" t="s">
        <v>39</v>
      </c>
      <c r="BJ652" s="129">
        <f>B652/B653</f>
        <v>0</v>
      </c>
      <c r="BK652" s="130">
        <f t="shared" ref="BK652" si="12344">C652/C653</f>
        <v>0</v>
      </c>
      <c r="BL652" s="131">
        <f t="shared" ref="BL652" si="12345">D652/D653</f>
        <v>0</v>
      </c>
      <c r="BM652" s="132">
        <f t="shared" ref="BM652" si="12346">E652/E653</f>
        <v>0</v>
      </c>
      <c r="BN652" s="129">
        <f t="shared" ref="BN652" si="12347">F652/F653</f>
        <v>0</v>
      </c>
      <c r="BO652" s="130">
        <f t="shared" ref="BO652" si="12348">G652/G653</f>
        <v>0</v>
      </c>
      <c r="BP652" s="131">
        <f t="shared" ref="BP652" si="12349">H652/H653</f>
        <v>0</v>
      </c>
      <c r="BQ652" s="132">
        <f t="shared" ref="BQ652" si="12350">I652/I653</f>
        <v>0</v>
      </c>
      <c r="BR652" s="129">
        <f t="shared" ref="BR652" si="12351">J652/J653</f>
        <v>0</v>
      </c>
      <c r="BS652" s="130">
        <f t="shared" ref="BS652" si="12352">K652/K653</f>
        <v>0</v>
      </c>
      <c r="BT652" s="131">
        <f t="shared" ref="BT652" si="12353">L652/L653</f>
        <v>0</v>
      </c>
      <c r="BU652" s="129">
        <f t="shared" ref="BU652" si="12354">M652/M653</f>
        <v>0</v>
      </c>
      <c r="BV652" s="133">
        <f t="shared" ref="BV652" si="12355">N652/N653</f>
        <v>0</v>
      </c>
      <c r="BW652" s="134">
        <f t="shared" ref="BW652" si="12356">O652/O653</f>
        <v>0</v>
      </c>
      <c r="BX652" s="129">
        <f t="shared" ref="BX652" si="12357">P652/P653</f>
        <v>0</v>
      </c>
      <c r="BY652" s="130">
        <f t="shared" ref="BY652" si="12358">Q652/Q653</f>
        <v>0</v>
      </c>
      <c r="BZ652" s="131">
        <f t="shared" ref="BZ652" si="12359">R652/R653</f>
        <v>0</v>
      </c>
      <c r="CA652" s="132">
        <f t="shared" ref="CA652" si="12360">S652/S653</f>
        <v>0</v>
      </c>
      <c r="CB652" s="129">
        <f t="shared" ref="CB652" si="12361">T652/T653</f>
        <v>0</v>
      </c>
      <c r="CC652" s="130">
        <f t="shared" ref="CC652" si="12362">U652/U653</f>
        <v>0</v>
      </c>
      <c r="CD652" s="131">
        <f t="shared" ref="CD652" si="12363">V652/V653</f>
        <v>0</v>
      </c>
      <c r="CE652" s="132">
        <f t="shared" ref="CE652" si="12364">W652/W653</f>
        <v>0</v>
      </c>
      <c r="CF652" s="129">
        <f t="shared" ref="CF652" si="12365">X652/X653</f>
        <v>0</v>
      </c>
      <c r="CG652" s="130">
        <f t="shared" ref="CG652" si="12366">Y652/Y653</f>
        <v>0</v>
      </c>
      <c r="CH652" s="131">
        <f t="shared" ref="CH652" si="12367">Z652/Z653</f>
        <v>0</v>
      </c>
      <c r="CI652" s="129">
        <f t="shared" ref="CI652" si="12368">AA652/AA653</f>
        <v>0</v>
      </c>
      <c r="CJ652" s="135">
        <f t="shared" ref="CJ652" si="12369">AB652/AB653</f>
        <v>0</v>
      </c>
      <c r="CK652" s="136">
        <f t="shared" ref="CK652" si="12370">AC652/AC653</f>
        <v>0</v>
      </c>
    </row>
    <row r="653" spans="1:89" ht="14.25" thickTop="1" thickBot="1" x14ac:dyDescent="0.25">
      <c r="A653" s="267" t="s">
        <v>13</v>
      </c>
      <c r="B653" s="20">
        <f>SUM(B630:B652)</f>
        <v>10381</v>
      </c>
      <c r="C653" s="21">
        <f t="shared" ref="C653:AA653" si="12371">SUM(C630:C652)</f>
        <v>10800</v>
      </c>
      <c r="D653" s="20">
        <f t="shared" si="12371"/>
        <v>5105</v>
      </c>
      <c r="E653" s="21">
        <f t="shared" si="12371"/>
        <v>5123</v>
      </c>
      <c r="F653" s="20">
        <f t="shared" si="12371"/>
        <v>13067</v>
      </c>
      <c r="G653" s="21">
        <f t="shared" si="12371"/>
        <v>11865</v>
      </c>
      <c r="H653" s="20">
        <f t="shared" si="12371"/>
        <v>17130</v>
      </c>
      <c r="I653" s="21">
        <f t="shared" si="12371"/>
        <v>18053</v>
      </c>
      <c r="J653" s="20">
        <f t="shared" si="12371"/>
        <v>3049</v>
      </c>
      <c r="K653" s="21">
        <f t="shared" si="12371"/>
        <v>3094</v>
      </c>
      <c r="L653" s="20">
        <f t="shared" si="12371"/>
        <v>9472</v>
      </c>
      <c r="M653" s="21">
        <f t="shared" si="12371"/>
        <v>9641</v>
      </c>
      <c r="N653" s="20">
        <f t="shared" si="12371"/>
        <v>18670</v>
      </c>
      <c r="O653" s="21">
        <f t="shared" si="12371"/>
        <v>19229</v>
      </c>
      <c r="P653" s="20">
        <f t="shared" si="12371"/>
        <v>9975</v>
      </c>
      <c r="Q653" s="21">
        <f t="shared" si="12371"/>
        <v>9838</v>
      </c>
      <c r="R653" s="20">
        <f t="shared" si="12371"/>
        <v>11240</v>
      </c>
      <c r="S653" s="21">
        <f t="shared" si="12371"/>
        <v>11832</v>
      </c>
      <c r="T653" s="20">
        <f t="shared" si="12371"/>
        <v>2874</v>
      </c>
      <c r="U653" s="21">
        <f t="shared" si="12371"/>
        <v>2981</v>
      </c>
      <c r="V653" s="20">
        <f t="shared" si="12371"/>
        <v>9357</v>
      </c>
      <c r="W653" s="21">
        <f t="shared" si="12371"/>
        <v>10340</v>
      </c>
      <c r="X653" s="20">
        <f t="shared" si="12371"/>
        <v>8837</v>
      </c>
      <c r="Y653" s="21">
        <f t="shared" si="12371"/>
        <v>5397</v>
      </c>
      <c r="Z653" s="20">
        <f t="shared" si="12371"/>
        <v>16873</v>
      </c>
      <c r="AA653" s="21">
        <f t="shared" si="12371"/>
        <v>17534</v>
      </c>
      <c r="AB653" s="174">
        <f t="shared" ref="AB653:AC653" si="12372">SUM(AB629:AB652)</f>
        <v>136030</v>
      </c>
      <c r="AC653" s="175">
        <f t="shared" si="12372"/>
        <v>135727</v>
      </c>
      <c r="BI653" s="267" t="s">
        <v>13</v>
      </c>
      <c r="BJ653" s="155">
        <f>SUM(BJ629:BJ652)</f>
        <v>0.99999999999999978</v>
      </c>
      <c r="BK653" s="156">
        <f t="shared" ref="BK653:CK653" si="12373">SUM(BK629:BK652)</f>
        <v>0.99999999999999989</v>
      </c>
      <c r="BL653" s="155">
        <f t="shared" si="12373"/>
        <v>1</v>
      </c>
      <c r="BM653" s="156">
        <f t="shared" si="12373"/>
        <v>1</v>
      </c>
      <c r="BN653" s="155">
        <f t="shared" si="12373"/>
        <v>1</v>
      </c>
      <c r="BO653" s="156">
        <f t="shared" si="12373"/>
        <v>1.0000000000000002</v>
      </c>
      <c r="BP653" s="155">
        <f t="shared" si="12373"/>
        <v>1</v>
      </c>
      <c r="BQ653" s="156">
        <f t="shared" si="12373"/>
        <v>0.99999999999999989</v>
      </c>
      <c r="BR653" s="155">
        <f t="shared" si="12373"/>
        <v>1</v>
      </c>
      <c r="BS653" s="156">
        <f t="shared" si="12373"/>
        <v>0.99999999999999989</v>
      </c>
      <c r="BT653" s="155">
        <f t="shared" si="12373"/>
        <v>1.0000000000000002</v>
      </c>
      <c r="BU653" s="156">
        <f t="shared" si="12373"/>
        <v>1</v>
      </c>
      <c r="BV653" s="155">
        <f t="shared" si="12373"/>
        <v>0.99999999999999989</v>
      </c>
      <c r="BW653" s="156">
        <f t="shared" si="12373"/>
        <v>1</v>
      </c>
      <c r="BX653" s="155">
        <f t="shared" si="12373"/>
        <v>1</v>
      </c>
      <c r="BY653" s="156">
        <f t="shared" si="12373"/>
        <v>1.0000000000000002</v>
      </c>
      <c r="BZ653" s="155">
        <f t="shared" si="12373"/>
        <v>0.99999999999999989</v>
      </c>
      <c r="CA653" s="156">
        <f t="shared" si="12373"/>
        <v>1</v>
      </c>
      <c r="CB653" s="155">
        <f t="shared" si="12373"/>
        <v>1</v>
      </c>
      <c r="CC653" s="156">
        <f t="shared" si="12373"/>
        <v>0.99999999999999978</v>
      </c>
      <c r="CD653" s="155">
        <f t="shared" si="12373"/>
        <v>1</v>
      </c>
      <c r="CE653" s="156">
        <f t="shared" si="12373"/>
        <v>0.99999999999999989</v>
      </c>
      <c r="CF653" s="155">
        <f t="shared" si="12373"/>
        <v>0.99999999999999989</v>
      </c>
      <c r="CG653" s="156">
        <f t="shared" si="12373"/>
        <v>1</v>
      </c>
      <c r="CH653" s="155">
        <f t="shared" si="12373"/>
        <v>1</v>
      </c>
      <c r="CI653" s="156">
        <f t="shared" si="12373"/>
        <v>0.99999999999999989</v>
      </c>
      <c r="CJ653" s="155">
        <f t="shared" si="12373"/>
        <v>1</v>
      </c>
      <c r="CK653" s="156">
        <f t="shared" si="12373"/>
        <v>1</v>
      </c>
    </row>
    <row r="654" spans="1:89" ht="13.5" thickTop="1" x14ac:dyDescent="0.2">
      <c r="A654" s="187"/>
    </row>
    <row r="656" spans="1:89" x14ac:dyDescent="0.2">
      <c r="A656" s="301">
        <f>+A625+1</f>
        <v>44491</v>
      </c>
      <c r="B656" s="301"/>
      <c r="C656" s="301"/>
      <c r="D656" s="301"/>
      <c r="BI656" s="300">
        <f>+BI594+2</f>
        <v>44491</v>
      </c>
      <c r="BJ656" s="300"/>
      <c r="BK656" s="300"/>
      <c r="BL656" s="300"/>
    </row>
    <row r="657" spans="1:89" ht="13.5" thickBot="1" x14ac:dyDescent="0.25">
      <c r="AE657" s="270" t="s">
        <v>84</v>
      </c>
    </row>
    <row r="658" spans="1:89" ht="14.25" thickTop="1" thickBot="1" x14ac:dyDescent="0.25">
      <c r="A658" s="298" t="s">
        <v>0</v>
      </c>
      <c r="B658" s="292" t="s">
        <v>1</v>
      </c>
      <c r="C658" s="293"/>
      <c r="D658" s="292" t="s">
        <v>2</v>
      </c>
      <c r="E658" s="293"/>
      <c r="F658" s="292" t="s">
        <v>3</v>
      </c>
      <c r="G658" s="293"/>
      <c r="H658" s="292" t="s">
        <v>4</v>
      </c>
      <c r="I658" s="293"/>
      <c r="J658" s="292" t="s">
        <v>5</v>
      </c>
      <c r="K658" s="293"/>
      <c r="L658" s="292" t="s">
        <v>6</v>
      </c>
      <c r="M658" s="293"/>
      <c r="N658" s="292" t="s">
        <v>7</v>
      </c>
      <c r="O658" s="293"/>
      <c r="P658" s="292" t="s">
        <v>8</v>
      </c>
      <c r="Q658" s="293"/>
      <c r="R658" s="292" t="s">
        <v>9</v>
      </c>
      <c r="S658" s="293"/>
      <c r="T658" s="292" t="s">
        <v>10</v>
      </c>
      <c r="U658" s="293"/>
      <c r="V658" s="292" t="s">
        <v>11</v>
      </c>
      <c r="W658" s="293"/>
      <c r="X658" s="292" t="s">
        <v>12</v>
      </c>
      <c r="Y658" s="293"/>
      <c r="Z658" s="294" t="s">
        <v>40</v>
      </c>
      <c r="AA658" s="295"/>
      <c r="AB658" s="296" t="s">
        <v>41</v>
      </c>
      <c r="AC658" s="297"/>
      <c r="AE658" s="298" t="s">
        <v>0</v>
      </c>
      <c r="AF658" s="292" t="s">
        <v>1</v>
      </c>
      <c r="AG658" s="293"/>
      <c r="AH658" s="292" t="s">
        <v>2</v>
      </c>
      <c r="AI658" s="293"/>
      <c r="AJ658" s="292" t="s">
        <v>3</v>
      </c>
      <c r="AK658" s="293"/>
      <c r="AL658" s="292" t="s">
        <v>4</v>
      </c>
      <c r="AM658" s="293"/>
      <c r="AN658" s="292" t="s">
        <v>5</v>
      </c>
      <c r="AO658" s="293"/>
      <c r="AP658" s="292" t="s">
        <v>6</v>
      </c>
      <c r="AQ658" s="293"/>
      <c r="AR658" s="292" t="s">
        <v>7</v>
      </c>
      <c r="AS658" s="293"/>
      <c r="AT658" s="292" t="s">
        <v>8</v>
      </c>
      <c r="AU658" s="293"/>
      <c r="AV658" s="292" t="s">
        <v>9</v>
      </c>
      <c r="AW658" s="293"/>
      <c r="AX658" s="292" t="s">
        <v>10</v>
      </c>
      <c r="AY658" s="293"/>
      <c r="AZ658" s="292" t="s">
        <v>11</v>
      </c>
      <c r="BA658" s="293"/>
      <c r="BB658" s="292" t="s">
        <v>12</v>
      </c>
      <c r="BC658" s="293"/>
      <c r="BD658" s="294" t="s">
        <v>40</v>
      </c>
      <c r="BE658" s="295"/>
      <c r="BF658" s="296" t="s">
        <v>41</v>
      </c>
      <c r="BG658" s="297"/>
      <c r="BI658" s="298" t="s">
        <v>0</v>
      </c>
      <c r="BJ658" s="292" t="s">
        <v>1</v>
      </c>
      <c r="BK658" s="293"/>
      <c r="BL658" s="292" t="s">
        <v>2</v>
      </c>
      <c r="BM658" s="293"/>
      <c r="BN658" s="292" t="s">
        <v>3</v>
      </c>
      <c r="BO658" s="293"/>
      <c r="BP658" s="292" t="s">
        <v>4</v>
      </c>
      <c r="BQ658" s="293"/>
      <c r="BR658" s="292" t="s">
        <v>5</v>
      </c>
      <c r="BS658" s="293"/>
      <c r="BT658" s="292" t="s">
        <v>6</v>
      </c>
      <c r="BU658" s="293"/>
      <c r="BV658" s="292" t="s">
        <v>7</v>
      </c>
      <c r="BW658" s="293"/>
      <c r="BX658" s="292" t="s">
        <v>8</v>
      </c>
      <c r="BY658" s="293"/>
      <c r="BZ658" s="292" t="s">
        <v>9</v>
      </c>
      <c r="CA658" s="293"/>
      <c r="CB658" s="292" t="s">
        <v>10</v>
      </c>
      <c r="CC658" s="293"/>
      <c r="CD658" s="292" t="s">
        <v>11</v>
      </c>
      <c r="CE658" s="293"/>
      <c r="CF658" s="292" t="s">
        <v>12</v>
      </c>
      <c r="CG658" s="293"/>
      <c r="CH658" s="294" t="s">
        <v>40</v>
      </c>
      <c r="CI658" s="295"/>
      <c r="CJ658" s="292" t="s">
        <v>41</v>
      </c>
      <c r="CK658" s="293"/>
    </row>
    <row r="659" spans="1:89" ht="15" thickTop="1" thickBot="1" x14ac:dyDescent="0.3">
      <c r="A659" s="299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9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9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3.5" thickTop="1" x14ac:dyDescent="0.2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3" t="str">
        <f>$AE$9</f>
        <v>07:00 - 07:59</v>
      </c>
      <c r="AF660" s="126">
        <f>SUMIF($A$9:$A$32,$AE660,B$660:B$683)</f>
        <v>1194</v>
      </c>
      <c r="AG660" s="186">
        <f t="shared" ref="AG660:AV662" si="12374">SUMIF($A$9:$A$32,$AE660,C$660:C$683)</f>
        <v>580</v>
      </c>
      <c r="AH660" s="127">
        <f t="shared" si="12374"/>
        <v>534</v>
      </c>
      <c r="AI660" s="180">
        <f t="shared" si="12374"/>
        <v>347</v>
      </c>
      <c r="AJ660" s="126">
        <f t="shared" si="12374"/>
        <v>1465</v>
      </c>
      <c r="AK660" s="128">
        <f t="shared" si="12374"/>
        <v>741</v>
      </c>
      <c r="AL660" s="127">
        <f t="shared" si="12374"/>
        <v>1527</v>
      </c>
      <c r="AM660" s="180">
        <f t="shared" si="12374"/>
        <v>1160</v>
      </c>
      <c r="AN660" s="126">
        <f t="shared" si="12374"/>
        <v>144</v>
      </c>
      <c r="AO660" s="128">
        <f t="shared" si="12374"/>
        <v>474</v>
      </c>
      <c r="AP660" s="127">
        <f t="shared" si="12374"/>
        <v>457</v>
      </c>
      <c r="AQ660" s="126">
        <f t="shared" si="12374"/>
        <v>1336</v>
      </c>
      <c r="AR660" s="179">
        <f t="shared" si="12374"/>
        <v>1469</v>
      </c>
      <c r="AS660" s="181">
        <f t="shared" si="12374"/>
        <v>2109</v>
      </c>
      <c r="AT660" s="126">
        <f t="shared" si="12374"/>
        <v>921</v>
      </c>
      <c r="AU660" s="128">
        <f t="shared" si="12374"/>
        <v>987</v>
      </c>
      <c r="AV660" s="127">
        <f t="shared" si="12374"/>
        <v>1123</v>
      </c>
      <c r="AW660" s="180">
        <f t="shared" ref="AW660:BE662" si="12375">SUMIF($A$9:$A$32,$AE660,S$660:S$683)</f>
        <v>876</v>
      </c>
      <c r="AX660" s="126">
        <f t="shared" si="12375"/>
        <v>142</v>
      </c>
      <c r="AY660" s="128">
        <f t="shared" si="12375"/>
        <v>537</v>
      </c>
      <c r="AZ660" s="127">
        <f t="shared" si="12375"/>
        <v>483</v>
      </c>
      <c r="BA660" s="180">
        <f t="shared" si="12375"/>
        <v>1000</v>
      </c>
      <c r="BB660" s="126">
        <f t="shared" si="12375"/>
        <v>821</v>
      </c>
      <c r="BC660" s="128">
        <f t="shared" si="12375"/>
        <v>704</v>
      </c>
      <c r="BD660" s="184">
        <f t="shared" si="12375"/>
        <v>1409</v>
      </c>
      <c r="BE660" s="185">
        <f t="shared" si="12375"/>
        <v>1151</v>
      </c>
      <c r="BF660" s="170">
        <f>AF660+AH660+AJ660+AL660+AN660+AP660+AR660+AT660+AV660+AX660+AZ660+BB660+BD660</f>
        <v>11689</v>
      </c>
      <c r="BG660" s="171">
        <f>AG660+AI660+AK660+AM660+AO660+AQ660+AS660+AU660+AW660+AY660+BA660+BC660+BE660</f>
        <v>12002</v>
      </c>
      <c r="BI660" s="125" t="s">
        <v>16</v>
      </c>
      <c r="BJ660" s="129">
        <f>B660/B684</f>
        <v>0</v>
      </c>
      <c r="BK660" s="130">
        <f t="shared" ref="BK660" si="12376">C660/C684</f>
        <v>0</v>
      </c>
      <c r="BL660" s="131">
        <f t="shared" ref="BL660" si="12377">D660/D684</f>
        <v>0</v>
      </c>
      <c r="BM660" s="132">
        <f t="shared" ref="BM660" si="12378">E660/E684</f>
        <v>0</v>
      </c>
      <c r="BN660" s="129">
        <f t="shared" ref="BN660" si="12379">F660/F684</f>
        <v>0</v>
      </c>
      <c r="BO660" s="130">
        <f t="shared" ref="BO660" si="12380">G660/G684</f>
        <v>0</v>
      </c>
      <c r="BP660" s="131">
        <f t="shared" ref="BP660" si="12381">H660/H684</f>
        <v>0</v>
      </c>
      <c r="BQ660" s="132">
        <f t="shared" ref="BQ660" si="12382">I660/I684</f>
        <v>0</v>
      </c>
      <c r="BR660" s="129">
        <f t="shared" ref="BR660" si="12383">J660/J684</f>
        <v>0</v>
      </c>
      <c r="BS660" s="130">
        <f t="shared" ref="BS660" si="12384">K660/K684</f>
        <v>0</v>
      </c>
      <c r="BT660" s="131">
        <f t="shared" ref="BT660" si="12385">L660/L684</f>
        <v>0</v>
      </c>
      <c r="BU660" s="129">
        <f t="shared" ref="BU660" si="12386">M660/M684</f>
        <v>0</v>
      </c>
      <c r="BV660" s="133">
        <f t="shared" ref="BV660" si="12387">N660/N684</f>
        <v>0</v>
      </c>
      <c r="BW660" s="134">
        <f t="shared" ref="BW660" si="12388">O660/O684</f>
        <v>0</v>
      </c>
      <c r="BX660" s="129">
        <f t="shared" ref="BX660" si="12389">P660/P684</f>
        <v>0</v>
      </c>
      <c r="BY660" s="130">
        <f t="shared" ref="BY660" si="12390">Q660/Q684</f>
        <v>0</v>
      </c>
      <c r="BZ660" s="131">
        <f t="shared" ref="BZ660" si="12391">R660/R684</f>
        <v>0</v>
      </c>
      <c r="CA660" s="132">
        <f t="shared" ref="CA660" si="12392">S660/S684</f>
        <v>0</v>
      </c>
      <c r="CB660" s="129">
        <f t="shared" ref="CB660" si="12393">T660/T684</f>
        <v>0</v>
      </c>
      <c r="CC660" s="130">
        <f t="shared" ref="CC660" si="12394">U660/U684</f>
        <v>0</v>
      </c>
      <c r="CD660" s="131">
        <f t="shared" ref="CD660" si="12395">V660/V684</f>
        <v>0</v>
      </c>
      <c r="CE660" s="132">
        <f t="shared" ref="CE660" si="12396">W660/W684</f>
        <v>0</v>
      </c>
      <c r="CF660" s="129">
        <f t="shared" ref="CF660" si="12397">X660/X684</f>
        <v>0</v>
      </c>
      <c r="CG660" s="130">
        <f t="shared" ref="CG660" si="12398">Y660/Y684</f>
        <v>0</v>
      </c>
      <c r="CH660" s="131">
        <f t="shared" ref="CH660" si="12399">Z660/Z684</f>
        <v>0</v>
      </c>
      <c r="CI660" s="129">
        <f t="shared" ref="CI660" si="12400">AA660/AA684</f>
        <v>0</v>
      </c>
      <c r="CJ660" s="135">
        <f t="shared" ref="CJ660" si="12401">AB660/AB684</f>
        <v>0</v>
      </c>
      <c r="CK660" s="136">
        <f t="shared" ref="CK660" si="12402">AC660/AC684</f>
        <v>0</v>
      </c>
    </row>
    <row r="661" spans="1:89" x14ac:dyDescent="0.2">
      <c r="A661" s="137" t="s">
        <v>17</v>
      </c>
      <c r="B661" s="189">
        <v>101</v>
      </c>
      <c r="C661" s="190">
        <v>0</v>
      </c>
      <c r="D661" s="191">
        <v>80</v>
      </c>
      <c r="E661" s="192">
        <v>1</v>
      </c>
      <c r="F661" s="189">
        <v>273</v>
      </c>
      <c r="G661" s="193">
        <v>2</v>
      </c>
      <c r="H661" s="191">
        <v>196</v>
      </c>
      <c r="I661" s="192">
        <v>24</v>
      </c>
      <c r="J661" s="189">
        <v>9</v>
      </c>
      <c r="K661" s="193">
        <v>6</v>
      </c>
      <c r="L661" s="191">
        <v>12</v>
      </c>
      <c r="M661" s="189">
        <v>35</v>
      </c>
      <c r="N661" s="194">
        <v>97</v>
      </c>
      <c r="O661" s="195">
        <v>83</v>
      </c>
      <c r="P661" s="189">
        <v>42</v>
      </c>
      <c r="Q661" s="193">
        <v>41</v>
      </c>
      <c r="R661" s="191">
        <v>8</v>
      </c>
      <c r="S661" s="192">
        <v>40</v>
      </c>
      <c r="T661" s="189">
        <v>0</v>
      </c>
      <c r="U661" s="193">
        <v>0</v>
      </c>
      <c r="V661" s="191">
        <v>1</v>
      </c>
      <c r="W661" s="192">
        <v>0</v>
      </c>
      <c r="X661" s="189">
        <v>1</v>
      </c>
      <c r="Y661" s="193">
        <v>0</v>
      </c>
      <c r="Z661" s="191">
        <v>0</v>
      </c>
      <c r="AA661" s="189">
        <v>0</v>
      </c>
      <c r="AB661" s="170">
        <f t="shared" ref="AB661:AB680" si="12403">B661+D661+F661+H661+J661+L661+N661+P661+R661+T661+V661+X661+Z661</f>
        <v>820</v>
      </c>
      <c r="AC661" s="171">
        <f t="shared" ref="AC661:AC680" si="12404">C661+E661+G661+I661+K661+M661+O661+Q661+S661+U661+W661+Y661+AA661</f>
        <v>232</v>
      </c>
      <c r="AE661" s="275" t="str">
        <f>$AE$10</f>
        <v>08:00 - 08:59</v>
      </c>
      <c r="AF661" s="126">
        <f>SUMIF($A$9:$A$32,$AE661,B$660:B$683)</f>
        <v>976</v>
      </c>
      <c r="AG661" s="190">
        <f t="shared" si="12374"/>
        <v>544</v>
      </c>
      <c r="AH661" s="191">
        <f t="shared" si="12374"/>
        <v>378</v>
      </c>
      <c r="AI661" s="192">
        <f t="shared" si="12374"/>
        <v>350</v>
      </c>
      <c r="AJ661" s="276">
        <f t="shared" si="12374"/>
        <v>1259</v>
      </c>
      <c r="AK661" s="193">
        <f t="shared" si="12374"/>
        <v>573</v>
      </c>
      <c r="AL661" s="191">
        <f t="shared" si="12374"/>
        <v>1360</v>
      </c>
      <c r="AM661" s="192">
        <f t="shared" si="12374"/>
        <v>969</v>
      </c>
      <c r="AN661" s="276">
        <f t="shared" si="12374"/>
        <v>154</v>
      </c>
      <c r="AO661" s="193">
        <f t="shared" si="12374"/>
        <v>416</v>
      </c>
      <c r="AP661" s="191">
        <f t="shared" si="12374"/>
        <v>417</v>
      </c>
      <c r="AQ661" s="276">
        <f t="shared" si="12374"/>
        <v>1214</v>
      </c>
      <c r="AR661" s="194">
        <f t="shared" si="12374"/>
        <v>1114</v>
      </c>
      <c r="AS661" s="195">
        <f t="shared" si="12374"/>
        <v>1897</v>
      </c>
      <c r="AT661" s="276">
        <f t="shared" si="12374"/>
        <v>806</v>
      </c>
      <c r="AU661" s="193">
        <f t="shared" si="12374"/>
        <v>761</v>
      </c>
      <c r="AV661" s="191">
        <f t="shared" si="12374"/>
        <v>1042</v>
      </c>
      <c r="AW661" s="192">
        <f t="shared" si="12375"/>
        <v>681</v>
      </c>
      <c r="AX661" s="276">
        <f t="shared" si="12375"/>
        <v>129</v>
      </c>
      <c r="AY661" s="193">
        <f t="shared" si="12375"/>
        <v>402</v>
      </c>
      <c r="AZ661" s="191">
        <f t="shared" si="12375"/>
        <v>348</v>
      </c>
      <c r="BA661" s="192">
        <f t="shared" si="12375"/>
        <v>927</v>
      </c>
      <c r="BB661" s="276">
        <f t="shared" si="12375"/>
        <v>627</v>
      </c>
      <c r="BC661" s="193">
        <f t="shared" si="12375"/>
        <v>615</v>
      </c>
      <c r="BD661" s="191">
        <f t="shared" si="12375"/>
        <v>1281</v>
      </c>
      <c r="BE661" s="276">
        <f t="shared" si="12375"/>
        <v>1112</v>
      </c>
      <c r="BF661" s="172">
        <f>SUM(AF661,AH661,AJ661,AL661,AN661,AP661,AR661,AT661,AV661,AX661,AZ661,BB661,BD661)</f>
        <v>9891</v>
      </c>
      <c r="BG661" s="173">
        <f>SUM(AG661,AI661,AK661,AM661,AO661,AQ661,AS661,AU661,AW661,AY661,BA661,BC661,BE661)</f>
        <v>10461</v>
      </c>
      <c r="BI661" s="137" t="s">
        <v>17</v>
      </c>
      <c r="BJ661" s="129">
        <f>B661/B684</f>
        <v>9.2924832091268745E-3</v>
      </c>
      <c r="BK661" s="130">
        <f t="shared" ref="BK661" si="12405">C661/C684</f>
        <v>0</v>
      </c>
      <c r="BL661" s="131">
        <f t="shared" ref="BL661" si="12406">D661/D684</f>
        <v>1.4967259120673527E-2</v>
      </c>
      <c r="BM661" s="132">
        <f t="shared" ref="BM661" si="12407">E661/E684</f>
        <v>1.8201674554058973E-4</v>
      </c>
      <c r="BN661" s="129">
        <f t="shared" ref="BN661" si="12408">F661/F684</f>
        <v>2.0111978782967437E-2</v>
      </c>
      <c r="BO661" s="130">
        <f t="shared" ref="BO661" si="12409">G661/G684</f>
        <v>1.5912164850027846E-4</v>
      </c>
      <c r="BP661" s="131">
        <f t="shared" ref="BP661" si="12410">H661/H684</f>
        <v>1.0918611776502702E-2</v>
      </c>
      <c r="BQ661" s="132">
        <f t="shared" ref="BQ661" si="12411">I661/I684</f>
        <v>1.2298862355232141E-3</v>
      </c>
      <c r="BR661" s="129">
        <f t="shared" ref="BR661" si="12412">J661/J684</f>
        <v>2.8553299492385786E-3</v>
      </c>
      <c r="BS661" s="130">
        <f t="shared" ref="BS661" si="12413">K661/K684</f>
        <v>1.9065776930409914E-3</v>
      </c>
      <c r="BT661" s="131">
        <f t="shared" ref="BT661" si="12414">L661/L684</f>
        <v>1.218150441579535E-3</v>
      </c>
      <c r="BU661" s="129">
        <f t="shared" ref="BU661" si="12415">M661/M684</f>
        <v>3.4975517138003398E-3</v>
      </c>
      <c r="BV661" s="133">
        <f t="shared" ref="BV661" si="12416">N661/N684</f>
        <v>4.8937995055748952E-3</v>
      </c>
      <c r="BW661" s="134">
        <f t="shared" ref="BW661" si="12417">O661/O684</f>
        <v>4.1062682432098157E-3</v>
      </c>
      <c r="BX661" s="129">
        <f t="shared" ref="BX661" si="12418">P661/P684</f>
        <v>3.9190071848465057E-3</v>
      </c>
      <c r="BY661" s="130">
        <f t="shared" ref="BY661" si="12419">Q661/Q684</f>
        <v>4.046984503010562E-3</v>
      </c>
      <c r="BZ661" s="131">
        <f t="shared" ref="BZ661" si="12420">R661/R684</f>
        <v>6.6362505184570713E-4</v>
      </c>
      <c r="CA661" s="132">
        <f t="shared" ref="CA661" si="12421">S661/S684</f>
        <v>3.3008747318039279E-3</v>
      </c>
      <c r="CB661" s="129">
        <f t="shared" ref="CB661" si="12422">T661/T684</f>
        <v>0</v>
      </c>
      <c r="CC661" s="130">
        <f t="shared" ref="CC661" si="12423">U661/U684</f>
        <v>0</v>
      </c>
      <c r="CD661" s="131">
        <f t="shared" ref="CD661" si="12424">V661/V684</f>
        <v>9.7560975609756103E-5</v>
      </c>
      <c r="CE661" s="132">
        <f t="shared" ref="CE661" si="12425">W661/W684</f>
        <v>0</v>
      </c>
      <c r="CF661" s="129">
        <f t="shared" ref="CF661" si="12426">X661/X684</f>
        <v>1.0658708164570453E-4</v>
      </c>
      <c r="CG661" s="130">
        <f t="shared" ref="CG661" si="12427">Y661/Y684</f>
        <v>0</v>
      </c>
      <c r="CH661" s="131">
        <f t="shared" ref="CH661" si="12428">Z661/Z684</f>
        <v>0</v>
      </c>
      <c r="CI661" s="129">
        <f t="shared" ref="CI661" si="12429">AA661/AA684</f>
        <v>0</v>
      </c>
      <c r="CJ661" s="135">
        <f t="shared" ref="CJ661" si="12430">AB661/AB684</f>
        <v>5.6874930640328485E-3</v>
      </c>
      <c r="CK661" s="136">
        <f t="shared" ref="CK661" si="12431">AC661/AC684</f>
        <v>1.6130938723291823E-3</v>
      </c>
    </row>
    <row r="662" spans="1:89" ht="13.5" thickBot="1" x14ac:dyDescent="0.25">
      <c r="A662" s="146" t="s">
        <v>18</v>
      </c>
      <c r="B662" s="196">
        <v>565</v>
      </c>
      <c r="C662" s="197">
        <v>0</v>
      </c>
      <c r="D662" s="198">
        <v>244</v>
      </c>
      <c r="E662" s="199">
        <v>63</v>
      </c>
      <c r="F662" s="196">
        <v>1065</v>
      </c>
      <c r="G662" s="200">
        <v>167</v>
      </c>
      <c r="H662" s="198">
        <v>892</v>
      </c>
      <c r="I662" s="199">
        <v>360</v>
      </c>
      <c r="J662" s="196">
        <v>39</v>
      </c>
      <c r="K662" s="200">
        <v>82</v>
      </c>
      <c r="L662" s="198">
        <v>194</v>
      </c>
      <c r="M662" s="196">
        <v>372</v>
      </c>
      <c r="N662" s="201">
        <v>705</v>
      </c>
      <c r="O662" s="202">
        <v>733</v>
      </c>
      <c r="P662" s="196">
        <v>388</v>
      </c>
      <c r="Q662" s="200">
        <v>518</v>
      </c>
      <c r="R662" s="198">
        <v>353</v>
      </c>
      <c r="S662" s="199">
        <v>399</v>
      </c>
      <c r="T662" s="196">
        <v>73</v>
      </c>
      <c r="U662" s="200">
        <v>194</v>
      </c>
      <c r="V662" s="198">
        <v>177</v>
      </c>
      <c r="W662" s="199">
        <v>455</v>
      </c>
      <c r="X662" s="196">
        <v>314</v>
      </c>
      <c r="Y662" s="200">
        <v>238</v>
      </c>
      <c r="Z662" s="198">
        <v>648</v>
      </c>
      <c r="AA662" s="196">
        <v>460</v>
      </c>
      <c r="AB662" s="170">
        <f t="shared" si="12403"/>
        <v>5657</v>
      </c>
      <c r="AC662" s="171">
        <f t="shared" si="12404"/>
        <v>4041</v>
      </c>
      <c r="AE662" s="273">
        <f>$AE$11</f>
        <v>0</v>
      </c>
      <c r="AF662" s="126">
        <f>SUMIF($A$9:$A$32,$AE662,B$660:B$683)</f>
        <v>0</v>
      </c>
      <c r="AG662" s="197">
        <f t="shared" si="12374"/>
        <v>0</v>
      </c>
      <c r="AH662" s="198">
        <f t="shared" si="12374"/>
        <v>0</v>
      </c>
      <c r="AI662" s="199">
        <f t="shared" si="12374"/>
        <v>0</v>
      </c>
      <c r="AJ662" s="196">
        <f t="shared" si="12374"/>
        <v>0</v>
      </c>
      <c r="AK662" s="200">
        <f t="shared" si="12374"/>
        <v>0</v>
      </c>
      <c r="AL662" s="198">
        <f t="shared" si="12374"/>
        <v>0</v>
      </c>
      <c r="AM662" s="199">
        <f t="shared" si="12374"/>
        <v>0</v>
      </c>
      <c r="AN662" s="196">
        <f t="shared" si="12374"/>
        <v>0</v>
      </c>
      <c r="AO662" s="200">
        <f t="shared" si="12374"/>
        <v>0</v>
      </c>
      <c r="AP662" s="198">
        <f t="shared" si="12374"/>
        <v>0</v>
      </c>
      <c r="AQ662" s="196">
        <f t="shared" si="12374"/>
        <v>0</v>
      </c>
      <c r="AR662" s="201">
        <f t="shared" si="12374"/>
        <v>0</v>
      </c>
      <c r="AS662" s="202">
        <f t="shared" si="12374"/>
        <v>0</v>
      </c>
      <c r="AT662" s="196">
        <f t="shared" si="12374"/>
        <v>0</v>
      </c>
      <c r="AU662" s="200">
        <f t="shared" si="12374"/>
        <v>0</v>
      </c>
      <c r="AV662" s="198">
        <f t="shared" si="12374"/>
        <v>0</v>
      </c>
      <c r="AW662" s="199">
        <f t="shared" si="12375"/>
        <v>0</v>
      </c>
      <c r="AX662" s="196">
        <f t="shared" si="12375"/>
        <v>0</v>
      </c>
      <c r="AY662" s="200">
        <f t="shared" si="12375"/>
        <v>0</v>
      </c>
      <c r="AZ662" s="198">
        <f t="shared" si="12375"/>
        <v>0</v>
      </c>
      <c r="BA662" s="199">
        <f t="shared" si="12375"/>
        <v>0</v>
      </c>
      <c r="BB662" s="196">
        <f t="shared" si="12375"/>
        <v>0</v>
      </c>
      <c r="BC662" s="200">
        <f t="shared" si="12375"/>
        <v>0</v>
      </c>
      <c r="BD662" s="198">
        <f t="shared" si="12375"/>
        <v>0</v>
      </c>
      <c r="BE662" s="196">
        <f t="shared" si="12375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5.1982703100561231E-2</v>
      </c>
      <c r="BK662" s="130">
        <f t="shared" ref="BK662" si="12432">C662/C684</f>
        <v>0</v>
      </c>
      <c r="BL662" s="131">
        <f t="shared" ref="BL662" si="12433">D662/D684</f>
        <v>4.5650140318054255E-2</v>
      </c>
      <c r="BM662" s="132">
        <f t="shared" ref="BM662" si="12434">E662/E684</f>
        <v>1.1467054969057153E-2</v>
      </c>
      <c r="BN662" s="129">
        <f t="shared" ref="BN662" si="12435">F662/F684</f>
        <v>7.8458818329158686E-2</v>
      </c>
      <c r="BO662" s="130">
        <f t="shared" ref="BO662" si="12436">G662/G684</f>
        <v>1.3286657649773251E-2</v>
      </c>
      <c r="BP662" s="131">
        <f t="shared" ref="BP662" si="12437">H662/H684</f>
        <v>4.9690825023675562E-2</v>
      </c>
      <c r="BQ662" s="132">
        <f t="shared" ref="BQ662" si="12438">I662/I684</f>
        <v>1.8448293532848211E-2</v>
      </c>
      <c r="BR662" s="129">
        <f t="shared" ref="BR662" si="12439">J662/J684</f>
        <v>1.2373096446700508E-2</v>
      </c>
      <c r="BS662" s="130">
        <f t="shared" ref="BS662" si="12440">K662/K684</f>
        <v>2.605656180489355E-2</v>
      </c>
      <c r="BT662" s="131">
        <f t="shared" ref="BT662" si="12441">L662/L684</f>
        <v>1.9693432138869149E-2</v>
      </c>
      <c r="BU662" s="129">
        <f t="shared" ref="BU662" si="12442">M662/M684</f>
        <v>3.7173978215249329E-2</v>
      </c>
      <c r="BV662" s="133">
        <f t="shared" ref="BV662" si="12443">N662/N684</f>
        <v>3.5568336612683514E-2</v>
      </c>
      <c r="BW662" s="134">
        <f t="shared" ref="BW662" si="12444">O662/O684</f>
        <v>3.6263790629792708E-2</v>
      </c>
      <c r="BX662" s="129">
        <f t="shared" ref="BX662" si="12445">P662/P684</f>
        <v>3.6204161612391525E-2</v>
      </c>
      <c r="BY662" s="130">
        <f t="shared" ref="BY662" si="12446">Q662/Q684</f>
        <v>5.1130194452670023E-2</v>
      </c>
      <c r="BZ662" s="131">
        <f t="shared" ref="BZ662" si="12447">R662/R684</f>
        <v>2.9282455412691828E-2</v>
      </c>
      <c r="CA662" s="132">
        <f t="shared" ref="CA662" si="12448">S662/S684</f>
        <v>3.2926225449744183E-2</v>
      </c>
      <c r="CB662" s="129">
        <f t="shared" ref="CB662" si="12449">T662/T684</f>
        <v>2.3093957608351787E-2</v>
      </c>
      <c r="CC662" s="130">
        <f t="shared" ref="CC662" si="12450">U662/U684</f>
        <v>6.1822817080943275E-2</v>
      </c>
      <c r="CD662" s="131">
        <f t="shared" ref="CD662" si="12451">V662/V684</f>
        <v>1.7268292682926831E-2</v>
      </c>
      <c r="CE662" s="132">
        <f t="shared" ref="CE662" si="12452">W662/W684</f>
        <v>4.0906230333543112E-2</v>
      </c>
      <c r="CF662" s="129">
        <f t="shared" ref="CF662" si="12453">X662/X684</f>
        <v>3.3468343636751226E-2</v>
      </c>
      <c r="CG662" s="130">
        <f t="shared" ref="CG662" si="12454">Y662/Y684</f>
        <v>4.348620500639503E-2</v>
      </c>
      <c r="CH662" s="131">
        <f t="shared" ref="CH662" si="12455">Z662/Z684</f>
        <v>3.5904255319148939E-2</v>
      </c>
      <c r="CI662" s="129">
        <f t="shared" ref="CI662" si="12456">AA662/AA684</f>
        <v>2.4297485738432285E-2</v>
      </c>
      <c r="CJ662" s="135">
        <f t="shared" ref="CJ662" si="12457">AB662/AB684</f>
        <v>3.9236766174675398E-2</v>
      </c>
      <c r="CK662" s="136">
        <f t="shared" ref="CK662" si="12458">AC662/AC684</f>
        <v>2.8097035940009594E-2</v>
      </c>
    </row>
    <row r="663" spans="1:89" ht="14.25" thickTop="1" thickBot="1" x14ac:dyDescent="0.25">
      <c r="A663" s="137" t="s">
        <v>19</v>
      </c>
      <c r="B663" s="189">
        <v>1009</v>
      </c>
      <c r="C663" s="190">
        <v>338</v>
      </c>
      <c r="D663" s="191">
        <v>494</v>
      </c>
      <c r="E663" s="192">
        <v>291</v>
      </c>
      <c r="F663" s="189">
        <v>1317</v>
      </c>
      <c r="G663" s="193">
        <v>488</v>
      </c>
      <c r="H663" s="191">
        <v>1480</v>
      </c>
      <c r="I663" s="192">
        <v>721</v>
      </c>
      <c r="J663" s="189">
        <v>78</v>
      </c>
      <c r="K663" s="193">
        <v>275</v>
      </c>
      <c r="L663" s="191">
        <v>375</v>
      </c>
      <c r="M663" s="189">
        <v>733</v>
      </c>
      <c r="N663" s="194">
        <v>1300</v>
      </c>
      <c r="O663" s="195">
        <v>1459</v>
      </c>
      <c r="P663" s="189">
        <v>807</v>
      </c>
      <c r="Q663" s="193">
        <v>790</v>
      </c>
      <c r="R663" s="191">
        <v>901</v>
      </c>
      <c r="S663" s="192">
        <v>712</v>
      </c>
      <c r="T663" s="189">
        <v>144</v>
      </c>
      <c r="U663" s="193">
        <v>337</v>
      </c>
      <c r="V663" s="191">
        <v>364</v>
      </c>
      <c r="W663" s="192">
        <v>776</v>
      </c>
      <c r="X663" s="189">
        <v>644</v>
      </c>
      <c r="Y663" s="193">
        <v>505</v>
      </c>
      <c r="Z663" s="191">
        <v>1284</v>
      </c>
      <c r="AA663" s="189">
        <v>994</v>
      </c>
      <c r="AB663" s="170">
        <f t="shared" si="12403"/>
        <v>10197</v>
      </c>
      <c r="AC663" s="171">
        <f t="shared" si="12404"/>
        <v>8419</v>
      </c>
      <c r="AE663" s="267" t="s">
        <v>13</v>
      </c>
      <c r="AF663" s="20">
        <f t="shared" ref="AF663:BG663" si="12459">SUM(AF660:AF662)</f>
        <v>2170</v>
      </c>
      <c r="AG663" s="21">
        <f t="shared" si="12459"/>
        <v>1124</v>
      </c>
      <c r="AH663" s="20">
        <f t="shared" si="12459"/>
        <v>912</v>
      </c>
      <c r="AI663" s="21">
        <f t="shared" si="12459"/>
        <v>697</v>
      </c>
      <c r="AJ663" s="20">
        <f t="shared" si="12459"/>
        <v>2724</v>
      </c>
      <c r="AK663" s="21">
        <f t="shared" si="12459"/>
        <v>1314</v>
      </c>
      <c r="AL663" s="20">
        <f t="shared" si="12459"/>
        <v>2887</v>
      </c>
      <c r="AM663" s="21">
        <f t="shared" si="12459"/>
        <v>2129</v>
      </c>
      <c r="AN663" s="20">
        <f t="shared" si="12459"/>
        <v>298</v>
      </c>
      <c r="AO663" s="21">
        <f t="shared" si="12459"/>
        <v>890</v>
      </c>
      <c r="AP663" s="20">
        <f t="shared" si="12459"/>
        <v>874</v>
      </c>
      <c r="AQ663" s="21">
        <f t="shared" si="12459"/>
        <v>2550</v>
      </c>
      <c r="AR663" s="20">
        <f t="shared" si="12459"/>
        <v>2583</v>
      </c>
      <c r="AS663" s="21">
        <f t="shared" si="12459"/>
        <v>4006</v>
      </c>
      <c r="AT663" s="20">
        <f t="shared" si="12459"/>
        <v>1727</v>
      </c>
      <c r="AU663" s="21">
        <f t="shared" si="12459"/>
        <v>1748</v>
      </c>
      <c r="AV663" s="20">
        <f t="shared" si="12459"/>
        <v>2165</v>
      </c>
      <c r="AW663" s="21">
        <f t="shared" si="12459"/>
        <v>1557</v>
      </c>
      <c r="AX663" s="20">
        <f t="shared" si="12459"/>
        <v>271</v>
      </c>
      <c r="AY663" s="21">
        <f t="shared" si="12459"/>
        <v>939</v>
      </c>
      <c r="AZ663" s="20">
        <f t="shared" si="12459"/>
        <v>831</v>
      </c>
      <c r="BA663" s="21">
        <f t="shared" si="12459"/>
        <v>1927</v>
      </c>
      <c r="BB663" s="20">
        <f t="shared" si="12459"/>
        <v>1448</v>
      </c>
      <c r="BC663" s="21">
        <f t="shared" si="12459"/>
        <v>1319</v>
      </c>
      <c r="BD663" s="20">
        <f t="shared" si="12459"/>
        <v>2690</v>
      </c>
      <c r="BE663" s="21">
        <f t="shared" si="12459"/>
        <v>2263</v>
      </c>
      <c r="BF663" s="174">
        <f t="shared" si="12459"/>
        <v>21580</v>
      </c>
      <c r="BG663" s="175">
        <f t="shared" si="12459"/>
        <v>22463</v>
      </c>
      <c r="BI663" s="137" t="s">
        <v>19</v>
      </c>
      <c r="BJ663" s="129">
        <f>B663/B684</f>
        <v>9.2832827307019972E-2</v>
      </c>
      <c r="BK663" s="130">
        <f t="shared" ref="BK663" si="12460">C663/C684</f>
        <v>2.8251420929455033E-2</v>
      </c>
      <c r="BL663" s="131">
        <f t="shared" ref="BL663" si="12461">D663/D684</f>
        <v>9.2422825070159031E-2</v>
      </c>
      <c r="BM663" s="132">
        <f t="shared" ref="BM663" si="12462">E663/E684</f>
        <v>5.296687295231161E-2</v>
      </c>
      <c r="BN663" s="129">
        <f t="shared" ref="BN663" si="12463">F663/F684</f>
        <v>9.7023721821128631E-2</v>
      </c>
      <c r="BO663" s="130">
        <f t="shared" ref="BO663" si="12464">G663/G684</f>
        <v>3.8825682234067946E-2</v>
      </c>
      <c r="BP663" s="131">
        <f t="shared" ref="BP663" si="12465">H663/H684</f>
        <v>8.2446660353183668E-2</v>
      </c>
      <c r="BQ663" s="132">
        <f t="shared" ref="BQ663" si="12466">I663/I684</f>
        <v>3.694783232550989E-2</v>
      </c>
      <c r="BR663" s="129">
        <f t="shared" ref="BR663" si="12467">J663/J684</f>
        <v>2.4746192893401017E-2</v>
      </c>
      <c r="BS663" s="130">
        <f t="shared" ref="BS663" si="12468">K663/K684</f>
        <v>8.7384810931045442E-2</v>
      </c>
      <c r="BT663" s="131">
        <f t="shared" ref="BT663" si="12469">L663/L684</f>
        <v>3.8067201299360469E-2</v>
      </c>
      <c r="BU663" s="129">
        <f t="shared" ref="BU663" si="12470">M663/M684</f>
        <v>7.3248725891875685E-2</v>
      </c>
      <c r="BV663" s="133">
        <f t="shared" ref="BV663" si="12471">N663/N684</f>
        <v>6.5587003682962511E-2</v>
      </c>
      <c r="BW663" s="134">
        <f t="shared" ref="BW663" si="12472">O663/O684</f>
        <v>7.2181269480037599E-2</v>
      </c>
      <c r="BX663" s="129">
        <f t="shared" ref="BX663" si="12473">P663/P684</f>
        <v>7.5300923765979286E-2</v>
      </c>
      <c r="BY663" s="130">
        <f t="shared" ref="BY663" si="12474">Q663/Q684</f>
        <v>7.7978481887276671E-2</v>
      </c>
      <c r="BZ663" s="131">
        <f t="shared" ref="BZ663" si="12475">R663/R684</f>
        <v>7.4740771464122766E-2</v>
      </c>
      <c r="CA663" s="132">
        <f t="shared" ref="CA663" si="12476">S663/S684</f>
        <v>5.8755570226109922E-2</v>
      </c>
      <c r="CB663" s="129">
        <f t="shared" ref="CB663" si="12477">T663/T684</f>
        <v>4.5555204049351469E-2</v>
      </c>
      <c r="CC663" s="130">
        <f t="shared" ref="CC663" si="12478">U663/U684</f>
        <v>0.10739324410452518</v>
      </c>
      <c r="CD663" s="131">
        <f t="shared" ref="CD663" si="12479">V663/V684</f>
        <v>3.5512195121951216E-2</v>
      </c>
      <c r="CE663" s="132">
        <f t="shared" ref="CE663" si="12480">W663/W684</f>
        <v>6.9765351074350446E-2</v>
      </c>
      <c r="CF663" s="129">
        <f t="shared" ref="CF663" si="12481">X663/X684</f>
        <v>6.8642080579833731E-2</v>
      </c>
      <c r="CG663" s="130">
        <f t="shared" ref="CG663" si="12482">Y663/Y684</f>
        <v>9.2271149278275164E-2</v>
      </c>
      <c r="CH663" s="131">
        <f t="shared" ref="CH663" si="12483">Z663/Z684</f>
        <v>7.1143617021276598E-2</v>
      </c>
      <c r="CI663" s="129">
        <f t="shared" ref="CI663" si="12484">AA663/AA684</f>
        <v>5.2503697443481934E-2</v>
      </c>
      <c r="CJ663" s="135">
        <f t="shared" ref="CJ663" si="12485">AB663/AB684</f>
        <v>7.0726057041393856E-2</v>
      </c>
      <c r="CK663" s="136">
        <f t="shared" ref="CK663" si="12486">AC663/AC684</f>
        <v>5.8537229789393908E-2</v>
      </c>
    </row>
    <row r="664" spans="1:89" ht="13.5" thickTop="1" x14ac:dyDescent="0.2">
      <c r="A664" s="146" t="s">
        <v>20</v>
      </c>
      <c r="B664" s="196">
        <v>1194</v>
      </c>
      <c r="C664" s="197">
        <v>580</v>
      </c>
      <c r="D664" s="198">
        <v>534</v>
      </c>
      <c r="E664" s="199">
        <v>347</v>
      </c>
      <c r="F664" s="196">
        <v>1465</v>
      </c>
      <c r="G664" s="200">
        <v>741</v>
      </c>
      <c r="H664" s="198">
        <v>1527</v>
      </c>
      <c r="I664" s="199">
        <v>1160</v>
      </c>
      <c r="J664" s="196">
        <v>144</v>
      </c>
      <c r="K664" s="200">
        <v>474</v>
      </c>
      <c r="L664" s="198">
        <v>457</v>
      </c>
      <c r="M664" s="196">
        <v>1336</v>
      </c>
      <c r="N664" s="201">
        <v>1469</v>
      </c>
      <c r="O664" s="202">
        <v>2109</v>
      </c>
      <c r="P664" s="196">
        <v>921</v>
      </c>
      <c r="Q664" s="200">
        <v>987</v>
      </c>
      <c r="R664" s="198">
        <v>1123</v>
      </c>
      <c r="S664" s="199">
        <v>876</v>
      </c>
      <c r="T664" s="196">
        <v>142</v>
      </c>
      <c r="U664" s="200">
        <v>537</v>
      </c>
      <c r="V664" s="198">
        <v>483</v>
      </c>
      <c r="W664" s="199">
        <v>1000</v>
      </c>
      <c r="X664" s="196">
        <v>821</v>
      </c>
      <c r="Y664" s="200">
        <v>704</v>
      </c>
      <c r="Z664" s="198">
        <v>1409</v>
      </c>
      <c r="AA664" s="196">
        <v>1151</v>
      </c>
      <c r="AB664" s="170">
        <f t="shared" si="12403"/>
        <v>11689</v>
      </c>
      <c r="AC664" s="171">
        <f t="shared" si="12404"/>
        <v>12002</v>
      </c>
      <c r="BI664" s="146" t="s">
        <v>20</v>
      </c>
      <c r="BJ664" s="129">
        <f>B664/B684</f>
        <v>0.10985371239304444</v>
      </c>
      <c r="BK664" s="130">
        <f t="shared" ref="BK664" si="12487">C664/C684</f>
        <v>4.8478769642260111E-2</v>
      </c>
      <c r="BL664" s="131">
        <f t="shared" ref="BL664" si="12488">D664/D684</f>
        <v>9.9906454630495786E-2</v>
      </c>
      <c r="BM664" s="132">
        <f t="shared" ref="BM664" si="12489">E664/E684</f>
        <v>6.315981070258464E-2</v>
      </c>
      <c r="BN664" s="129">
        <f t="shared" ref="BN664" si="12490">F664/F684</f>
        <v>0.10792691911006336</v>
      </c>
      <c r="BO664" s="130">
        <f t="shared" ref="BO664" si="12491">G664/G684</f>
        <v>5.8954570769353169E-2</v>
      </c>
      <c r="BP664" s="131">
        <f t="shared" ref="BP664" si="12492">H664/H684</f>
        <v>8.5064898891426655E-2</v>
      </c>
      <c r="BQ664" s="132">
        <f t="shared" ref="BQ664" si="12493">I664/I684</f>
        <v>5.9444501383622013E-2</v>
      </c>
      <c r="BR664" s="129">
        <f t="shared" ref="BR664" si="12494">J664/J684</f>
        <v>4.5685279187817257E-2</v>
      </c>
      <c r="BS664" s="130">
        <f t="shared" ref="BS664" si="12495">K664/K684</f>
        <v>0.15061963775023832</v>
      </c>
      <c r="BT664" s="131">
        <f t="shared" ref="BT664" si="12496">L664/L684</f>
        <v>4.6391229316820624E-2</v>
      </c>
      <c r="BU664" s="129">
        <f t="shared" ref="BU664" si="12497">M664/M684</f>
        <v>0.13350654541820725</v>
      </c>
      <c r="BV664" s="133">
        <f t="shared" ref="BV664" si="12498">N664/N684</f>
        <v>7.4113314161747643E-2</v>
      </c>
      <c r="BW664" s="134">
        <f t="shared" ref="BW664" si="12499">O664/O684</f>
        <v>0.1043387918666205</v>
      </c>
      <c r="BX664" s="129">
        <f t="shared" ref="BX664" si="12500">P664/P684</f>
        <v>8.593822898199123E-2</v>
      </c>
      <c r="BY664" s="130">
        <f t="shared" ref="BY664" si="12501">Q664/Q684</f>
        <v>9.7423748889546941E-2</v>
      </c>
      <c r="BZ664" s="131">
        <f t="shared" ref="BZ664" si="12502">R664/R684</f>
        <v>9.3156366652841147E-2</v>
      </c>
      <c r="CA664" s="132">
        <f t="shared" ref="CA664" si="12503">S664/S684</f>
        <v>7.2289156626506021E-2</v>
      </c>
      <c r="CB664" s="129">
        <f t="shared" ref="CB664" si="12504">T664/T684</f>
        <v>4.4922492881999371E-2</v>
      </c>
      <c r="CC664" s="130">
        <f t="shared" ref="CC664" si="12505">U664/U684</f>
        <v>0.1711281070745698</v>
      </c>
      <c r="CD664" s="131">
        <f t="shared" ref="CD664" si="12506">V664/V684</f>
        <v>4.7121951219512195E-2</v>
      </c>
      <c r="CE664" s="132">
        <f t="shared" ref="CE664" si="12507">W664/W684</f>
        <v>8.9903802930863974E-2</v>
      </c>
      <c r="CF664" s="129">
        <f t="shared" ref="CF664" si="12508">X664/X684</f>
        <v>8.7507994031123429E-2</v>
      </c>
      <c r="CG664" s="130">
        <f t="shared" ref="CG664" si="12509">Y664/Y684</f>
        <v>0.12863146354832816</v>
      </c>
      <c r="CH664" s="131">
        <f t="shared" ref="CH664" si="12510">Z664/Z684</f>
        <v>7.8069592198581561E-2</v>
      </c>
      <c r="CI664" s="129">
        <f t="shared" ref="CI664" si="12511">AA664/AA684</f>
        <v>6.0796534967251216E-2</v>
      </c>
      <c r="CJ664" s="135">
        <f t="shared" ref="CJ664" si="12512">AB664/AB684</f>
        <v>8.1074520031073127E-2</v>
      </c>
      <c r="CK664" s="136">
        <f t="shared" ref="CK664" si="12513">AC664/AC684</f>
        <v>8.344979592971917E-2</v>
      </c>
    </row>
    <row r="665" spans="1:89" ht="13.5" thickBot="1" x14ac:dyDescent="0.25">
      <c r="A665" s="137" t="s">
        <v>21</v>
      </c>
      <c r="B665" s="189">
        <v>976</v>
      </c>
      <c r="C665" s="190">
        <v>544</v>
      </c>
      <c r="D665" s="191">
        <v>378</v>
      </c>
      <c r="E665" s="192">
        <v>350</v>
      </c>
      <c r="F665" s="189">
        <v>1259</v>
      </c>
      <c r="G665" s="193">
        <v>573</v>
      </c>
      <c r="H665" s="191">
        <v>1360</v>
      </c>
      <c r="I665" s="192">
        <v>969</v>
      </c>
      <c r="J665" s="189">
        <v>154</v>
      </c>
      <c r="K665" s="193">
        <v>416</v>
      </c>
      <c r="L665" s="191">
        <v>417</v>
      </c>
      <c r="M665" s="189">
        <v>1214</v>
      </c>
      <c r="N665" s="194">
        <v>1114</v>
      </c>
      <c r="O665" s="195">
        <v>1897</v>
      </c>
      <c r="P665" s="189">
        <v>806</v>
      </c>
      <c r="Q665" s="193">
        <v>761</v>
      </c>
      <c r="R665" s="191">
        <v>1042</v>
      </c>
      <c r="S665" s="192">
        <v>681</v>
      </c>
      <c r="T665" s="189">
        <v>129</v>
      </c>
      <c r="U665" s="193">
        <v>402</v>
      </c>
      <c r="V665" s="191">
        <v>348</v>
      </c>
      <c r="W665" s="192">
        <v>927</v>
      </c>
      <c r="X665" s="189">
        <v>627</v>
      </c>
      <c r="Y665" s="193">
        <v>615</v>
      </c>
      <c r="Z665" s="191">
        <v>1281</v>
      </c>
      <c r="AA665" s="189">
        <v>1112</v>
      </c>
      <c r="AB665" s="170">
        <f t="shared" si="12403"/>
        <v>9891</v>
      </c>
      <c r="AC665" s="171">
        <f t="shared" si="12404"/>
        <v>10461</v>
      </c>
      <c r="AE665" s="270" t="s">
        <v>85</v>
      </c>
      <c r="BI665" s="137" t="s">
        <v>21</v>
      </c>
      <c r="BJ665" s="129">
        <f>B665/B684</f>
        <v>8.9796669426810194E-2</v>
      </c>
      <c r="BK665" s="130">
        <f t="shared" ref="BK665" si="12514">C665/C684</f>
        <v>4.546974256101638E-2</v>
      </c>
      <c r="BL665" s="131">
        <f t="shared" ref="BL665" si="12515">D665/D684</f>
        <v>7.0720299345182411E-2</v>
      </c>
      <c r="BM665" s="132">
        <f t="shared" ref="BM665" si="12516">E665/E684</f>
        <v>6.370586093920641E-2</v>
      </c>
      <c r="BN665" s="129">
        <f t="shared" ref="BN665" si="12517">F665/F684</f>
        <v>9.2750847207897447E-2</v>
      </c>
      <c r="BO665" s="130">
        <f t="shared" ref="BO665" si="12518">G665/G684</f>
        <v>4.558835229532978E-2</v>
      </c>
      <c r="BP665" s="131">
        <f t="shared" ref="BP665" si="12519">H665/H684</f>
        <v>7.5761796000222828E-2</v>
      </c>
      <c r="BQ665" s="132">
        <f t="shared" ref="BQ665" si="12520">I665/I684</f>
        <v>4.9656656759249768E-2</v>
      </c>
      <c r="BR665" s="129">
        <f t="shared" ref="BR665" si="12521">J665/J684</f>
        <v>4.8857868020304569E-2</v>
      </c>
      <c r="BS665" s="130">
        <f t="shared" ref="BS665" si="12522">K665/K684</f>
        <v>0.13218938671750874</v>
      </c>
      <c r="BT665" s="131">
        <f t="shared" ref="BT665" si="12523">L665/L684</f>
        <v>4.2330727844888845E-2</v>
      </c>
      <c r="BU665" s="129">
        <f t="shared" ref="BU665" si="12524">M665/M684</f>
        <v>0.12131507944438893</v>
      </c>
      <c r="BV665" s="133">
        <f t="shared" ref="BV665" si="12525">N665/N684</f>
        <v>5.6203017002169418E-2</v>
      </c>
      <c r="BW665" s="134">
        <f t="shared" ref="BW665" si="12526">O665/O684</f>
        <v>9.3850492257458076E-2</v>
      </c>
      <c r="BX665" s="129">
        <f t="shared" ref="BX665" si="12527">P665/P684</f>
        <v>7.5207614071101991E-2</v>
      </c>
      <c r="BY665" s="130">
        <f t="shared" ref="BY665" si="12528">Q665/Q684</f>
        <v>7.511598065343994E-2</v>
      </c>
      <c r="BZ665" s="131">
        <f t="shared" ref="BZ665" si="12529">R665/R684</f>
        <v>8.6437163002903356E-2</v>
      </c>
      <c r="CA665" s="132">
        <f t="shared" ref="CA665" si="12530">S665/S684</f>
        <v>5.6197392308961876E-2</v>
      </c>
      <c r="CB665" s="129">
        <f t="shared" ref="CB665" si="12531">T665/T684</f>
        <v>4.0809870294210696E-2</v>
      </c>
      <c r="CC665" s="130">
        <f t="shared" ref="CC665" si="12532">U665/U684</f>
        <v>0.12810707456978968</v>
      </c>
      <c r="CD665" s="131">
        <f t="shared" ref="CD665" si="12533">V665/V684</f>
        <v>3.3951219512195124E-2</v>
      </c>
      <c r="CE665" s="132">
        <f t="shared" ref="CE665" si="12534">W665/W684</f>
        <v>8.3340825316910908E-2</v>
      </c>
      <c r="CF665" s="129">
        <f t="shared" ref="CF665" si="12535">X665/X684</f>
        <v>6.6830100191856742E-2</v>
      </c>
      <c r="CG665" s="130">
        <f t="shared" ref="CG665" si="12536">Y665/Y684</f>
        <v>0.11236981545770144</v>
      </c>
      <c r="CH665" s="131">
        <f t="shared" ref="CH665" si="12537">Z665/Z684</f>
        <v>7.0977393617021281E-2</v>
      </c>
      <c r="CI665" s="129">
        <f t="shared" ref="CI665" si="12538">AA665/AA684</f>
        <v>5.8736530741601518E-2</v>
      </c>
      <c r="CJ665" s="135">
        <f t="shared" ref="CJ665" si="12539">AB665/AB684</f>
        <v>6.8603651093108425E-2</v>
      </c>
      <c r="CK665" s="136">
        <f t="shared" ref="CK665" si="12540">AC665/AC684</f>
        <v>7.2735237062222319E-2</v>
      </c>
    </row>
    <row r="666" spans="1:89" ht="14.25" thickTop="1" thickBot="1" x14ac:dyDescent="0.25">
      <c r="A666" s="146" t="s">
        <v>22</v>
      </c>
      <c r="B666" s="196">
        <v>839</v>
      </c>
      <c r="C666" s="197">
        <v>614</v>
      </c>
      <c r="D666" s="198">
        <v>365</v>
      </c>
      <c r="E666" s="199">
        <v>340</v>
      </c>
      <c r="F666" s="196">
        <v>1299</v>
      </c>
      <c r="G666" s="200">
        <v>437</v>
      </c>
      <c r="H666" s="198">
        <v>1429</v>
      </c>
      <c r="I666" s="199">
        <v>879</v>
      </c>
      <c r="J666" s="196">
        <v>166</v>
      </c>
      <c r="K666" s="200">
        <v>406</v>
      </c>
      <c r="L666" s="198">
        <v>395</v>
      </c>
      <c r="M666" s="196">
        <v>1047</v>
      </c>
      <c r="N666" s="201">
        <v>1065</v>
      </c>
      <c r="O666" s="202">
        <v>1776</v>
      </c>
      <c r="P666" s="196">
        <v>668</v>
      </c>
      <c r="Q666" s="200">
        <v>669</v>
      </c>
      <c r="R666" s="198">
        <v>893</v>
      </c>
      <c r="S666" s="199">
        <v>707</v>
      </c>
      <c r="T666" s="196">
        <v>132</v>
      </c>
      <c r="U666" s="200">
        <v>232</v>
      </c>
      <c r="V666" s="198">
        <v>380</v>
      </c>
      <c r="W666" s="199">
        <v>995</v>
      </c>
      <c r="X666" s="196">
        <v>523</v>
      </c>
      <c r="Y666" s="200">
        <v>485</v>
      </c>
      <c r="Z666" s="198">
        <v>1196</v>
      </c>
      <c r="AA666" s="196">
        <v>933</v>
      </c>
      <c r="AB666" s="170">
        <f t="shared" si="12403"/>
        <v>9350</v>
      </c>
      <c r="AC666" s="171">
        <f t="shared" si="12404"/>
        <v>9520</v>
      </c>
      <c r="AE666" s="298" t="s">
        <v>0</v>
      </c>
      <c r="AF666" s="292" t="s">
        <v>1</v>
      </c>
      <c r="AG666" s="293"/>
      <c r="AH666" s="292" t="s">
        <v>2</v>
      </c>
      <c r="AI666" s="293"/>
      <c r="AJ666" s="292" t="s">
        <v>3</v>
      </c>
      <c r="AK666" s="293"/>
      <c r="AL666" s="292" t="s">
        <v>4</v>
      </c>
      <c r="AM666" s="293"/>
      <c r="AN666" s="292" t="s">
        <v>5</v>
      </c>
      <c r="AO666" s="293"/>
      <c r="AP666" s="292" t="s">
        <v>6</v>
      </c>
      <c r="AQ666" s="293"/>
      <c r="AR666" s="292" t="s">
        <v>7</v>
      </c>
      <c r="AS666" s="293"/>
      <c r="AT666" s="292" t="s">
        <v>8</v>
      </c>
      <c r="AU666" s="293"/>
      <c r="AV666" s="292" t="s">
        <v>9</v>
      </c>
      <c r="AW666" s="293"/>
      <c r="AX666" s="292" t="s">
        <v>10</v>
      </c>
      <c r="AY666" s="293"/>
      <c r="AZ666" s="292" t="s">
        <v>11</v>
      </c>
      <c r="BA666" s="293"/>
      <c r="BB666" s="292" t="s">
        <v>12</v>
      </c>
      <c r="BC666" s="293"/>
      <c r="BD666" s="294" t="s">
        <v>40</v>
      </c>
      <c r="BE666" s="295"/>
      <c r="BF666" s="296" t="s">
        <v>41</v>
      </c>
      <c r="BG666" s="297"/>
      <c r="BI666" s="146" t="s">
        <v>22</v>
      </c>
      <c r="BJ666" s="129">
        <f>B666/B684</f>
        <v>7.7192013984727206E-2</v>
      </c>
      <c r="BK666" s="130">
        <f t="shared" ref="BK666" si="12541">C666/C684</f>
        <v>5.1320628552323638E-2</v>
      </c>
      <c r="BL666" s="131">
        <f t="shared" ref="BL666" si="12542">D666/D684</f>
        <v>6.8288119738072972E-2</v>
      </c>
      <c r="BM666" s="132">
        <f t="shared" ref="BM666" si="12543">E666/E684</f>
        <v>6.1885693483800512E-2</v>
      </c>
      <c r="BN666" s="129">
        <f t="shared" ref="BN666" si="12544">F666/F684</f>
        <v>9.5697657285987919E-2</v>
      </c>
      <c r="BO666" s="130">
        <f t="shared" ref="BO666" si="12545">G666/G684</f>
        <v>3.4768080197310841E-2</v>
      </c>
      <c r="BP666" s="131">
        <f t="shared" ref="BP666" si="12546">H666/H684</f>
        <v>7.960559300317531E-2</v>
      </c>
      <c r="BQ666" s="132">
        <f t="shared" ref="BQ666" si="12547">I666/I684</f>
        <v>4.5044583376037714E-2</v>
      </c>
      <c r="BR666" s="129">
        <f t="shared" ref="BR666" si="12548">J666/J684</f>
        <v>5.2664974619289338E-2</v>
      </c>
      <c r="BS666" s="130">
        <f t="shared" ref="BS666" si="12549">K666/K684</f>
        <v>0.1290117572291071</v>
      </c>
      <c r="BT666" s="131">
        <f t="shared" ref="BT666" si="12550">L666/L684</f>
        <v>4.0097452035326366E-2</v>
      </c>
      <c r="BU666" s="129">
        <f t="shared" ref="BU666" si="12551">M666/M684</f>
        <v>0.10462676126711302</v>
      </c>
      <c r="BV666" s="133">
        <f t="shared" ref="BV666" si="12552">N666/N684</f>
        <v>5.3730891478734673E-2</v>
      </c>
      <c r="BW666" s="134">
        <f t="shared" ref="BW666" si="12553">O666/O684</f>
        <v>8.786424578241725E-2</v>
      </c>
      <c r="BX666" s="129">
        <f t="shared" ref="BX666" si="12554">P666/P684</f>
        <v>6.23308761780349E-2</v>
      </c>
      <c r="BY666" s="130">
        <f t="shared" ref="BY666" si="12555">Q666/Q684</f>
        <v>6.6034942256440632E-2</v>
      </c>
      <c r="BZ666" s="131">
        <f t="shared" ref="BZ666" si="12556">R666/R684</f>
        <v>7.407714641227707E-2</v>
      </c>
      <c r="CA666" s="132">
        <f t="shared" ref="CA666" si="12557">S666/S684</f>
        <v>5.8342960884634427E-2</v>
      </c>
      <c r="CB666" s="129">
        <f t="shared" ref="CB666" si="12558">T666/T684</f>
        <v>4.175893704523885E-2</v>
      </c>
      <c r="CC666" s="130">
        <f t="shared" ref="CC666" si="12559">U666/U684</f>
        <v>7.3932441045251748E-2</v>
      </c>
      <c r="CD666" s="131">
        <f t="shared" ref="CD666" si="12560">V666/V684</f>
        <v>3.7073170731707315E-2</v>
      </c>
      <c r="CE666" s="132">
        <f t="shared" ref="CE666" si="12561">W666/W684</f>
        <v>8.9454283916209659E-2</v>
      </c>
      <c r="CF666" s="129">
        <f t="shared" ref="CF666" si="12562">X666/X684</f>
        <v>5.5745043700703475E-2</v>
      </c>
      <c r="CG666" s="130">
        <f t="shared" ref="CG666" si="12563">Y666/Y684</f>
        <v>8.8616846336561306E-2</v>
      </c>
      <c r="CH666" s="131">
        <f t="shared" ref="CH666" si="12564">Z666/Z684</f>
        <v>6.6267730496453903E-2</v>
      </c>
      <c r="CI666" s="129">
        <f t="shared" ref="CI666" si="12565">AA666/AA684</f>
        <v>4.9281639552081133E-2</v>
      </c>
      <c r="CJ666" s="135">
        <f t="shared" ref="CJ666" si="12566">AB666/AB684</f>
        <v>6.4851292864276988E-2</v>
      </c>
      <c r="CK666" s="136">
        <f t="shared" ref="CK666" si="12567">AC666/AC684</f>
        <v>6.6192472692128523E-2</v>
      </c>
    </row>
    <row r="667" spans="1:89" ht="15" thickTop="1" thickBot="1" x14ac:dyDescent="0.3">
      <c r="A667" s="137" t="s">
        <v>23</v>
      </c>
      <c r="B667" s="189">
        <v>660</v>
      </c>
      <c r="C667" s="190">
        <v>585</v>
      </c>
      <c r="D667" s="191">
        <v>272</v>
      </c>
      <c r="E667" s="192">
        <v>265</v>
      </c>
      <c r="F667" s="189">
        <v>896</v>
      </c>
      <c r="G667" s="193">
        <v>395</v>
      </c>
      <c r="H667" s="191">
        <v>1078</v>
      </c>
      <c r="I667" s="192">
        <v>928</v>
      </c>
      <c r="J667" s="189">
        <v>148</v>
      </c>
      <c r="K667" s="193">
        <v>289</v>
      </c>
      <c r="L667" s="191">
        <v>353</v>
      </c>
      <c r="M667" s="189">
        <v>821</v>
      </c>
      <c r="N667" s="194">
        <v>890</v>
      </c>
      <c r="O667" s="195">
        <v>1263</v>
      </c>
      <c r="P667" s="189">
        <v>527</v>
      </c>
      <c r="Q667" s="193">
        <v>436</v>
      </c>
      <c r="R667" s="191">
        <v>702</v>
      </c>
      <c r="S667" s="192">
        <v>576</v>
      </c>
      <c r="T667" s="189">
        <v>147</v>
      </c>
      <c r="U667" s="193">
        <v>209</v>
      </c>
      <c r="V667" s="191">
        <v>321</v>
      </c>
      <c r="W667" s="192">
        <v>791</v>
      </c>
      <c r="X667" s="189">
        <v>438</v>
      </c>
      <c r="Y667" s="193">
        <v>309</v>
      </c>
      <c r="Z667" s="191">
        <v>1077</v>
      </c>
      <c r="AA667" s="189">
        <v>1097</v>
      </c>
      <c r="AB667" s="170">
        <f t="shared" si="12403"/>
        <v>7509</v>
      </c>
      <c r="AC667" s="171">
        <f t="shared" si="12404"/>
        <v>7964</v>
      </c>
      <c r="AE667" s="299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6.0723157604195416E-2</v>
      </c>
      <c r="BK667" s="130">
        <f t="shared" ref="BK667" si="12568">C667/C684</f>
        <v>4.8896690070210629E-2</v>
      </c>
      <c r="BL667" s="131">
        <f t="shared" ref="BL667" si="12569">D667/D684</f>
        <v>5.0888681010289989E-2</v>
      </c>
      <c r="BM667" s="132">
        <f t="shared" ref="BM667" si="12570">E667/E684</f>
        <v>4.823443756825628E-2</v>
      </c>
      <c r="BN667" s="129">
        <f t="shared" ref="BN667" si="12571">F667/F684</f>
        <v>6.600854574922646E-2</v>
      </c>
      <c r="BO667" s="130">
        <f t="shared" ref="BO667" si="12572">G667/G684</f>
        <v>3.1426525578804994E-2</v>
      </c>
      <c r="BP667" s="131">
        <f t="shared" ref="BP667" si="12573">H667/H684</f>
        <v>6.0052364770764859E-2</v>
      </c>
      <c r="BQ667" s="132">
        <f t="shared" ref="BQ667" si="12574">I667/I684</f>
        <v>4.7555601106897612E-2</v>
      </c>
      <c r="BR667" s="129">
        <f t="shared" ref="BR667" si="12575">J667/J684</f>
        <v>4.6954314720812185E-2</v>
      </c>
      <c r="BS667" s="130">
        <f t="shared" ref="BS667" si="12576">K667/K684</f>
        <v>9.1833492214807758E-2</v>
      </c>
      <c r="BT667" s="131">
        <f t="shared" ref="BT667" si="12577">L667/L684</f>
        <v>3.5833925489797989E-2</v>
      </c>
      <c r="BU667" s="129">
        <f t="shared" ref="BU667" si="12578">M667/M684</f>
        <v>8.2042570200859394E-2</v>
      </c>
      <c r="BV667" s="133">
        <f t="shared" ref="BV667" si="12579">N667/N684</f>
        <v>4.4901871752182028E-2</v>
      </c>
      <c r="BW667" s="134">
        <f t="shared" ref="BW667" si="12580">O667/O684</f>
        <v>6.2484539652698755E-2</v>
      </c>
      <c r="BX667" s="129">
        <f t="shared" ref="BX667" si="12581">P667/P684</f>
        <v>4.9174209200335918E-2</v>
      </c>
      <c r="BY667" s="130">
        <f t="shared" ref="BY667" si="12582">Q667/Q684</f>
        <v>4.3036225446648903E-2</v>
      </c>
      <c r="BZ667" s="131">
        <f t="shared" ref="BZ667" si="12583">R667/R684</f>
        <v>5.8233098299460807E-2</v>
      </c>
      <c r="CA667" s="132">
        <f t="shared" ref="CA667" si="12584">S667/S684</f>
        <v>4.7532596137976564E-2</v>
      </c>
      <c r="CB667" s="129">
        <f t="shared" ref="CB667" si="12585">T667/T684</f>
        <v>4.6504270800379624E-2</v>
      </c>
      <c r="CC667" s="130">
        <f t="shared" ref="CC667" si="12586">U667/U684</f>
        <v>6.6602931803696627E-2</v>
      </c>
      <c r="CD667" s="131">
        <f t="shared" ref="CD667" si="12587">V667/V684</f>
        <v>3.1317073170731707E-2</v>
      </c>
      <c r="CE667" s="132">
        <f t="shared" ref="CE667" si="12588">W667/W684</f>
        <v>7.1113908118313404E-2</v>
      </c>
      <c r="CF667" s="129">
        <f t="shared" ref="CF667" si="12589">X667/X684</f>
        <v>4.6685141760818588E-2</v>
      </c>
      <c r="CG667" s="130">
        <f t="shared" ref="CG667" si="12590">Y667/Y684</f>
        <v>5.6458980449479265E-2</v>
      </c>
      <c r="CH667" s="131">
        <f t="shared" ref="CH667" si="12591">Z667/Z684</f>
        <v>5.9674202127659573E-2</v>
      </c>
      <c r="CI667" s="129">
        <f t="shared" ref="CI667" si="12592">AA667/AA684</f>
        <v>5.794422142404395E-2</v>
      </c>
      <c r="CJ667" s="135">
        <f t="shared" ref="CJ667" si="12593">AB667/AB684</f>
        <v>5.2082177338808121E-2</v>
      </c>
      <c r="CK667" s="136">
        <f t="shared" ref="CK667" si="12594">AC667/AC684</f>
        <v>5.5373618962196586E-2</v>
      </c>
    </row>
    <row r="668" spans="1:89" ht="13.5" thickTop="1" x14ac:dyDescent="0.2">
      <c r="A668" s="146" t="s">
        <v>24</v>
      </c>
      <c r="B668" s="203">
        <v>576</v>
      </c>
      <c r="C668" s="197">
        <v>577</v>
      </c>
      <c r="D668" s="198">
        <v>244</v>
      </c>
      <c r="E668" s="199">
        <v>264</v>
      </c>
      <c r="F668" s="196">
        <v>837</v>
      </c>
      <c r="G668" s="200">
        <v>399</v>
      </c>
      <c r="H668" s="198">
        <v>1022</v>
      </c>
      <c r="I668" s="199">
        <v>909</v>
      </c>
      <c r="J668" s="196">
        <v>137</v>
      </c>
      <c r="K668" s="200">
        <v>194</v>
      </c>
      <c r="L668" s="198">
        <v>399</v>
      </c>
      <c r="M668" s="196">
        <v>721</v>
      </c>
      <c r="N668" s="201">
        <v>902</v>
      </c>
      <c r="O668" s="204">
        <v>1050</v>
      </c>
      <c r="P668" s="196">
        <v>499</v>
      </c>
      <c r="Q668" s="200">
        <v>452</v>
      </c>
      <c r="R668" s="198">
        <v>636</v>
      </c>
      <c r="S668" s="199">
        <v>537</v>
      </c>
      <c r="T668" s="196">
        <v>120</v>
      </c>
      <c r="U668" s="200">
        <v>159</v>
      </c>
      <c r="V668" s="198">
        <v>417</v>
      </c>
      <c r="W668" s="205">
        <v>721</v>
      </c>
      <c r="X668" s="196">
        <v>406</v>
      </c>
      <c r="Y668" s="200">
        <v>253</v>
      </c>
      <c r="Z668" s="198">
        <v>985</v>
      </c>
      <c r="AA668" s="196">
        <v>1059</v>
      </c>
      <c r="AB668" s="170">
        <f t="shared" si="12403"/>
        <v>7180</v>
      </c>
      <c r="AC668" s="171">
        <f t="shared" si="12404"/>
        <v>7295</v>
      </c>
      <c r="AE668" s="273" t="str">
        <f>$AE$17</f>
        <v>17:00 - 17:59</v>
      </c>
      <c r="AF668" s="126">
        <f t="shared" ref="AF668:AU670" si="12595">SUMIF($A$9:$A$32,$AE668,B$660:B$683)</f>
        <v>658</v>
      </c>
      <c r="AG668" s="186">
        <f t="shared" si="12595"/>
        <v>1375</v>
      </c>
      <c r="AH668" s="127">
        <f t="shared" si="12595"/>
        <v>499</v>
      </c>
      <c r="AI668" s="180">
        <f t="shared" si="12595"/>
        <v>421</v>
      </c>
      <c r="AJ668" s="126">
        <f t="shared" si="12595"/>
        <v>815</v>
      </c>
      <c r="AK668" s="128">
        <f t="shared" si="12595"/>
        <v>1377</v>
      </c>
      <c r="AL668" s="127">
        <f t="shared" si="12595"/>
        <v>1206</v>
      </c>
      <c r="AM668" s="180">
        <f t="shared" si="12595"/>
        <v>1932</v>
      </c>
      <c r="AN668" s="126">
        <f t="shared" si="12595"/>
        <v>459</v>
      </c>
      <c r="AO668" s="128">
        <f t="shared" si="12595"/>
        <v>105</v>
      </c>
      <c r="AP668" s="127">
        <f t="shared" si="12595"/>
        <v>1117</v>
      </c>
      <c r="AQ668" s="126">
        <f t="shared" si="12595"/>
        <v>360</v>
      </c>
      <c r="AR668" s="179">
        <f t="shared" si="12595"/>
        <v>1637</v>
      </c>
      <c r="AS668" s="181">
        <f t="shared" si="12595"/>
        <v>1030</v>
      </c>
      <c r="AT668" s="126">
        <f t="shared" si="12595"/>
        <v>817</v>
      </c>
      <c r="AU668" s="128">
        <f t="shared" si="12595"/>
        <v>615</v>
      </c>
      <c r="AV668" s="127">
        <f t="shared" ref="AP668:BE670" si="12596">SUMIF($A$9:$A$32,$AE668,R$660:R$683)</f>
        <v>882</v>
      </c>
      <c r="AW668" s="180">
        <f t="shared" si="12596"/>
        <v>953</v>
      </c>
      <c r="AX668" s="126">
        <f t="shared" si="12596"/>
        <v>455</v>
      </c>
      <c r="AY668" s="128">
        <f t="shared" si="12596"/>
        <v>68</v>
      </c>
      <c r="AZ668" s="127">
        <f t="shared" si="12596"/>
        <v>1139</v>
      </c>
      <c r="BA668" s="180">
        <f t="shared" si="12596"/>
        <v>492</v>
      </c>
      <c r="BB668" s="126">
        <f t="shared" si="12596"/>
        <v>893</v>
      </c>
      <c r="BC668" s="128">
        <f t="shared" si="12596"/>
        <v>214</v>
      </c>
      <c r="BD668" s="184">
        <f t="shared" si="12596"/>
        <v>1138</v>
      </c>
      <c r="BE668" s="185">
        <f t="shared" si="12596"/>
        <v>1440</v>
      </c>
      <c r="BF668" s="170">
        <f>AF668+AH668+AJ668+AL668+AN668+AP668+AR668+AT668+AV668+AX668+AZ668+BB668+BD668</f>
        <v>11715</v>
      </c>
      <c r="BG668" s="171">
        <f>AG668+AI668+AK668+AM668+AO668+AQ668+AS668+AU668+AW668+AY668+BA668+BC668+BE668</f>
        <v>10382</v>
      </c>
      <c r="BI668" s="146" t="s">
        <v>24</v>
      </c>
      <c r="BJ668" s="129">
        <f>B668/B684</f>
        <v>5.2994755727297817E-2</v>
      </c>
      <c r="BK668" s="130">
        <f t="shared" ref="BK668" si="12597">C668/C684</f>
        <v>4.8228017385489805E-2</v>
      </c>
      <c r="BL668" s="131">
        <f t="shared" ref="BL668" si="12598">D668/D684</f>
        <v>4.5650140318054255E-2</v>
      </c>
      <c r="BM668" s="132">
        <f t="shared" ref="BM668" si="12599">E668/E684</f>
        <v>4.8052420822715693E-2</v>
      </c>
      <c r="BN668" s="129">
        <f t="shared" ref="BN668" si="12600">F668/F684</f>
        <v>6.1662000884043021E-2</v>
      </c>
      <c r="BO668" s="130">
        <f t="shared" ref="BO668" si="12601">G668/G684</f>
        <v>3.1744768875805553E-2</v>
      </c>
      <c r="BP668" s="131">
        <f t="shared" ref="BP668" si="12602">H668/H684</f>
        <v>5.6932761406049803E-2</v>
      </c>
      <c r="BQ668" s="132">
        <f t="shared" ref="BQ668" si="12603">I668/I684</f>
        <v>4.6581941170441732E-2</v>
      </c>
      <c r="BR668" s="129">
        <f t="shared" ref="BR668" si="12604">J668/J684</f>
        <v>4.3464467005076141E-2</v>
      </c>
      <c r="BS668" s="130">
        <f t="shared" ref="BS668" si="12605">K668/K684</f>
        <v>6.1646012074992054E-2</v>
      </c>
      <c r="BT668" s="131">
        <f t="shared" ref="BT668" si="12606">L668/L684</f>
        <v>4.0503502182519538E-2</v>
      </c>
      <c r="BU668" s="129">
        <f t="shared" ref="BU668" si="12607">M668/M684</f>
        <v>7.2049565304286994E-2</v>
      </c>
      <c r="BV668" s="133">
        <f t="shared" ref="BV668" si="12608">N668/N684</f>
        <v>4.5507290247717068E-2</v>
      </c>
      <c r="BW668" s="134">
        <f t="shared" ref="BW668" si="12609">O668/O684</f>
        <v>5.1946766932172365E-2</v>
      </c>
      <c r="BX668" s="129">
        <f t="shared" ref="BX668" si="12610">P668/P684</f>
        <v>4.6561537743771579E-2</v>
      </c>
      <c r="BY668" s="130">
        <f t="shared" ref="BY668" si="12611">Q668/Q684</f>
        <v>4.4615536472213994E-2</v>
      </c>
      <c r="BZ668" s="131">
        <f t="shared" ref="BZ668" si="12612">R668/R684</f>
        <v>5.2758191621733723E-2</v>
      </c>
      <c r="CA668" s="132">
        <f t="shared" ref="CA668" si="12613">S668/S684</f>
        <v>4.4314243274467736E-2</v>
      </c>
      <c r="CB668" s="129">
        <f t="shared" ref="CB668" si="12614">T668/T684</f>
        <v>3.7962670041126224E-2</v>
      </c>
      <c r="CC668" s="130">
        <f t="shared" ref="CC668" si="12615">U668/U684</f>
        <v>5.0669216061185469E-2</v>
      </c>
      <c r="CD668" s="131">
        <f t="shared" ref="CD668" si="12616">V668/V684</f>
        <v>4.0682926829268294E-2</v>
      </c>
      <c r="CE668" s="132">
        <f t="shared" ref="CE668" si="12617">W668/W684</f>
        <v>6.4820641913152927E-2</v>
      </c>
      <c r="CF668" s="129">
        <f t="shared" ref="CF668" si="12618">X668/X684</f>
        <v>4.3274355148156043E-2</v>
      </c>
      <c r="CG668" s="130">
        <f t="shared" ref="CG668" si="12619">Y668/Y684</f>
        <v>4.6226932212680434E-2</v>
      </c>
      <c r="CH668" s="131">
        <f t="shared" ref="CH668" si="12620">Z668/Z684</f>
        <v>5.4576684397163122E-2</v>
      </c>
      <c r="CI668" s="129">
        <f t="shared" ref="CI668" si="12621">AA668/AA684</f>
        <v>5.5937037819564758E-2</v>
      </c>
      <c r="CJ668" s="135">
        <f t="shared" ref="CJ668" si="12622">AB668/AB684</f>
        <v>4.9800244146043726E-2</v>
      </c>
      <c r="CK668" s="136">
        <f t="shared" ref="CK668" si="12623">AC668/AC684</f>
        <v>5.0722068097592179E-2</v>
      </c>
    </row>
    <row r="669" spans="1:89" x14ac:dyDescent="0.2">
      <c r="A669" s="137" t="s">
        <v>25</v>
      </c>
      <c r="B669" s="206">
        <v>553</v>
      </c>
      <c r="C669" s="190">
        <v>533</v>
      </c>
      <c r="D669" s="191">
        <v>239</v>
      </c>
      <c r="E669" s="192">
        <v>263</v>
      </c>
      <c r="F669" s="189">
        <v>618</v>
      </c>
      <c r="G669" s="193">
        <v>422</v>
      </c>
      <c r="H669" s="191">
        <v>898</v>
      </c>
      <c r="I669" s="192">
        <v>983</v>
      </c>
      <c r="J669" s="189">
        <v>160</v>
      </c>
      <c r="K669" s="190">
        <v>154</v>
      </c>
      <c r="L669" s="191">
        <v>383</v>
      </c>
      <c r="M669" s="189">
        <v>524</v>
      </c>
      <c r="N669" s="194">
        <v>786</v>
      </c>
      <c r="O669" s="207">
        <v>1002</v>
      </c>
      <c r="P669" s="189">
        <v>529</v>
      </c>
      <c r="Q669" s="190">
        <v>433</v>
      </c>
      <c r="R669" s="191">
        <v>645</v>
      </c>
      <c r="S669" s="192">
        <v>540</v>
      </c>
      <c r="T669" s="198">
        <v>125</v>
      </c>
      <c r="U669" s="189">
        <v>152</v>
      </c>
      <c r="V669" s="191">
        <v>457</v>
      </c>
      <c r="W669" s="208">
        <v>592</v>
      </c>
      <c r="X669" s="189">
        <v>409</v>
      </c>
      <c r="Y669" s="193">
        <v>198</v>
      </c>
      <c r="Z669" s="191">
        <v>1003</v>
      </c>
      <c r="AA669" s="189">
        <v>1065</v>
      </c>
      <c r="AB669" s="170">
        <f t="shared" si="12403"/>
        <v>6805</v>
      </c>
      <c r="AC669" s="171">
        <f t="shared" si="12404"/>
        <v>6861</v>
      </c>
      <c r="AE669" s="275" t="str">
        <f>$AE$18</f>
        <v>18:00 - 18:59</v>
      </c>
      <c r="AF669" s="126">
        <f t="shared" si="12595"/>
        <v>654</v>
      </c>
      <c r="AG669" s="190">
        <f t="shared" si="12595"/>
        <v>1370</v>
      </c>
      <c r="AH669" s="191">
        <f t="shared" si="12595"/>
        <v>368</v>
      </c>
      <c r="AI669" s="192">
        <f t="shared" si="12595"/>
        <v>467</v>
      </c>
      <c r="AJ669" s="276">
        <f t="shared" si="12595"/>
        <v>607</v>
      </c>
      <c r="AK669" s="193">
        <f t="shared" si="12595"/>
        <v>1352</v>
      </c>
      <c r="AL669" s="191">
        <f t="shared" si="12595"/>
        <v>1164</v>
      </c>
      <c r="AM669" s="192">
        <f t="shared" si="12595"/>
        <v>1905</v>
      </c>
      <c r="AN669" s="276">
        <f t="shared" si="12595"/>
        <v>407</v>
      </c>
      <c r="AO669" s="193">
        <f t="shared" si="12595"/>
        <v>89</v>
      </c>
      <c r="AP669" s="191">
        <f t="shared" si="12596"/>
        <v>1165</v>
      </c>
      <c r="AQ669" s="276">
        <f t="shared" si="12596"/>
        <v>373</v>
      </c>
      <c r="AR669" s="194">
        <f t="shared" si="12596"/>
        <v>1663</v>
      </c>
      <c r="AS669" s="195">
        <f t="shared" si="12596"/>
        <v>1386</v>
      </c>
      <c r="AT669" s="276">
        <f t="shared" si="12596"/>
        <v>950</v>
      </c>
      <c r="AU669" s="193">
        <f t="shared" si="12596"/>
        <v>916</v>
      </c>
      <c r="AV669" s="191">
        <f t="shared" si="12596"/>
        <v>893</v>
      </c>
      <c r="AW669" s="192">
        <f t="shared" si="12596"/>
        <v>1328</v>
      </c>
      <c r="AX669" s="276">
        <f t="shared" si="12596"/>
        <v>396</v>
      </c>
      <c r="AY669" s="193">
        <f t="shared" si="12596"/>
        <v>86</v>
      </c>
      <c r="AZ669" s="191">
        <f t="shared" si="12596"/>
        <v>1324</v>
      </c>
      <c r="BA669" s="192">
        <f t="shared" si="12596"/>
        <v>827</v>
      </c>
      <c r="BB669" s="276">
        <f t="shared" si="12596"/>
        <v>1022</v>
      </c>
      <c r="BC669" s="193">
        <f t="shared" si="12596"/>
        <v>323</v>
      </c>
      <c r="BD669" s="191">
        <f t="shared" si="12596"/>
        <v>1374</v>
      </c>
      <c r="BE669" s="276">
        <f t="shared" si="12596"/>
        <v>2137</v>
      </c>
      <c r="BF669" s="172">
        <f>SUM(AF669,AH669,AJ669,AL669,AN669,AP669,AR669,AT669,AV669,AX669,AZ669,BB669,BD669)</f>
        <v>11987</v>
      </c>
      <c r="BG669" s="173">
        <f>SUM(AG669,AI669,AK669,AM669,AO669,AQ669,AS669,AU669,AW669,AY669,BA669,BC669,BE669)</f>
        <v>12559</v>
      </c>
      <c r="BI669" s="137" t="s">
        <v>25</v>
      </c>
      <c r="BJ669" s="129">
        <f>B669/B684</f>
        <v>5.0878645689575855E-2</v>
      </c>
      <c r="BK669" s="130">
        <f t="shared" ref="BK669" si="12624">C669/C684</f>
        <v>4.4550317619525243E-2</v>
      </c>
      <c r="BL669" s="131">
        <f t="shared" ref="BL669" si="12625">D669/D684</f>
        <v>4.4714686623012159E-2</v>
      </c>
      <c r="BM669" s="132">
        <f t="shared" ref="BM669" si="12626">E669/E684</f>
        <v>4.7870404077175098E-2</v>
      </c>
      <c r="BN669" s="129">
        <f t="shared" ref="BN669" si="12627">F669/F684</f>
        <v>4.5528215706497718E-2</v>
      </c>
      <c r="BO669" s="130">
        <f t="shared" ref="BO669" si="12628">G669/G684</f>
        <v>3.3574667833558752E-2</v>
      </c>
      <c r="BP669" s="131">
        <f t="shared" ref="BP669" si="12629">H669/H684</f>
        <v>5.0025068241323606E-2</v>
      </c>
      <c r="BQ669" s="132">
        <f t="shared" ref="BQ669" si="12630">I669/I684</f>
        <v>5.0374090396638309E-2</v>
      </c>
      <c r="BR669" s="129">
        <f t="shared" ref="BR669" si="12631">J669/J684</f>
        <v>5.0761421319796954E-2</v>
      </c>
      <c r="BS669" s="130">
        <f t="shared" ref="BS669" si="12632">K669/K684</f>
        <v>4.8935494121385446E-2</v>
      </c>
      <c r="BT669" s="131">
        <f t="shared" ref="BT669" si="12633">L669/L684</f>
        <v>3.8879301593746828E-2</v>
      </c>
      <c r="BU669" s="129">
        <f t="shared" ref="BU669" si="12634">M669/M684</f>
        <v>5.2363345658039372E-2</v>
      </c>
      <c r="BV669" s="133">
        <f t="shared" ref="BV669" si="12635">N669/N684</f>
        <v>3.9654911457545031E-2</v>
      </c>
      <c r="BW669" s="134">
        <f t="shared" ref="BW669" si="12636">O669/O684</f>
        <v>4.9572057586701627E-2</v>
      </c>
      <c r="BX669" s="129">
        <f t="shared" ref="BX669" si="12637">P669/P684</f>
        <v>4.9360828590090514E-2</v>
      </c>
      <c r="BY669" s="130">
        <f t="shared" ref="BY669" si="12638">Q669/Q684</f>
        <v>4.2740104629355444E-2</v>
      </c>
      <c r="BZ669" s="131">
        <f t="shared" ref="BZ669" si="12639">R669/R684</f>
        <v>5.3504769805060144E-2</v>
      </c>
      <c r="CA669" s="132">
        <f t="shared" ref="CA669" si="12640">S669/S684</f>
        <v>4.4561808879353029E-2</v>
      </c>
      <c r="CB669" s="129">
        <f t="shared" ref="CB669" si="12641">T669/T684</f>
        <v>3.9544447959506485E-2</v>
      </c>
      <c r="CC669" s="130">
        <f t="shared" ref="CC669" si="12642">U669/U684</f>
        <v>4.8438495857233907E-2</v>
      </c>
      <c r="CD669" s="131">
        <f t="shared" ref="CD669" si="12643">V669/V684</f>
        <v>4.4585365853658535E-2</v>
      </c>
      <c r="CE669" s="132">
        <f t="shared" ref="CE669" si="12644">W669/W684</f>
        <v>5.3223051335071471E-2</v>
      </c>
      <c r="CF669" s="129">
        <f t="shared" ref="CF669" si="12645">X669/X684</f>
        <v>4.3594116393093157E-2</v>
      </c>
      <c r="CG669" s="130">
        <f t="shared" ref="CG669" si="12646">Y669/Y684</f>
        <v>3.6177599122967294E-2</v>
      </c>
      <c r="CH669" s="131">
        <f t="shared" ref="CH669" si="12647">Z669/Z684</f>
        <v>5.5574024822695037E-2</v>
      </c>
      <c r="CI669" s="129">
        <f t="shared" ref="CI669" si="12648">AA669/AA684</f>
        <v>5.6253961546587787E-2</v>
      </c>
      <c r="CJ669" s="135">
        <f t="shared" ref="CJ669" si="12649">AB669/AB684</f>
        <v>4.7199256464321382E-2</v>
      </c>
      <c r="CK669" s="136">
        <f t="shared" ref="CK669" si="12650">AC669/AC684</f>
        <v>4.770447007780397E-2</v>
      </c>
    </row>
    <row r="670" spans="1:89" ht="13.5" thickBot="1" x14ac:dyDescent="0.25">
      <c r="A670" s="146" t="s">
        <v>26</v>
      </c>
      <c r="B670" s="203">
        <v>409</v>
      </c>
      <c r="C670" s="197">
        <v>581</v>
      </c>
      <c r="D670" s="198">
        <v>210</v>
      </c>
      <c r="E670" s="199">
        <v>289</v>
      </c>
      <c r="F670" s="196">
        <v>536</v>
      </c>
      <c r="G670" s="200">
        <v>399</v>
      </c>
      <c r="H670" s="198">
        <v>844</v>
      </c>
      <c r="I670" s="199">
        <v>791</v>
      </c>
      <c r="J670" s="196">
        <v>128</v>
      </c>
      <c r="K670" s="197">
        <v>132</v>
      </c>
      <c r="L670" s="198">
        <v>416</v>
      </c>
      <c r="M670" s="196">
        <v>495</v>
      </c>
      <c r="N670" s="201">
        <v>854</v>
      </c>
      <c r="O670" s="204">
        <v>885</v>
      </c>
      <c r="P670" s="196">
        <v>462</v>
      </c>
      <c r="Q670" s="197">
        <v>388</v>
      </c>
      <c r="R670" s="198">
        <v>566</v>
      </c>
      <c r="S670" s="199">
        <v>533</v>
      </c>
      <c r="T670" s="196">
        <v>119</v>
      </c>
      <c r="U670" s="200">
        <v>164</v>
      </c>
      <c r="V670" s="198">
        <v>415</v>
      </c>
      <c r="W670" s="205">
        <v>548</v>
      </c>
      <c r="X670" s="196">
        <v>324</v>
      </c>
      <c r="Y670" s="200">
        <v>228</v>
      </c>
      <c r="Z670" s="198">
        <v>965</v>
      </c>
      <c r="AA670" s="196">
        <v>1037</v>
      </c>
      <c r="AB670" s="170">
        <f t="shared" si="12403"/>
        <v>6248</v>
      </c>
      <c r="AC670" s="171">
        <f t="shared" si="12404"/>
        <v>6470</v>
      </c>
      <c r="AE670" s="273">
        <f>$AE$19</f>
        <v>0</v>
      </c>
      <c r="AF670" s="126">
        <f t="shared" si="12595"/>
        <v>0</v>
      </c>
      <c r="AG670" s="197">
        <f t="shared" si="12595"/>
        <v>0</v>
      </c>
      <c r="AH670" s="198">
        <f t="shared" si="12595"/>
        <v>0</v>
      </c>
      <c r="AI670" s="199">
        <f t="shared" si="12595"/>
        <v>0</v>
      </c>
      <c r="AJ670" s="196">
        <f t="shared" si="12595"/>
        <v>0</v>
      </c>
      <c r="AK670" s="200">
        <f t="shared" si="12595"/>
        <v>0</v>
      </c>
      <c r="AL670" s="198">
        <f t="shared" si="12595"/>
        <v>0</v>
      </c>
      <c r="AM670" s="199">
        <f t="shared" si="12595"/>
        <v>0</v>
      </c>
      <c r="AN670" s="196">
        <f t="shared" si="12595"/>
        <v>0</v>
      </c>
      <c r="AO670" s="200">
        <f t="shared" si="12595"/>
        <v>0</v>
      </c>
      <c r="AP670" s="198">
        <f t="shared" si="12596"/>
        <v>0</v>
      </c>
      <c r="AQ670" s="196">
        <f t="shared" si="12596"/>
        <v>0</v>
      </c>
      <c r="AR670" s="201">
        <f t="shared" si="12596"/>
        <v>0</v>
      </c>
      <c r="AS670" s="202">
        <f t="shared" si="12596"/>
        <v>0</v>
      </c>
      <c r="AT670" s="196">
        <f t="shared" si="12596"/>
        <v>0</v>
      </c>
      <c r="AU670" s="200">
        <f t="shared" si="12596"/>
        <v>0</v>
      </c>
      <c r="AV670" s="198">
        <f t="shared" si="12596"/>
        <v>0</v>
      </c>
      <c r="AW670" s="199">
        <f t="shared" si="12596"/>
        <v>0</v>
      </c>
      <c r="AX670" s="196">
        <f t="shared" si="12596"/>
        <v>0</v>
      </c>
      <c r="AY670" s="200">
        <f t="shared" si="12596"/>
        <v>0</v>
      </c>
      <c r="AZ670" s="198">
        <f t="shared" si="12596"/>
        <v>0</v>
      </c>
      <c r="BA670" s="199">
        <f t="shared" si="12596"/>
        <v>0</v>
      </c>
      <c r="BB670" s="196">
        <f t="shared" si="12596"/>
        <v>0</v>
      </c>
      <c r="BC670" s="200">
        <f t="shared" si="12596"/>
        <v>0</v>
      </c>
      <c r="BD670" s="198">
        <f t="shared" si="12596"/>
        <v>0</v>
      </c>
      <c r="BE670" s="196">
        <f t="shared" si="12596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3.7629956757751402E-2</v>
      </c>
      <c r="BK670" s="130">
        <f t="shared" ref="BK670" si="12651">C670/C684</f>
        <v>4.856235372785022E-2</v>
      </c>
      <c r="BL670" s="131">
        <f t="shared" ref="BL670" si="12652">D670/D684</f>
        <v>3.9289055191768008E-2</v>
      </c>
      <c r="BM670" s="132">
        <f t="shared" ref="BM670" si="12653">E670/E684</f>
        <v>5.2602839461230434E-2</v>
      </c>
      <c r="BN670" s="129">
        <f t="shared" ref="BN670" si="12654">F670/F684</f>
        <v>3.9487255046412262E-2</v>
      </c>
      <c r="BO670" s="130">
        <f t="shared" ref="BO670" si="12655">G670/G684</f>
        <v>3.1744768875805553E-2</v>
      </c>
      <c r="BP670" s="131">
        <f t="shared" ref="BP670" si="12656">H670/H684</f>
        <v>4.7016879282491229E-2</v>
      </c>
      <c r="BQ670" s="132">
        <f t="shared" ref="BQ670" si="12657">I670/I684</f>
        <v>4.0535000512452596E-2</v>
      </c>
      <c r="BR670" s="129">
        <f t="shared" ref="BR670" si="12658">J670/J684</f>
        <v>4.060913705583756E-2</v>
      </c>
      <c r="BS670" s="130">
        <f t="shared" ref="BS670" si="12659">K670/K684</f>
        <v>4.1944709246901808E-2</v>
      </c>
      <c r="BT670" s="131">
        <f t="shared" ref="BT670" si="12660">L670/L684</f>
        <v>4.2229215308090547E-2</v>
      </c>
      <c r="BU670" s="129">
        <f t="shared" ref="BU670" si="12661">M670/M684</f>
        <v>4.9465374238033377E-2</v>
      </c>
      <c r="BV670" s="133">
        <f t="shared" ref="BV670" si="12662">N670/N684</f>
        <v>4.3085616265576915E-2</v>
      </c>
      <c r="BW670" s="134">
        <f t="shared" ref="BW670" si="12663">O670/O684</f>
        <v>4.3783703557116707E-2</v>
      </c>
      <c r="BX670" s="129">
        <f t="shared" ref="BX670" si="12664">P670/P684</f>
        <v>4.3109079033311563E-2</v>
      </c>
      <c r="BY670" s="130">
        <f t="shared" ref="BY670" si="12665">Q670/Q684</f>
        <v>3.8298292369953607E-2</v>
      </c>
      <c r="BZ670" s="131">
        <f t="shared" ref="BZ670" si="12666">R670/R684</f>
        <v>4.6951472418083784E-2</v>
      </c>
      <c r="CA670" s="132">
        <f t="shared" ref="CA670" si="12667">S670/S684</f>
        <v>4.3984155801287339E-2</v>
      </c>
      <c r="CB670" s="129">
        <f t="shared" ref="CB670" si="12668">T670/T684</f>
        <v>3.7646314457450175E-2</v>
      </c>
      <c r="CC670" s="130">
        <f t="shared" ref="CC670" si="12669">U670/U684</f>
        <v>5.2262587635436585E-2</v>
      </c>
      <c r="CD670" s="131">
        <f t="shared" ref="CD670" si="12670">V670/V684</f>
        <v>4.0487804878048782E-2</v>
      </c>
      <c r="CE670" s="132">
        <f t="shared" ref="CE670" si="12671">W670/W684</f>
        <v>4.9267284006113458E-2</v>
      </c>
      <c r="CF670" s="129">
        <f t="shared" ref="CF670" si="12672">X670/X684</f>
        <v>3.453421445320827E-2</v>
      </c>
      <c r="CG670" s="130">
        <f t="shared" ref="CG670" si="12673">Y670/Y684</f>
        <v>4.1659053535538094E-2</v>
      </c>
      <c r="CH670" s="131">
        <f t="shared" ref="CH670" si="12674">Z670/Z684</f>
        <v>5.346852836879433E-2</v>
      </c>
      <c r="CI670" s="129">
        <f t="shared" ref="CI670" si="12675">AA670/AA684</f>
        <v>5.4774984153813648E-2</v>
      </c>
      <c r="CJ670" s="135">
        <f t="shared" ref="CJ670" si="12676">AB670/AB684</f>
        <v>4.3335922761069803E-2</v>
      </c>
      <c r="CK670" s="136">
        <f t="shared" ref="CK670" si="12677">AC670/AC684</f>
        <v>4.4985850663662973E-2</v>
      </c>
    </row>
    <row r="671" spans="1:89" ht="14.25" thickTop="1" thickBot="1" x14ac:dyDescent="0.25">
      <c r="A671" s="137" t="s">
        <v>27</v>
      </c>
      <c r="B671" s="206">
        <v>425</v>
      </c>
      <c r="C671" s="190">
        <v>607</v>
      </c>
      <c r="D671" s="191">
        <v>256</v>
      </c>
      <c r="E671" s="192">
        <v>294</v>
      </c>
      <c r="F671" s="189">
        <v>461</v>
      </c>
      <c r="G671" s="193">
        <v>500</v>
      </c>
      <c r="H671" s="191">
        <v>788</v>
      </c>
      <c r="I671" s="192">
        <v>916</v>
      </c>
      <c r="J671" s="189">
        <v>164</v>
      </c>
      <c r="K671" s="190">
        <v>119</v>
      </c>
      <c r="L671" s="191">
        <v>449</v>
      </c>
      <c r="M671" s="189">
        <v>346</v>
      </c>
      <c r="N671" s="194">
        <v>970</v>
      </c>
      <c r="O671" s="207">
        <v>742</v>
      </c>
      <c r="P671" s="189">
        <v>528</v>
      </c>
      <c r="Q671" s="190">
        <v>367</v>
      </c>
      <c r="R671" s="191">
        <v>594</v>
      </c>
      <c r="S671" s="192">
        <v>541</v>
      </c>
      <c r="T671" s="189">
        <v>164</v>
      </c>
      <c r="U671" s="193">
        <v>149</v>
      </c>
      <c r="V671" s="191">
        <v>515</v>
      </c>
      <c r="W671" s="208">
        <v>451</v>
      </c>
      <c r="X671" s="189">
        <v>370</v>
      </c>
      <c r="Y671" s="193">
        <v>159</v>
      </c>
      <c r="Z671" s="191">
        <v>927</v>
      </c>
      <c r="AA671" s="189">
        <v>1034</v>
      </c>
      <c r="AB671" s="170">
        <f t="shared" si="12403"/>
        <v>6611</v>
      </c>
      <c r="AC671" s="171">
        <f t="shared" si="12404"/>
        <v>6225</v>
      </c>
      <c r="AE671" s="267" t="s">
        <v>13</v>
      </c>
      <c r="AF671" s="20">
        <f t="shared" ref="AF671:BG671" si="12678">SUM(AF668:AF670)</f>
        <v>1312</v>
      </c>
      <c r="AG671" s="21">
        <f t="shared" si="12678"/>
        <v>2745</v>
      </c>
      <c r="AH671" s="20">
        <f t="shared" si="12678"/>
        <v>867</v>
      </c>
      <c r="AI671" s="21">
        <f t="shared" si="12678"/>
        <v>888</v>
      </c>
      <c r="AJ671" s="20">
        <f t="shared" si="12678"/>
        <v>1422</v>
      </c>
      <c r="AK671" s="21">
        <f t="shared" si="12678"/>
        <v>2729</v>
      </c>
      <c r="AL671" s="20">
        <f t="shared" si="12678"/>
        <v>2370</v>
      </c>
      <c r="AM671" s="21">
        <f t="shared" si="12678"/>
        <v>3837</v>
      </c>
      <c r="AN671" s="20">
        <f t="shared" si="12678"/>
        <v>866</v>
      </c>
      <c r="AO671" s="21">
        <f t="shared" si="12678"/>
        <v>194</v>
      </c>
      <c r="AP671" s="20">
        <f t="shared" si="12678"/>
        <v>2282</v>
      </c>
      <c r="AQ671" s="21">
        <f t="shared" si="12678"/>
        <v>733</v>
      </c>
      <c r="AR671" s="20">
        <f t="shared" si="12678"/>
        <v>3300</v>
      </c>
      <c r="AS671" s="21">
        <f t="shared" si="12678"/>
        <v>2416</v>
      </c>
      <c r="AT671" s="20">
        <f t="shared" si="12678"/>
        <v>1767</v>
      </c>
      <c r="AU671" s="21">
        <f t="shared" si="12678"/>
        <v>1531</v>
      </c>
      <c r="AV671" s="20">
        <f t="shared" si="12678"/>
        <v>1775</v>
      </c>
      <c r="AW671" s="21">
        <f t="shared" si="12678"/>
        <v>2281</v>
      </c>
      <c r="AX671" s="20">
        <f t="shared" si="12678"/>
        <v>851</v>
      </c>
      <c r="AY671" s="21">
        <f t="shared" si="12678"/>
        <v>154</v>
      </c>
      <c r="AZ671" s="20">
        <f t="shared" si="12678"/>
        <v>2463</v>
      </c>
      <c r="BA671" s="21">
        <f t="shared" si="12678"/>
        <v>1319</v>
      </c>
      <c r="BB671" s="20">
        <f t="shared" si="12678"/>
        <v>1915</v>
      </c>
      <c r="BC671" s="21">
        <f t="shared" si="12678"/>
        <v>537</v>
      </c>
      <c r="BD671" s="20">
        <f t="shared" si="12678"/>
        <v>2512</v>
      </c>
      <c r="BE671" s="21">
        <f t="shared" si="12678"/>
        <v>3577</v>
      </c>
      <c r="BF671" s="174">
        <f t="shared" si="12678"/>
        <v>23702</v>
      </c>
      <c r="BG671" s="175">
        <f t="shared" si="12678"/>
        <v>22941</v>
      </c>
      <c r="BI671" s="137" t="s">
        <v>27</v>
      </c>
      <c r="BJ671" s="129">
        <f>B671/B684</f>
        <v>3.9102033305731899E-2</v>
      </c>
      <c r="BK671" s="130">
        <f t="shared" ref="BK671" si="12679">C671/C684</f>
        <v>5.073553995319291E-2</v>
      </c>
      <c r="BL671" s="131">
        <f t="shared" ref="BL671" si="12680">D671/D684</f>
        <v>4.7895229186155283E-2</v>
      </c>
      <c r="BM671" s="132">
        <f t="shared" ref="BM671" si="12681">E671/E684</f>
        <v>5.351292318893338E-2</v>
      </c>
      <c r="BN671" s="129">
        <f t="shared" ref="BN671" si="12682">F671/F684</f>
        <v>3.3961986149992636E-2</v>
      </c>
      <c r="BO671" s="130">
        <f t="shared" ref="BO671" si="12683">G671/G684</f>
        <v>3.9780412125069615E-2</v>
      </c>
      <c r="BP671" s="131">
        <f t="shared" ref="BP671" si="12684">H671/H684</f>
        <v>4.3897275917776167E-2</v>
      </c>
      <c r="BQ671" s="132">
        <f t="shared" ref="BQ671" si="12685">I671/I684</f>
        <v>4.6940657989136006E-2</v>
      </c>
      <c r="BR671" s="129">
        <f t="shared" ref="BR671" si="12686">J671/J684</f>
        <v>5.2030456852791881E-2</v>
      </c>
      <c r="BS671" s="130">
        <f t="shared" ref="BS671" si="12687">K671/K684</f>
        <v>3.7813790911979665E-2</v>
      </c>
      <c r="BT671" s="131">
        <f t="shared" ref="BT671" si="12688">L671/L684</f>
        <v>4.5579129022434273E-2</v>
      </c>
      <c r="BU671" s="129">
        <f t="shared" ref="BU671" si="12689">M671/M684</f>
        <v>3.4575796942140503E-2</v>
      </c>
      <c r="BV671" s="133">
        <f t="shared" ref="BV671" si="12690">N671/N684</f>
        <v>4.8937995055748952E-2</v>
      </c>
      <c r="BW671" s="134">
        <f t="shared" ref="BW671" si="12691">O671/O684</f>
        <v>3.6709048632068468E-2</v>
      </c>
      <c r="BX671" s="129">
        <f t="shared" ref="BX671" si="12692">P671/P684</f>
        <v>4.9267518895213212E-2</v>
      </c>
      <c r="BY671" s="130">
        <f t="shared" ref="BY671" si="12693">Q671/Q684</f>
        <v>3.6225446648899415E-2</v>
      </c>
      <c r="BZ671" s="131">
        <f t="shared" ref="BZ671" si="12694">R671/R684</f>
        <v>4.927416009954376E-2</v>
      </c>
      <c r="CA671" s="132">
        <f t="shared" ref="CA671" si="12695">S671/S684</f>
        <v>4.4644330747648127E-2</v>
      </c>
      <c r="CB671" s="129">
        <f t="shared" ref="CB671" si="12696">T671/T684</f>
        <v>5.188231572287251E-2</v>
      </c>
      <c r="CC671" s="130">
        <f t="shared" ref="CC671" si="12697">U671/U684</f>
        <v>4.7482472912683239E-2</v>
      </c>
      <c r="CD671" s="131">
        <f t="shared" ref="CD671" si="12698">V671/V684</f>
        <v>5.0243902439024393E-2</v>
      </c>
      <c r="CE671" s="132">
        <f t="shared" ref="CE671" si="12699">W671/W684</f>
        <v>4.0546615121819653E-2</v>
      </c>
      <c r="CF671" s="129">
        <f t="shared" ref="CF671" si="12700">X671/X684</f>
        <v>3.9437220208910682E-2</v>
      </c>
      <c r="CG671" s="130">
        <f t="shared" ref="CG671" si="12701">Y671/Y684</f>
        <v>2.9051708386625252E-2</v>
      </c>
      <c r="CH671" s="131">
        <f t="shared" ref="CH671" si="12702">Z671/Z684</f>
        <v>5.1363031914893616E-2</v>
      </c>
      <c r="CI671" s="129">
        <f t="shared" ref="CI671" si="12703">AA671/AA684</f>
        <v>5.4616522290302137E-2</v>
      </c>
      <c r="CJ671" s="135">
        <f t="shared" ref="CJ671" si="12704">AB671/AB684</f>
        <v>4.5853678836977031E-2</v>
      </c>
      <c r="CK671" s="136">
        <f t="shared" ref="CK671" si="12705">AC671/AC684</f>
        <v>4.3282367910556729E-2</v>
      </c>
    </row>
    <row r="672" spans="1:89" ht="13.5" thickTop="1" x14ac:dyDescent="0.2">
      <c r="A672" s="146" t="s">
        <v>28</v>
      </c>
      <c r="B672" s="203">
        <v>451</v>
      </c>
      <c r="C672" s="197">
        <v>713</v>
      </c>
      <c r="D672" s="198">
        <v>266</v>
      </c>
      <c r="E672" s="199">
        <v>329</v>
      </c>
      <c r="F672" s="196">
        <v>433</v>
      </c>
      <c r="G672" s="200">
        <v>820</v>
      </c>
      <c r="H672" s="198">
        <v>881</v>
      </c>
      <c r="I672" s="199">
        <v>1273</v>
      </c>
      <c r="J672" s="196">
        <v>192</v>
      </c>
      <c r="K672" s="197">
        <v>85</v>
      </c>
      <c r="L672" s="198">
        <v>660</v>
      </c>
      <c r="M672" s="196">
        <v>391</v>
      </c>
      <c r="N672" s="201">
        <v>1275</v>
      </c>
      <c r="O672" s="204">
        <v>758</v>
      </c>
      <c r="P672" s="196">
        <v>610</v>
      </c>
      <c r="Q672" s="197">
        <v>379</v>
      </c>
      <c r="R672" s="198">
        <v>583</v>
      </c>
      <c r="S672" s="199">
        <v>630</v>
      </c>
      <c r="T672" s="196">
        <v>229</v>
      </c>
      <c r="U672" s="200">
        <v>74</v>
      </c>
      <c r="V672" s="198">
        <v>693</v>
      </c>
      <c r="W672" s="205">
        <v>521</v>
      </c>
      <c r="X672" s="196">
        <v>583</v>
      </c>
      <c r="Y672" s="200">
        <v>183</v>
      </c>
      <c r="Z672" s="198">
        <v>1003</v>
      </c>
      <c r="AA672" s="196">
        <v>1210</v>
      </c>
      <c r="AB672" s="170">
        <f t="shared" si="12403"/>
        <v>7859</v>
      </c>
      <c r="AC672" s="171">
        <f t="shared" si="12404"/>
        <v>7366</v>
      </c>
      <c r="BI672" s="146" t="s">
        <v>28</v>
      </c>
      <c r="BJ672" s="129">
        <f>B672/B684</f>
        <v>4.1494157696200205E-2</v>
      </c>
      <c r="BK672" s="130">
        <f t="shared" ref="BK672" si="12706">C672/C684</f>
        <v>5.95954530257439E-2</v>
      </c>
      <c r="BL672" s="131">
        <f t="shared" ref="BL672" si="12707">D672/D684</f>
        <v>4.9766136576239475E-2</v>
      </c>
      <c r="BM672" s="132">
        <f t="shared" ref="BM672" si="12708">E672/E684</f>
        <v>5.9883509282854019E-2</v>
      </c>
      <c r="BN672" s="129">
        <f t="shared" ref="BN672" si="12709">F672/F684</f>
        <v>3.1899219095329306E-2</v>
      </c>
      <c r="BO672" s="130">
        <f t="shared" ref="BO672" si="12710">G672/G684</f>
        <v>6.5239875885114165E-2</v>
      </c>
      <c r="BP672" s="131">
        <f t="shared" ref="BP672" si="12711">H672/H684</f>
        <v>4.9078045791320815E-2</v>
      </c>
      <c r="BQ672" s="132">
        <f t="shared" ref="BQ672" si="12712">I672/I684</f>
        <v>6.5235215742543817E-2</v>
      </c>
      <c r="BR672" s="129">
        <f t="shared" ref="BR672" si="12713">J672/J684</f>
        <v>6.0913705583756347E-2</v>
      </c>
      <c r="BS672" s="130">
        <f t="shared" ref="BS672" si="12714">K672/K684</f>
        <v>2.7009850651414046E-2</v>
      </c>
      <c r="BT672" s="131">
        <f t="shared" ref="BT672" si="12715">L672/L684</f>
        <v>6.6998274286874424E-2</v>
      </c>
      <c r="BU672" s="129">
        <f t="shared" ref="BU672" si="12716">M672/M684</f>
        <v>3.9072649145598083E-2</v>
      </c>
      <c r="BV672" s="133">
        <f t="shared" ref="BV672" si="12717">N672/N684</f>
        <v>6.4325715150597845E-2</v>
      </c>
      <c r="BW672" s="134">
        <f t="shared" ref="BW672" si="12718">O672/O684</f>
        <v>3.7500618413892052E-2</v>
      </c>
      <c r="BX672" s="129">
        <f t="shared" ref="BX672" si="12719">P672/P684</f>
        <v>5.6918913875151626E-2</v>
      </c>
      <c r="BY672" s="130">
        <f t="shared" ref="BY672" si="12720">Q672/Q684</f>
        <v>3.7409929918073244E-2</v>
      </c>
      <c r="BZ672" s="131">
        <f t="shared" ref="BZ672" si="12721">R672/R684</f>
        <v>4.8361675653255908E-2</v>
      </c>
      <c r="CA672" s="132">
        <f t="shared" ref="CA672" si="12722">S672/S684</f>
        <v>5.198877702591187E-2</v>
      </c>
      <c r="CB672" s="129">
        <f t="shared" ref="CB672" si="12723">T672/T684</f>
        <v>7.2445428661815886E-2</v>
      </c>
      <c r="CC672" s="130">
        <f t="shared" ref="CC672" si="12724">U672/U684</f>
        <v>2.3581899298916506E-2</v>
      </c>
      <c r="CD672" s="131">
        <f t="shared" ref="CD672" si="12725">V672/V684</f>
        <v>6.760975609756098E-2</v>
      </c>
      <c r="CE672" s="132">
        <f t="shared" ref="CE672" si="12726">W672/W684</f>
        <v>4.683988132698013E-2</v>
      </c>
      <c r="CF672" s="129">
        <f t="shared" ref="CF672" si="12727">X672/X684</f>
        <v>6.2140268599445748E-2</v>
      </c>
      <c r="CG672" s="130">
        <f t="shared" ref="CG672" si="12728">Y672/Y684</f>
        <v>3.343687191668189E-2</v>
      </c>
      <c r="CH672" s="131">
        <f t="shared" ref="CH672" si="12729">Z672/Z684</f>
        <v>5.5574024822695037E-2</v>
      </c>
      <c r="CI672" s="129">
        <f t="shared" ref="CI672" si="12730">AA672/AA684</f>
        <v>6.3912951616311012E-2</v>
      </c>
      <c r="CJ672" s="135">
        <f t="shared" ref="CJ672" si="12731">AB672/AB684</f>
        <v>5.4509765841748971E-2</v>
      </c>
      <c r="CK672" s="136">
        <f t="shared" ref="CK672" si="12732">AC672/AC684</f>
        <v>5.1215730446451543E-2</v>
      </c>
    </row>
    <row r="673" spans="1:89" x14ac:dyDescent="0.2">
      <c r="A673" s="137" t="s">
        <v>29</v>
      </c>
      <c r="B673" s="206">
        <v>517</v>
      </c>
      <c r="C673" s="190">
        <v>1144</v>
      </c>
      <c r="D673" s="191">
        <v>437</v>
      </c>
      <c r="E673" s="192">
        <v>341</v>
      </c>
      <c r="F673" s="189">
        <v>474</v>
      </c>
      <c r="G673" s="193">
        <v>1062</v>
      </c>
      <c r="H673" s="191">
        <v>967</v>
      </c>
      <c r="I673" s="192">
        <v>1510</v>
      </c>
      <c r="J673" s="189">
        <v>327</v>
      </c>
      <c r="K673" s="190">
        <v>88</v>
      </c>
      <c r="L673" s="191">
        <v>892</v>
      </c>
      <c r="M673" s="189">
        <v>330</v>
      </c>
      <c r="N673" s="194">
        <v>1636</v>
      </c>
      <c r="O673" s="207">
        <v>931</v>
      </c>
      <c r="P673" s="189">
        <v>859</v>
      </c>
      <c r="Q673" s="190">
        <v>531</v>
      </c>
      <c r="R673" s="191">
        <v>726</v>
      </c>
      <c r="S673" s="192">
        <v>878</v>
      </c>
      <c r="T673" s="189">
        <v>439</v>
      </c>
      <c r="U673" s="193">
        <v>55</v>
      </c>
      <c r="V673" s="191">
        <v>968</v>
      </c>
      <c r="W673" s="208">
        <v>686</v>
      </c>
      <c r="X673" s="189">
        <v>753</v>
      </c>
      <c r="Y673" s="193">
        <v>207</v>
      </c>
      <c r="Z673" s="191">
        <v>1371</v>
      </c>
      <c r="AA673" s="189">
        <v>1401</v>
      </c>
      <c r="AB673" s="170">
        <f t="shared" si="12403"/>
        <v>10366</v>
      </c>
      <c r="AC673" s="171">
        <f t="shared" si="12404"/>
        <v>9164</v>
      </c>
      <c r="BI673" s="137" t="s">
        <v>29</v>
      </c>
      <c r="BJ673" s="129">
        <f>B673/B684</f>
        <v>4.7566473456619747E-2</v>
      </c>
      <c r="BK673" s="130">
        <f t="shared" ref="BK673" si="12733">C673/C684</f>
        <v>9.5620193915078575E-2</v>
      </c>
      <c r="BL673" s="131">
        <f t="shared" ref="BL673" si="12734">D673/D684</f>
        <v>8.1758652946679139E-2</v>
      </c>
      <c r="BM673" s="132">
        <f t="shared" ref="BM673" si="12735">E673/E684</f>
        <v>6.20677102293411E-2</v>
      </c>
      <c r="BN673" s="129">
        <f t="shared" ref="BN673" si="12736">F673/F684</f>
        <v>3.4919699425372035E-2</v>
      </c>
      <c r="BO673" s="130">
        <f t="shared" ref="BO673" si="12737">G673/G684</f>
        <v>8.4493595353647866E-2</v>
      </c>
      <c r="BP673" s="131">
        <f t="shared" ref="BP673" si="12738">H673/H684</f>
        <v>5.3868865244276087E-2</v>
      </c>
      <c r="BQ673" s="132">
        <f t="shared" ref="BQ673" si="12739">I673/I684</f>
        <v>7.7380342318335557E-2</v>
      </c>
      <c r="BR673" s="129">
        <f t="shared" ref="BR673" si="12740">J673/J684</f>
        <v>0.10374365482233502</v>
      </c>
      <c r="BS673" s="130">
        <f t="shared" ref="BS673" si="12741">K673/K684</f>
        <v>2.7963139497934542E-2</v>
      </c>
      <c r="BT673" s="131">
        <f t="shared" ref="BT673" si="12742">L673/L684</f>
        <v>9.0549182824078769E-2</v>
      </c>
      <c r="BU673" s="129">
        <f t="shared" ref="BU673" si="12743">M673/M684</f>
        <v>3.2976916158688918E-2</v>
      </c>
      <c r="BV673" s="133">
        <f t="shared" ref="BV673" si="12744">N673/N684</f>
        <v>8.253872155794359E-2</v>
      </c>
      <c r="BW673" s="134">
        <f t="shared" ref="BW673" si="12745">O673/O684</f>
        <v>4.6059466679859495E-2</v>
      </c>
      <c r="BX673" s="129">
        <f t="shared" ref="BX673" si="12746">P673/P684</f>
        <v>8.0153027899598772E-2</v>
      </c>
      <c r="BY673" s="130">
        <f t="shared" ref="BY673" si="12747">Q673/Q684</f>
        <v>5.2413384660941663E-2</v>
      </c>
      <c r="BZ673" s="131">
        <f t="shared" ref="BZ673" si="12748">R673/R684</f>
        <v>6.0223973454997928E-2</v>
      </c>
      <c r="CA673" s="132">
        <f t="shared" ref="CA673" si="12749">S673/S684</f>
        <v>7.2454200363096216E-2</v>
      </c>
      <c r="CB673" s="129">
        <f t="shared" ref="CB673" si="12750">T673/T684</f>
        <v>0.13888010123378677</v>
      </c>
      <c r="CC673" s="130">
        <f t="shared" ref="CC673" si="12751">U673/U684</f>
        <v>1.7527087316762269E-2</v>
      </c>
      <c r="CD673" s="131">
        <f t="shared" ref="CD673" si="12752">V673/V684</f>
        <v>9.4439024390243903E-2</v>
      </c>
      <c r="CE673" s="132">
        <f t="shared" ref="CE673" si="12753">W673/W684</f>
        <v>6.1674008810572688E-2</v>
      </c>
      <c r="CF673" s="129">
        <f t="shared" ref="CF673" si="12754">X673/X684</f>
        <v>8.0260072479215516E-2</v>
      </c>
      <c r="CG673" s="130">
        <f t="shared" ref="CG673" si="12755">Y673/Y684</f>
        <v>3.7822035446738532E-2</v>
      </c>
      <c r="CH673" s="131">
        <f t="shared" ref="CH673" si="12756">Z673/Z684</f>
        <v>7.5964095744680854E-2</v>
      </c>
      <c r="CI673" s="129">
        <f t="shared" ref="CI673" si="12757">AA673/AA684</f>
        <v>7.4001690259877462E-2</v>
      </c>
      <c r="CJ673" s="135">
        <f t="shared" ref="CJ673" si="12758">AB673/AB684</f>
        <v>7.1898235489956719E-2</v>
      </c>
      <c r="CK673" s="136">
        <f t="shared" ref="CK673" si="12759">AC673/AC684</f>
        <v>6.3717207957002711E-2</v>
      </c>
    </row>
    <row r="674" spans="1:89" x14ac:dyDescent="0.2">
      <c r="A674" s="146" t="s">
        <v>30</v>
      </c>
      <c r="B674" s="203">
        <v>658</v>
      </c>
      <c r="C674" s="197">
        <v>1375</v>
      </c>
      <c r="D674" s="198">
        <v>499</v>
      </c>
      <c r="E674" s="199">
        <v>421</v>
      </c>
      <c r="F674" s="196">
        <v>815</v>
      </c>
      <c r="G674" s="200">
        <v>1377</v>
      </c>
      <c r="H674" s="198">
        <v>1206</v>
      </c>
      <c r="I674" s="199">
        <v>1932</v>
      </c>
      <c r="J674" s="196">
        <v>459</v>
      </c>
      <c r="K674" s="197">
        <v>105</v>
      </c>
      <c r="L674" s="198">
        <v>1117</v>
      </c>
      <c r="M674" s="196">
        <v>360</v>
      </c>
      <c r="N674" s="201">
        <v>1637</v>
      </c>
      <c r="O674" s="204">
        <v>1030</v>
      </c>
      <c r="P674" s="196">
        <v>817</v>
      </c>
      <c r="Q674" s="197">
        <v>615</v>
      </c>
      <c r="R674" s="198">
        <v>882</v>
      </c>
      <c r="S674" s="199">
        <v>953</v>
      </c>
      <c r="T674" s="196">
        <v>455</v>
      </c>
      <c r="U674" s="200">
        <v>68</v>
      </c>
      <c r="V674" s="198">
        <v>1139</v>
      </c>
      <c r="W674" s="205">
        <v>492</v>
      </c>
      <c r="X674" s="196">
        <v>893</v>
      </c>
      <c r="Y674" s="200">
        <v>214</v>
      </c>
      <c r="Z674" s="198">
        <v>1138</v>
      </c>
      <c r="AA674" s="196">
        <v>1440</v>
      </c>
      <c r="AB674" s="170">
        <f t="shared" si="12403"/>
        <v>11715</v>
      </c>
      <c r="AC674" s="171">
        <f t="shared" si="12404"/>
        <v>10382</v>
      </c>
      <c r="BI674" s="146" t="s">
        <v>30</v>
      </c>
      <c r="BJ674" s="129">
        <f>B674/B684</f>
        <v>6.0539148035697855E-2</v>
      </c>
      <c r="BK674" s="130">
        <f t="shared" ref="BK674" si="12760">C674/C684</f>
        <v>0.11492811768639251</v>
      </c>
      <c r="BL674" s="131">
        <f t="shared" ref="BL674" si="12761">D674/D684</f>
        <v>9.3358278765201128E-2</v>
      </c>
      <c r="BM674" s="132">
        <f t="shared" ref="BM674" si="12762">E674/E684</f>
        <v>7.6629049872588284E-2</v>
      </c>
      <c r="BN674" s="129">
        <f t="shared" ref="BN674" si="12763">F674/F684</f>
        <v>6.0041255341093266E-2</v>
      </c>
      <c r="BO674" s="130">
        <f t="shared" ref="BO674" si="12764">G674/G684</f>
        <v>0.10955525499244172</v>
      </c>
      <c r="BP674" s="131">
        <f t="shared" ref="BP674" si="12765">H674/H684</f>
        <v>6.7182886747256421E-2</v>
      </c>
      <c r="BQ674" s="132">
        <f t="shared" ref="BQ674" si="12766">I674/I684</f>
        <v>9.9005841959618729E-2</v>
      </c>
      <c r="BR674" s="129">
        <f t="shared" ref="BR674" si="12767">J674/J684</f>
        <v>0.14562182741116753</v>
      </c>
      <c r="BS674" s="130">
        <f t="shared" ref="BS674" si="12768">K674/K684</f>
        <v>3.336510962821735E-2</v>
      </c>
      <c r="BT674" s="131">
        <f t="shared" ref="BT674" si="12769">L674/L684</f>
        <v>0.11338950360369505</v>
      </c>
      <c r="BU674" s="129">
        <f t="shared" ref="BU674" si="12770">M674/M684</f>
        <v>3.5974817627660638E-2</v>
      </c>
      <c r="BV674" s="133">
        <f t="shared" ref="BV674" si="12771">N674/N684</f>
        <v>8.2589173099238175E-2</v>
      </c>
      <c r="BW674" s="134">
        <f t="shared" ref="BW674" si="12772">O674/O684</f>
        <v>5.0957304704892889E-2</v>
      </c>
      <c r="BX674" s="129">
        <f t="shared" ref="BX674" si="12773">P674/P684</f>
        <v>7.6234020714752257E-2</v>
      </c>
      <c r="BY674" s="130">
        <f t="shared" ref="BY674" si="12774">Q674/Q684</f>
        <v>6.0704767545158425E-2</v>
      </c>
      <c r="BZ674" s="131">
        <f t="shared" ref="BZ674" si="12775">R674/R684</f>
        <v>7.3164661965989211E-2</v>
      </c>
      <c r="CA674" s="132">
        <f t="shared" ref="CA674" si="12776">S674/S684</f>
        <v>7.8643340485228586E-2</v>
      </c>
      <c r="CB674" s="129">
        <f t="shared" ref="CB674" si="12777">T674/T684</f>
        <v>0.14394179057260362</v>
      </c>
      <c r="CC674" s="130">
        <f t="shared" ref="CC674" si="12778">U674/U684</f>
        <v>2.1669853409815167E-2</v>
      </c>
      <c r="CD674" s="131">
        <f t="shared" ref="CD674" si="12779">V674/V684</f>
        <v>0.1111219512195122</v>
      </c>
      <c r="CE674" s="132">
        <f t="shared" ref="CE674" si="12780">W674/W684</f>
        <v>4.4232671041985076E-2</v>
      </c>
      <c r="CF674" s="129">
        <f t="shared" ref="CF674" si="12781">X674/X684</f>
        <v>9.5182263909614151E-2</v>
      </c>
      <c r="CG674" s="130">
        <f t="shared" ref="CG674" si="12782">Y674/Y684</f>
        <v>3.9101041476338388E-2</v>
      </c>
      <c r="CH674" s="131">
        <f t="shared" ref="CH674" si="12783">Z674/Z684</f>
        <v>6.3054078014184403E-2</v>
      </c>
      <c r="CI674" s="129">
        <f t="shared" ref="CI674" si="12784">AA674/AA684</f>
        <v>7.6061694485527145E-2</v>
      </c>
      <c r="CJ674" s="135">
        <f t="shared" ref="CJ674" si="12785">AB674/AB684</f>
        <v>8.1254855177005883E-2</v>
      </c>
      <c r="CK674" s="136">
        <f t="shared" ref="CK674" si="12786">AC674/AC684</f>
        <v>7.2185950786730915E-2</v>
      </c>
    </row>
    <row r="675" spans="1:89" x14ac:dyDescent="0.2">
      <c r="A675" s="137" t="s">
        <v>31</v>
      </c>
      <c r="B675" s="206">
        <v>654</v>
      </c>
      <c r="C675" s="190">
        <v>1370</v>
      </c>
      <c r="D675" s="191">
        <v>368</v>
      </c>
      <c r="E675" s="192">
        <v>467</v>
      </c>
      <c r="F675" s="189">
        <v>607</v>
      </c>
      <c r="G675" s="193">
        <v>1352</v>
      </c>
      <c r="H675" s="191">
        <v>1164</v>
      </c>
      <c r="I675" s="192">
        <v>1905</v>
      </c>
      <c r="J675" s="189">
        <v>407</v>
      </c>
      <c r="K675" s="190">
        <v>89</v>
      </c>
      <c r="L675" s="191">
        <v>1165</v>
      </c>
      <c r="M675" s="189">
        <v>373</v>
      </c>
      <c r="N675" s="194">
        <v>1663</v>
      </c>
      <c r="O675" s="207">
        <v>1386</v>
      </c>
      <c r="P675" s="189">
        <v>950</v>
      </c>
      <c r="Q675" s="190">
        <v>916</v>
      </c>
      <c r="R675" s="191">
        <v>893</v>
      </c>
      <c r="S675" s="192">
        <v>1328</v>
      </c>
      <c r="T675" s="189">
        <v>396</v>
      </c>
      <c r="U675" s="193">
        <v>86</v>
      </c>
      <c r="V675" s="191">
        <v>1324</v>
      </c>
      <c r="W675" s="208">
        <v>827</v>
      </c>
      <c r="X675" s="189">
        <v>1022</v>
      </c>
      <c r="Y675" s="193">
        <v>323</v>
      </c>
      <c r="Z675" s="191">
        <v>1374</v>
      </c>
      <c r="AA675" s="189">
        <v>2137</v>
      </c>
      <c r="AB675" s="170">
        <f t="shared" si="12403"/>
        <v>11987</v>
      </c>
      <c r="AC675" s="171">
        <f t="shared" si="12404"/>
        <v>12559</v>
      </c>
      <c r="BI675" s="137" t="s">
        <v>31</v>
      </c>
      <c r="BJ675" s="129">
        <f>B675/B684</f>
        <v>6.0171128898702735E-2</v>
      </c>
      <c r="BK675" s="130">
        <f t="shared" ref="BK675" si="12787">C675/C684</f>
        <v>0.114510197258442</v>
      </c>
      <c r="BL675" s="131">
        <f t="shared" ref="BL675" si="12788">D675/D684</f>
        <v>6.8849391955098219E-2</v>
      </c>
      <c r="BM675" s="132">
        <f t="shared" ref="BM675" si="12789">E675/E684</f>
        <v>8.5001820167455402E-2</v>
      </c>
      <c r="BN675" s="129">
        <f t="shared" ref="BN675" si="12790">F675/F684</f>
        <v>4.4717842935022838E-2</v>
      </c>
      <c r="BO675" s="130">
        <f t="shared" ref="BO675" si="12791">G675/G684</f>
        <v>0.10756623438618824</v>
      </c>
      <c r="BP675" s="131">
        <f t="shared" ref="BP675" si="12792">H675/H684</f>
        <v>6.4843184223720124E-2</v>
      </c>
      <c r="BQ675" s="132">
        <f t="shared" ref="BQ675" si="12793">I675/I684</f>
        <v>9.7622219944655114E-2</v>
      </c>
      <c r="BR675" s="129">
        <f t="shared" ref="BR675" si="12794">J675/J684</f>
        <v>0.12912436548223349</v>
      </c>
      <c r="BS675" s="130">
        <f t="shared" ref="BS675" si="12795">K675/K684</f>
        <v>2.8280902446774708E-2</v>
      </c>
      <c r="BT675" s="131">
        <f t="shared" ref="BT675" si="12796">L675/L684</f>
        <v>0.11826210537001319</v>
      </c>
      <c r="BU675" s="129">
        <f t="shared" ref="BU675" si="12797">M675/M684</f>
        <v>3.7273908264215047E-2</v>
      </c>
      <c r="BV675" s="133">
        <f t="shared" ref="BV675" si="12798">N675/N684</f>
        <v>8.3900913172897426E-2</v>
      </c>
      <c r="BW675" s="134">
        <f t="shared" ref="BW675" si="12799">O675/O684</f>
        <v>6.8569732350467524E-2</v>
      </c>
      <c r="BX675" s="129">
        <f t="shared" ref="BX675" si="12800">P675/P684</f>
        <v>8.8644210133432863E-2</v>
      </c>
      <c r="BY675" s="130">
        <f t="shared" ref="BY675" si="12801">Q675/Q684</f>
        <v>9.0415556213601811E-2</v>
      </c>
      <c r="BZ675" s="131">
        <f t="shared" ref="BZ675" si="12802">R675/R684</f>
        <v>7.407714641227707E-2</v>
      </c>
      <c r="CA675" s="132">
        <f t="shared" ref="CA675" si="12803">S675/S684</f>
        <v>0.1095890410958904</v>
      </c>
      <c r="CB675" s="129">
        <f t="shared" ref="CB675" si="12804">T675/T684</f>
        <v>0.12527681113571654</v>
      </c>
      <c r="CC675" s="130">
        <f t="shared" ref="CC675" si="12805">U675/U684</f>
        <v>2.7405991077119184E-2</v>
      </c>
      <c r="CD675" s="131">
        <f t="shared" ref="CD675" si="12806">V675/V684</f>
        <v>0.12917073170731708</v>
      </c>
      <c r="CE675" s="132">
        <f t="shared" ref="CE675" si="12807">W675/W684</f>
        <v>7.4350445023824513E-2</v>
      </c>
      <c r="CF675" s="129">
        <f t="shared" ref="CF675" si="12808">X675/X684</f>
        <v>0.10893199744191004</v>
      </c>
      <c r="CG675" s="130">
        <f t="shared" ref="CG675" si="12809">Y675/Y684</f>
        <v>5.9016992508678971E-2</v>
      </c>
      <c r="CH675" s="131">
        <f t="shared" ref="CH675" si="12810">Z675/Z684</f>
        <v>7.6130319148936171E-2</v>
      </c>
      <c r="CI675" s="129">
        <f t="shared" ref="CI675" si="12811">AA675/AA684</f>
        <v>0.11287766744136911</v>
      </c>
      <c r="CJ675" s="135">
        <f t="shared" ref="CJ675" si="12812">AB675/AB684</f>
        <v>8.314143824214848E-2</v>
      </c>
      <c r="CK675" s="136">
        <f t="shared" ref="CK675" si="12813">AC675/AC684</f>
        <v>8.7322611821475007E-2</v>
      </c>
    </row>
    <row r="676" spans="1:89" x14ac:dyDescent="0.2">
      <c r="A676" s="146" t="s">
        <v>32</v>
      </c>
      <c r="B676" s="203">
        <v>445</v>
      </c>
      <c r="C676" s="197">
        <v>886</v>
      </c>
      <c r="D676" s="198">
        <v>202</v>
      </c>
      <c r="E676" s="199">
        <v>344</v>
      </c>
      <c r="F676" s="196">
        <v>460</v>
      </c>
      <c r="G676" s="200">
        <v>1081</v>
      </c>
      <c r="H676" s="198">
        <v>845</v>
      </c>
      <c r="I676" s="199">
        <v>1432</v>
      </c>
      <c r="J676" s="196">
        <v>208</v>
      </c>
      <c r="K676" s="197">
        <v>100</v>
      </c>
      <c r="L676" s="198">
        <v>788</v>
      </c>
      <c r="M676" s="196">
        <v>247</v>
      </c>
      <c r="N676" s="201">
        <v>1331</v>
      </c>
      <c r="O676" s="204">
        <v>857</v>
      </c>
      <c r="P676" s="196">
        <v>546</v>
      </c>
      <c r="Q676" s="197">
        <v>576</v>
      </c>
      <c r="R676" s="198">
        <v>545</v>
      </c>
      <c r="S676" s="199">
        <v>750</v>
      </c>
      <c r="T676" s="196">
        <v>169</v>
      </c>
      <c r="U676" s="200">
        <v>102</v>
      </c>
      <c r="V676" s="198">
        <v>743</v>
      </c>
      <c r="W676" s="205">
        <v>439</v>
      </c>
      <c r="X676" s="196">
        <v>555</v>
      </c>
      <c r="Y676" s="200">
        <v>198</v>
      </c>
      <c r="Z676" s="198">
        <v>998</v>
      </c>
      <c r="AA676" s="196">
        <v>1069</v>
      </c>
      <c r="AB676" s="170">
        <f t="shared" si="12403"/>
        <v>7835</v>
      </c>
      <c r="AC676" s="171">
        <f t="shared" si="12404"/>
        <v>8081</v>
      </c>
      <c r="BI676" s="146" t="s">
        <v>32</v>
      </c>
      <c r="BJ676" s="129">
        <f>B676/B684</f>
        <v>4.0942128990707517E-2</v>
      </c>
      <c r="BK676" s="130">
        <f t="shared" ref="BK676" si="12814">C676/C684</f>
        <v>7.4055499832831828E-2</v>
      </c>
      <c r="BL676" s="131">
        <f t="shared" ref="BL676" si="12815">D676/D684</f>
        <v>3.7792329279700658E-2</v>
      </c>
      <c r="BM676" s="132">
        <f t="shared" ref="BM676" si="12816">E676/E684</f>
        <v>6.261376046596287E-2</v>
      </c>
      <c r="BN676" s="129">
        <f t="shared" ref="BN676" si="12817">F676/F684</f>
        <v>3.3888315898040373E-2</v>
      </c>
      <c r="BO676" s="130">
        <f t="shared" ref="BO676" si="12818">G676/G684</f>
        <v>8.6005251014400513E-2</v>
      </c>
      <c r="BP676" s="131">
        <f t="shared" ref="BP676" si="12819">H676/H684</f>
        <v>4.7072586485432569E-2</v>
      </c>
      <c r="BQ676" s="132">
        <f t="shared" ref="BQ676" si="12820">I676/I684</f>
        <v>7.3383212052885102E-2</v>
      </c>
      <c r="BR676" s="129">
        <f t="shared" ref="BR676" si="12821">J676/J684</f>
        <v>6.5989847715736044E-2</v>
      </c>
      <c r="BS676" s="130">
        <f t="shared" ref="BS676" si="12822">K676/K684</f>
        <v>3.1776294884016523E-2</v>
      </c>
      <c r="BT676" s="131">
        <f t="shared" ref="BT676" si="12823">L676/L684</f>
        <v>7.9991878997056134E-2</v>
      </c>
      <c r="BU676" s="129">
        <f t="shared" ref="BU676" si="12824">M676/M684</f>
        <v>2.4682722094533826E-2</v>
      </c>
      <c r="BV676" s="133">
        <f t="shared" ref="BV676" si="12825">N676/N684</f>
        <v>6.7151001463094703E-2</v>
      </c>
      <c r="BW676" s="134">
        <f t="shared" ref="BW676" si="12826">O676/O684</f>
        <v>4.2398456438925446E-2</v>
      </c>
      <c r="BX676" s="129">
        <f t="shared" ref="BX676" si="12827">P676/P684</f>
        <v>5.0947093403004573E-2</v>
      </c>
      <c r="BY676" s="130">
        <f t="shared" ref="BY676" si="12828">Q676/Q684</f>
        <v>5.68551969203435E-2</v>
      </c>
      <c r="BZ676" s="131">
        <f t="shared" ref="BZ676" si="12829">R676/R684</f>
        <v>4.5209456656988799E-2</v>
      </c>
      <c r="CA676" s="132">
        <f t="shared" ref="CA676" si="12830">S676/S684</f>
        <v>6.1891401221323653E-2</v>
      </c>
      <c r="CB676" s="129">
        <f t="shared" ref="CB676" si="12831">T676/T684</f>
        <v>5.346409364125277E-2</v>
      </c>
      <c r="CC676" s="130">
        <f t="shared" ref="CC676" si="12832">U676/U684</f>
        <v>3.2504780114722756E-2</v>
      </c>
      <c r="CD676" s="131">
        <f t="shared" ref="CD676" si="12833">V676/V684</f>
        <v>7.2487804878048775E-2</v>
      </c>
      <c r="CE676" s="132">
        <f t="shared" ref="CE676" si="12834">W676/W684</f>
        <v>3.9467769486649283E-2</v>
      </c>
      <c r="CF676" s="129">
        <f t="shared" ref="CF676" si="12835">X676/X684</f>
        <v>5.915583031336602E-2</v>
      </c>
      <c r="CG676" s="130">
        <f t="shared" ref="CG676" si="12836">Y676/Y684</f>
        <v>3.6177599122967294E-2</v>
      </c>
      <c r="CH676" s="131">
        <f t="shared" ref="CH676" si="12837">Z676/Z684</f>
        <v>5.5296985815602835E-2</v>
      </c>
      <c r="CI676" s="129">
        <f t="shared" ref="CI676" si="12838">AA676/AA684</f>
        <v>5.6465244031269811E-2</v>
      </c>
      <c r="CJ676" s="135">
        <f t="shared" ref="CJ676" si="12839">AB676/AB684</f>
        <v>5.4343302630118745E-2</v>
      </c>
      <c r="CK676" s="136">
        <f t="shared" ref="CK676" si="12840">AC676/AC684</f>
        <v>5.6187118889190188E-2</v>
      </c>
    </row>
    <row r="677" spans="1:89" x14ac:dyDescent="0.2">
      <c r="A677" s="137" t="s">
        <v>33</v>
      </c>
      <c r="B677" s="206">
        <v>660</v>
      </c>
      <c r="C677" s="190">
        <v>941</v>
      </c>
      <c r="D677" s="191">
        <v>188</v>
      </c>
      <c r="E677" s="192">
        <v>467</v>
      </c>
      <c r="F677" s="189">
        <v>578</v>
      </c>
      <c r="G677" s="193">
        <v>1423</v>
      </c>
      <c r="H677" s="191">
        <v>966</v>
      </c>
      <c r="I677" s="192">
        <v>1669</v>
      </c>
      <c r="J677" s="189">
        <v>174</v>
      </c>
      <c r="K677" s="190">
        <v>77</v>
      </c>
      <c r="L677" s="191">
        <v>728</v>
      </c>
      <c r="M677" s="189">
        <v>406</v>
      </c>
      <c r="N677" s="194">
        <v>1327</v>
      </c>
      <c r="O677" s="207">
        <v>1360</v>
      </c>
      <c r="P677" s="189">
        <v>459</v>
      </c>
      <c r="Q677" s="190">
        <v>759</v>
      </c>
      <c r="R677" s="191">
        <v>545</v>
      </c>
      <c r="S677" s="192">
        <v>892</v>
      </c>
      <c r="T677" s="189">
        <v>121</v>
      </c>
      <c r="U677" s="193">
        <v>153</v>
      </c>
      <c r="V677" s="191">
        <v>846</v>
      </c>
      <c r="W677" s="208">
        <v>605</v>
      </c>
      <c r="X677" s="189">
        <v>482</v>
      </c>
      <c r="Y677" s="193">
        <v>379</v>
      </c>
      <c r="Z677" s="191">
        <v>799</v>
      </c>
      <c r="AA677" s="189">
        <v>1182</v>
      </c>
      <c r="AB677" s="170">
        <f t="shared" si="12403"/>
        <v>7873</v>
      </c>
      <c r="AC677" s="171">
        <f t="shared" si="12404"/>
        <v>10313</v>
      </c>
      <c r="BI677" s="137" t="s">
        <v>33</v>
      </c>
      <c r="BJ677" s="129">
        <f>B677/B684</f>
        <v>6.0723157604195416E-2</v>
      </c>
      <c r="BK677" s="130">
        <f t="shared" ref="BK677" si="12841">C677/C684</f>
        <v>7.8652624540287527E-2</v>
      </c>
      <c r="BL677" s="131">
        <f t="shared" ref="BL677" si="12842">D677/D684</f>
        <v>3.5173058933582788E-2</v>
      </c>
      <c r="BM677" s="132">
        <f t="shared" ref="BM677" si="12843">E677/E684</f>
        <v>8.5001820167455402E-2</v>
      </c>
      <c r="BN677" s="129">
        <f t="shared" ref="BN677" si="12844">F677/F684</f>
        <v>4.2581405628407253E-2</v>
      </c>
      <c r="BO677" s="130">
        <f t="shared" ref="BO677" si="12845">G677/G684</f>
        <v>0.11321505290794813</v>
      </c>
      <c r="BP677" s="131">
        <f t="shared" ref="BP677" si="12846">H677/H684</f>
        <v>5.3813158041334748E-2</v>
      </c>
      <c r="BQ677" s="132">
        <f t="shared" ref="BQ677" si="12847">I677/I684</f>
        <v>8.5528338628676842E-2</v>
      </c>
      <c r="BR677" s="129">
        <f t="shared" ref="BR677" si="12848">J677/J684</f>
        <v>5.5203045685279187E-2</v>
      </c>
      <c r="BS677" s="130">
        <f t="shared" ref="BS677" si="12849">K677/K684</f>
        <v>2.4467747060692723E-2</v>
      </c>
      <c r="BT677" s="131">
        <f t="shared" ref="BT677" si="12850">L677/L684</f>
        <v>7.3901126789158458E-2</v>
      </c>
      <c r="BU677" s="129">
        <f t="shared" ref="BU677" si="12851">M677/M684</f>
        <v>4.0571599880083943E-2</v>
      </c>
      <c r="BV677" s="133">
        <f t="shared" ref="BV677" si="12852">N677/N684</f>
        <v>6.6949195297916347E-2</v>
      </c>
      <c r="BW677" s="134">
        <f t="shared" ref="BW677" si="12853">O677/O684</f>
        <v>6.7283431455004206E-2</v>
      </c>
      <c r="BX677" s="129">
        <f t="shared" ref="BX677" si="12854">P677/P684</f>
        <v>4.2829149948679666E-2</v>
      </c>
      <c r="BY677" s="130">
        <f t="shared" ref="BY677" si="12855">Q677/Q684</f>
        <v>7.4918566775244305E-2</v>
      </c>
      <c r="BZ677" s="131">
        <f t="shared" ref="BZ677" si="12856">R677/R684</f>
        <v>4.5209456656988799E-2</v>
      </c>
      <c r="CA677" s="132">
        <f t="shared" ref="CA677" si="12857">S677/S684</f>
        <v>7.3609506519227597E-2</v>
      </c>
      <c r="CB677" s="129">
        <f t="shared" ref="CB677" si="12858">T677/T684</f>
        <v>3.8279025624802281E-2</v>
      </c>
      <c r="CC677" s="130">
        <f t="shared" ref="CC677" si="12859">U677/U684</f>
        <v>4.8757170172084127E-2</v>
      </c>
      <c r="CD677" s="131">
        <f t="shared" ref="CD677" si="12860">V677/V684</f>
        <v>8.2536585365853662E-2</v>
      </c>
      <c r="CE677" s="132">
        <f t="shared" ref="CE677" si="12861">W677/W684</f>
        <v>5.4391800773172704E-2</v>
      </c>
      <c r="CF677" s="129">
        <f t="shared" ref="CF677" si="12862">X677/X684</f>
        <v>5.1374973353229589E-2</v>
      </c>
      <c r="CG677" s="130">
        <f t="shared" ref="CG677" si="12863">Y677/Y684</f>
        <v>6.9249040745477802E-2</v>
      </c>
      <c r="CH677" s="131">
        <f t="shared" ref="CH677" si="12864">Z677/Z684</f>
        <v>4.4270833333333336E-2</v>
      </c>
      <c r="CI677" s="129">
        <f t="shared" ref="CI677" si="12865">AA677/AA684</f>
        <v>6.2433974223536866E-2</v>
      </c>
      <c r="CJ677" s="135">
        <f t="shared" ref="CJ677" si="12866">AB677/AB684</f>
        <v>5.460686938186661E-2</v>
      </c>
      <c r="CK677" s="136">
        <f t="shared" ref="CK677" si="12867">AC677/AC684</f>
        <v>7.1706194419529565E-2</v>
      </c>
    </row>
    <row r="678" spans="1:89" x14ac:dyDescent="0.2">
      <c r="A678" s="146" t="s">
        <v>34</v>
      </c>
      <c r="B678" s="203">
        <v>177</v>
      </c>
      <c r="C678" s="197">
        <v>408</v>
      </c>
      <c r="D678" s="198">
        <v>69</v>
      </c>
      <c r="E678" s="199">
        <v>260</v>
      </c>
      <c r="F678" s="196">
        <v>180</v>
      </c>
      <c r="G678" s="200">
        <v>653</v>
      </c>
      <c r="H678" s="198">
        <v>362</v>
      </c>
      <c r="I678" s="199">
        <v>873</v>
      </c>
      <c r="J678" s="196">
        <v>47</v>
      </c>
      <c r="K678" s="197">
        <v>46</v>
      </c>
      <c r="L678" s="198">
        <v>553</v>
      </c>
      <c r="M678" s="196">
        <v>225</v>
      </c>
      <c r="N678" s="201">
        <v>704</v>
      </c>
      <c r="O678" s="204">
        <v>771</v>
      </c>
      <c r="P678" s="196">
        <v>260</v>
      </c>
      <c r="Q678" s="197">
        <v>435</v>
      </c>
      <c r="R678" s="198">
        <v>354</v>
      </c>
      <c r="S678" s="199">
        <v>518</v>
      </c>
      <c r="T678" s="196">
        <v>54</v>
      </c>
      <c r="U678" s="200">
        <v>59</v>
      </c>
      <c r="V678" s="198">
        <v>604</v>
      </c>
      <c r="W678" s="205">
        <v>284</v>
      </c>
      <c r="X678" s="196">
        <v>198</v>
      </c>
      <c r="Y678" s="200">
        <v>262</v>
      </c>
      <c r="Z678" s="198">
        <v>569</v>
      </c>
      <c r="AA678" s="196">
        <v>519</v>
      </c>
      <c r="AB678" s="170">
        <f t="shared" si="12403"/>
        <v>4131</v>
      </c>
      <c r="AC678" s="171">
        <f t="shared" si="12404"/>
        <v>5313</v>
      </c>
      <c r="BI678" s="146" t="s">
        <v>34</v>
      </c>
      <c r="BJ678" s="129">
        <f>B678/B684</f>
        <v>1.6284846812034227E-2</v>
      </c>
      <c r="BK678" s="130">
        <f t="shared" ref="BK678" si="12868">C678/C684</f>
        <v>3.4102306920762285E-2</v>
      </c>
      <c r="BL678" s="131">
        <f t="shared" ref="BL678" si="12869">D678/D684</f>
        <v>1.2909260991580917E-2</v>
      </c>
      <c r="BM678" s="132">
        <f t="shared" ref="BM678" si="12870">E678/E684</f>
        <v>4.7324353840553328E-2</v>
      </c>
      <c r="BN678" s="129">
        <f t="shared" ref="BN678" si="12871">F678/F684</f>
        <v>1.3260645351407101E-2</v>
      </c>
      <c r="BO678" s="130">
        <f t="shared" ref="BO678" si="12872">G678/G684</f>
        <v>5.1953218235340916E-2</v>
      </c>
      <c r="BP678" s="131">
        <f t="shared" ref="BP678" si="12873">H678/H684</f>
        <v>2.0166007464765195E-2</v>
      </c>
      <c r="BQ678" s="132">
        <f t="shared" ref="BQ678" si="12874">I678/I684</f>
        <v>4.4737111817156915E-2</v>
      </c>
      <c r="BR678" s="129">
        <f t="shared" ref="BR678" si="12875">J678/J684</f>
        <v>1.4911167512690355E-2</v>
      </c>
      <c r="BS678" s="130">
        <f t="shared" ref="BS678" si="12876">K678/K684</f>
        <v>1.46170956466476E-2</v>
      </c>
      <c r="BT678" s="131">
        <f t="shared" ref="BT678" si="12877">L678/L684</f>
        <v>5.6136432849456908E-2</v>
      </c>
      <c r="BU678" s="129">
        <f t="shared" ref="BU678" si="12878">M678/M684</f>
        <v>2.2484261017287899E-2</v>
      </c>
      <c r="BV678" s="133">
        <f t="shared" ref="BV678" si="12879">N678/N684</f>
        <v>3.5517885071388929E-2</v>
      </c>
      <c r="BW678" s="134">
        <f t="shared" ref="BW678" si="12880">O678/O684</f>
        <v>3.8143768861623704E-2</v>
      </c>
      <c r="BX678" s="129">
        <f t="shared" ref="BX678" si="12881">P678/P684</f>
        <v>2.4260520668097415E-2</v>
      </c>
      <c r="BY678" s="130">
        <f t="shared" ref="BY678" si="12882">Q678/Q684</f>
        <v>4.2937518507551078E-2</v>
      </c>
      <c r="BZ678" s="131">
        <f t="shared" ref="BZ678" si="12883">R678/R684</f>
        <v>2.9365408544172543E-2</v>
      </c>
      <c r="CA678" s="132">
        <f t="shared" ref="CA678" si="12884">S678/S684</f>
        <v>4.2746327776860868E-2</v>
      </c>
      <c r="CB678" s="129">
        <f t="shared" ref="CB678" si="12885">T678/T684</f>
        <v>1.7083201518506803E-2</v>
      </c>
      <c r="CC678" s="130">
        <f t="shared" ref="CC678" si="12886">U678/U684</f>
        <v>1.8801784576163161E-2</v>
      </c>
      <c r="CD678" s="131">
        <f t="shared" ref="CD678" si="12887">V678/V684</f>
        <v>5.892682926829268E-2</v>
      </c>
      <c r="CE678" s="132">
        <f t="shared" ref="CE678" si="12888">W678/W684</f>
        <v>2.5532680032365369E-2</v>
      </c>
      <c r="CF678" s="129">
        <f t="shared" ref="CF678" si="12889">X678/X684</f>
        <v>2.11042421658495E-2</v>
      </c>
      <c r="CG678" s="130">
        <f t="shared" ref="CG678" si="12890">Y678/Y684</f>
        <v>4.7871368536451672E-2</v>
      </c>
      <c r="CH678" s="131">
        <f t="shared" ref="CH678" si="12891">Z678/Z684</f>
        <v>3.1527039007092202E-2</v>
      </c>
      <c r="CI678" s="129">
        <f t="shared" ref="CI678" si="12892">AA678/AA684</f>
        <v>2.7413902387492077E-2</v>
      </c>
      <c r="CJ678" s="135">
        <f t="shared" ref="CJ678" si="12893">AB678/AB684</f>
        <v>2.865248030185329E-2</v>
      </c>
      <c r="CK678" s="136">
        <f t="shared" ref="CK678" si="12894">AC678/AC684</f>
        <v>3.6941240274504079E-2</v>
      </c>
    </row>
    <row r="679" spans="1:89" x14ac:dyDescent="0.2">
      <c r="A679" s="137" t="s">
        <v>35</v>
      </c>
      <c r="B679" s="206">
        <v>0</v>
      </c>
      <c r="C679" s="190">
        <v>168</v>
      </c>
      <c r="D679" s="191">
        <v>0</v>
      </c>
      <c r="E679" s="192">
        <v>98</v>
      </c>
      <c r="F679" s="189">
        <v>1</v>
      </c>
      <c r="G679" s="193">
        <v>278</v>
      </c>
      <c r="H679" s="191">
        <v>46</v>
      </c>
      <c r="I679" s="192">
        <v>280</v>
      </c>
      <c r="J679" s="189">
        <v>11</v>
      </c>
      <c r="K679" s="190">
        <v>10</v>
      </c>
      <c r="L679" s="191">
        <v>98</v>
      </c>
      <c r="M679" s="189">
        <v>31</v>
      </c>
      <c r="N679" s="194">
        <v>96</v>
      </c>
      <c r="O679" s="207">
        <v>121</v>
      </c>
      <c r="P679" s="189">
        <v>39</v>
      </c>
      <c r="Q679" s="190">
        <v>78</v>
      </c>
      <c r="R679" s="191">
        <v>64</v>
      </c>
      <c r="S679" s="192">
        <v>27</v>
      </c>
      <c r="T679" s="189">
        <v>3</v>
      </c>
      <c r="U679" s="193">
        <v>6</v>
      </c>
      <c r="V679" s="191">
        <v>55</v>
      </c>
      <c r="W679" s="208">
        <v>13</v>
      </c>
      <c r="X679" s="189">
        <v>19</v>
      </c>
      <c r="Y679" s="193">
        <v>13</v>
      </c>
      <c r="Z679" s="191">
        <v>21</v>
      </c>
      <c r="AA679" s="189">
        <v>32</v>
      </c>
      <c r="AB679" s="170">
        <f t="shared" si="12403"/>
        <v>453</v>
      </c>
      <c r="AC679" s="171">
        <f t="shared" si="12404"/>
        <v>1155</v>
      </c>
      <c r="BI679" s="137" t="s">
        <v>35</v>
      </c>
      <c r="BJ679" s="129">
        <f>B679/B684</f>
        <v>0</v>
      </c>
      <c r="BK679" s="130">
        <f t="shared" ref="BK679" si="12895">C679/C684</f>
        <v>1.4042126379137413E-2</v>
      </c>
      <c r="BL679" s="131">
        <f t="shared" ref="BL679" si="12896">D679/D684</f>
        <v>0</v>
      </c>
      <c r="BM679" s="132">
        <f t="shared" ref="BM679" si="12897">E679/E684</f>
        <v>1.7837641062977794E-2</v>
      </c>
      <c r="BN679" s="129">
        <f t="shared" ref="BN679" si="12898">F679/F684</f>
        <v>7.3670251952261671E-5</v>
      </c>
      <c r="BO679" s="130">
        <f t="shared" ref="BO679" si="12899">G679/G684</f>
        <v>2.2117909141538706E-2</v>
      </c>
      <c r="BP679" s="131">
        <f t="shared" ref="BP679" si="12900">H679/H684</f>
        <v>2.5625313353016543E-3</v>
      </c>
      <c r="BQ679" s="132">
        <f t="shared" ref="BQ679" si="12901">I679/I684</f>
        <v>1.4348672747770831E-2</v>
      </c>
      <c r="BR679" s="129">
        <f t="shared" ref="BR679" si="12902">J679/J684</f>
        <v>3.4898477157360407E-3</v>
      </c>
      <c r="BS679" s="130">
        <f t="shared" ref="BS679" si="12903">K679/K684</f>
        <v>3.1776294884016524E-3</v>
      </c>
      <c r="BT679" s="131">
        <f t="shared" ref="BT679" si="12904">L679/L684</f>
        <v>9.9482286062328694E-3</v>
      </c>
      <c r="BU679" s="129">
        <f t="shared" ref="BU679" si="12905">M679/M684</f>
        <v>3.0978315179374439E-3</v>
      </c>
      <c r="BV679" s="133">
        <f t="shared" ref="BV679" si="12906">N679/N684</f>
        <v>4.8433479642803088E-3</v>
      </c>
      <c r="BW679" s="134">
        <f t="shared" ref="BW679" si="12907">O679/O684</f>
        <v>5.9862464750408155E-3</v>
      </c>
      <c r="BX679" s="129">
        <f t="shared" ref="BX679" si="12908">P679/P684</f>
        <v>3.6390781002146122E-3</v>
      </c>
      <c r="BY679" s="130">
        <f t="shared" ref="BY679" si="12909">Q679/Q684</f>
        <v>7.6991412496298494E-3</v>
      </c>
      <c r="BZ679" s="131">
        <f t="shared" ref="BZ679" si="12910">R679/R684</f>
        <v>5.3090004147656571E-3</v>
      </c>
      <c r="CA679" s="132">
        <f t="shared" ref="CA679" si="12911">S679/S684</f>
        <v>2.2280904439676515E-3</v>
      </c>
      <c r="CB679" s="129">
        <f t="shared" ref="CB679" si="12912">T679/T684</f>
        <v>9.4906675102815561E-4</v>
      </c>
      <c r="CC679" s="130">
        <f t="shared" ref="CC679" si="12913">U679/U684</f>
        <v>1.9120458891013384E-3</v>
      </c>
      <c r="CD679" s="131">
        <f t="shared" ref="CD679" si="12914">V679/V684</f>
        <v>5.3658536585365858E-3</v>
      </c>
      <c r="CE679" s="132">
        <f t="shared" ref="CE679" si="12915">W679/W684</f>
        <v>1.1687494381012317E-3</v>
      </c>
      <c r="CF679" s="129">
        <f t="shared" ref="CF679" si="12916">X679/X684</f>
        <v>2.0251545512683863E-3</v>
      </c>
      <c r="CG679" s="130">
        <f t="shared" ref="CG679" si="12917">Y679/Y684</f>
        <v>2.3752969121140144E-3</v>
      </c>
      <c r="CH679" s="131">
        <f t="shared" ref="CH679" si="12918">Z679/Z684</f>
        <v>1.163563829787234E-3</v>
      </c>
      <c r="CI679" s="129">
        <f t="shared" ref="CI679" si="12919">AA679/AA684</f>
        <v>1.6902598774561589E-3</v>
      </c>
      <c r="CJ679" s="135">
        <f t="shared" ref="CJ679" si="12920">AB679/AB684</f>
        <v>3.1419931195205857E-3</v>
      </c>
      <c r="CK679" s="136">
        <f t="shared" ref="CK679" si="12921">AC679/AC684</f>
        <v>8.0307044075008868E-3</v>
      </c>
    </row>
    <row r="680" spans="1:89" x14ac:dyDescent="0.2">
      <c r="A680" s="146" t="s">
        <v>36</v>
      </c>
      <c r="B680" s="203"/>
      <c r="C680" s="197"/>
      <c r="D680" s="198"/>
      <c r="E680" s="199"/>
      <c r="F680" s="196"/>
      <c r="G680" s="200"/>
      <c r="H680" s="198"/>
      <c r="I680" s="199"/>
      <c r="J680" s="196"/>
      <c r="K680" s="200"/>
      <c r="L680" s="198"/>
      <c r="M680" s="196"/>
      <c r="N680" s="201"/>
      <c r="O680" s="204"/>
      <c r="P680" s="196"/>
      <c r="Q680" s="200"/>
      <c r="R680" s="198"/>
      <c r="S680" s="199"/>
      <c r="T680" s="196"/>
      <c r="U680" s="200"/>
      <c r="V680" s="198"/>
      <c r="W680" s="199"/>
      <c r="X680" s="196"/>
      <c r="Y680" s="200"/>
      <c r="Z680" s="198"/>
      <c r="AA680" s="196"/>
      <c r="AB680" s="170">
        <f t="shared" si="12403"/>
        <v>0</v>
      </c>
      <c r="AC680" s="171">
        <f t="shared" si="12404"/>
        <v>0</v>
      </c>
      <c r="BI680" s="146" t="s">
        <v>36</v>
      </c>
      <c r="BJ680" s="129">
        <f>B680/B684</f>
        <v>0</v>
      </c>
      <c r="BK680" s="130">
        <f t="shared" ref="BK680" si="12922">C680/C684</f>
        <v>0</v>
      </c>
      <c r="BL680" s="131">
        <f t="shared" ref="BL680" si="12923">D680/D684</f>
        <v>0</v>
      </c>
      <c r="BM680" s="132">
        <f t="shared" ref="BM680" si="12924">E680/E684</f>
        <v>0</v>
      </c>
      <c r="BN680" s="129">
        <f t="shared" ref="BN680" si="12925">F680/F684</f>
        <v>0</v>
      </c>
      <c r="BO680" s="130">
        <f t="shared" ref="BO680" si="12926">G680/G684</f>
        <v>0</v>
      </c>
      <c r="BP680" s="131">
        <f t="shared" ref="BP680" si="12927">H680/H684</f>
        <v>0</v>
      </c>
      <c r="BQ680" s="132">
        <f t="shared" ref="BQ680" si="12928">I680/I684</f>
        <v>0</v>
      </c>
      <c r="BR680" s="129">
        <f t="shared" ref="BR680" si="12929">J680/J684</f>
        <v>0</v>
      </c>
      <c r="BS680" s="130">
        <f t="shared" ref="BS680" si="12930">K680/K684</f>
        <v>0</v>
      </c>
      <c r="BT680" s="131">
        <f t="shared" ref="BT680" si="12931">L680/L684</f>
        <v>0</v>
      </c>
      <c r="BU680" s="129">
        <f t="shared" ref="BU680" si="12932">M680/M684</f>
        <v>0</v>
      </c>
      <c r="BV680" s="133">
        <f t="shared" ref="BV680" si="12933">N680/N684</f>
        <v>0</v>
      </c>
      <c r="BW680" s="134">
        <f t="shared" ref="BW680" si="12934">O680/O684</f>
        <v>0</v>
      </c>
      <c r="BX680" s="129">
        <f t="shared" ref="BX680" si="12935">P680/P684</f>
        <v>0</v>
      </c>
      <c r="BY680" s="130">
        <f t="shared" ref="BY680" si="12936">Q680/Q684</f>
        <v>0</v>
      </c>
      <c r="BZ680" s="131">
        <f t="shared" ref="BZ680" si="12937">R680/R684</f>
        <v>0</v>
      </c>
      <c r="CA680" s="132">
        <f t="shared" ref="CA680" si="12938">S680/S684</f>
        <v>0</v>
      </c>
      <c r="CB680" s="129">
        <f t="shared" ref="CB680" si="12939">T680/T684</f>
        <v>0</v>
      </c>
      <c r="CC680" s="130">
        <f t="shared" ref="CC680" si="12940">U680/U684</f>
        <v>0</v>
      </c>
      <c r="CD680" s="131">
        <f t="shared" ref="CD680" si="12941">V680/V684</f>
        <v>0</v>
      </c>
      <c r="CE680" s="132">
        <f t="shared" ref="CE680" si="12942">W680/W684</f>
        <v>0</v>
      </c>
      <c r="CF680" s="129">
        <f t="shared" ref="CF680" si="12943">X680/X684</f>
        <v>0</v>
      </c>
      <c r="CG680" s="130">
        <f t="shared" ref="CG680" si="12944">Y680/Y684</f>
        <v>0</v>
      </c>
      <c r="CH680" s="131">
        <f t="shared" ref="CH680" si="12945">Z680/Z684</f>
        <v>0</v>
      </c>
      <c r="CI680" s="129">
        <f t="shared" ref="CI680" si="12946">AA680/AA684</f>
        <v>0</v>
      </c>
      <c r="CJ680" s="135">
        <f t="shared" ref="CJ680" si="12947">AB680/AB684</f>
        <v>0</v>
      </c>
      <c r="CK680" s="136">
        <f t="shared" ref="CK680" si="12948">AC680/AC684</f>
        <v>0</v>
      </c>
    </row>
    <row r="681" spans="1:89" x14ac:dyDescent="0.2">
      <c r="A681" s="137" t="s">
        <v>37</v>
      </c>
      <c r="B681" s="59"/>
      <c r="C681" s="60"/>
      <c r="D681" s="139"/>
      <c r="E681" s="140"/>
      <c r="F681" s="138"/>
      <c r="G681" s="141"/>
      <c r="H681" s="139"/>
      <c r="I681" s="140"/>
      <c r="J681" s="138"/>
      <c r="K681" s="141"/>
      <c r="L681" s="139"/>
      <c r="M681" s="138"/>
      <c r="N681" s="142"/>
      <c r="O681" s="143"/>
      <c r="P681" s="138"/>
      <c r="Q681" s="141"/>
      <c r="R681" s="139"/>
      <c r="S681" s="140"/>
      <c r="T681" s="138"/>
      <c r="U681" s="141"/>
      <c r="V681" s="139"/>
      <c r="W681" s="140"/>
      <c r="X681" s="138"/>
      <c r="Y681" s="141"/>
      <c r="Z681" s="144"/>
      <c r="AA681" s="145"/>
      <c r="AB681" s="172">
        <f t="shared" ref="AB681:AB683" si="12949">SUM(B681,D681,F681,H681,J681,L681,N681,P681,R681,T681,V681,X681,Z681)</f>
        <v>0</v>
      </c>
      <c r="AC681" s="173">
        <f t="shared" ref="AC681:AC683" si="12950">SUM(C681,E681,G681,I681,K681,M681,O681,Q681,S681,U681,W681,Y681,AA681)</f>
        <v>0</v>
      </c>
      <c r="BI681" s="137" t="s">
        <v>37</v>
      </c>
      <c r="BJ681" s="129">
        <f>B681/B684</f>
        <v>0</v>
      </c>
      <c r="BK681" s="130">
        <f t="shared" ref="BK681" si="12951">C681/C684</f>
        <v>0</v>
      </c>
      <c r="BL681" s="131">
        <f t="shared" ref="BL681" si="12952">D681/D684</f>
        <v>0</v>
      </c>
      <c r="BM681" s="132">
        <f t="shared" ref="BM681" si="12953">E681/E684</f>
        <v>0</v>
      </c>
      <c r="BN681" s="129">
        <f t="shared" ref="BN681" si="12954">F681/F684</f>
        <v>0</v>
      </c>
      <c r="BO681" s="130">
        <f t="shared" ref="BO681" si="12955">G681/G684</f>
        <v>0</v>
      </c>
      <c r="BP681" s="131">
        <f t="shared" ref="BP681" si="12956">H681/H684</f>
        <v>0</v>
      </c>
      <c r="BQ681" s="132">
        <f t="shared" ref="BQ681" si="12957">I681/I684</f>
        <v>0</v>
      </c>
      <c r="BR681" s="129">
        <f t="shared" ref="BR681" si="12958">J681/J684</f>
        <v>0</v>
      </c>
      <c r="BS681" s="130">
        <f t="shared" ref="BS681" si="12959">K681/K684</f>
        <v>0</v>
      </c>
      <c r="BT681" s="131">
        <f t="shared" ref="BT681" si="12960">L681/L684</f>
        <v>0</v>
      </c>
      <c r="BU681" s="129">
        <f t="shared" ref="BU681" si="12961">M681/M684</f>
        <v>0</v>
      </c>
      <c r="BV681" s="133">
        <f t="shared" ref="BV681" si="12962">N681/N684</f>
        <v>0</v>
      </c>
      <c r="BW681" s="134">
        <f t="shared" ref="BW681" si="12963">O681/O684</f>
        <v>0</v>
      </c>
      <c r="BX681" s="129">
        <f t="shared" ref="BX681" si="12964">P681/P684</f>
        <v>0</v>
      </c>
      <c r="BY681" s="130">
        <f t="shared" ref="BY681" si="12965">Q681/Q684</f>
        <v>0</v>
      </c>
      <c r="BZ681" s="131">
        <f t="shared" ref="BZ681" si="12966">R681/R684</f>
        <v>0</v>
      </c>
      <c r="CA681" s="132">
        <f t="shared" ref="CA681" si="12967">S681/S684</f>
        <v>0</v>
      </c>
      <c r="CB681" s="129">
        <f t="shared" ref="CB681" si="12968">T681/T684</f>
        <v>0</v>
      </c>
      <c r="CC681" s="130">
        <f t="shared" ref="CC681" si="12969">U681/U684</f>
        <v>0</v>
      </c>
      <c r="CD681" s="131">
        <f t="shared" ref="CD681" si="12970">V681/V684</f>
        <v>0</v>
      </c>
      <c r="CE681" s="132">
        <f t="shared" ref="CE681" si="12971">W681/W684</f>
        <v>0</v>
      </c>
      <c r="CF681" s="129">
        <f t="shared" ref="CF681" si="12972">X681/X684</f>
        <v>0</v>
      </c>
      <c r="CG681" s="130">
        <f t="shared" ref="CG681" si="12973">Y681/Y684</f>
        <v>0</v>
      </c>
      <c r="CH681" s="131">
        <f t="shared" ref="CH681" si="12974">Z681/Z684</f>
        <v>0</v>
      </c>
      <c r="CI681" s="129">
        <f t="shared" ref="CI681" si="12975">AA681/AA684</f>
        <v>0</v>
      </c>
      <c r="CJ681" s="135">
        <f t="shared" ref="CJ681" si="12976">AB681/AB684</f>
        <v>0</v>
      </c>
      <c r="CK681" s="136">
        <f t="shared" ref="CK681" si="12977">AC681/AC684</f>
        <v>0</v>
      </c>
    </row>
    <row r="682" spans="1:89" x14ac:dyDescent="0.2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>
        <f t="shared" si="12949"/>
        <v>0</v>
      </c>
      <c r="AC682" s="173">
        <f t="shared" si="12950"/>
        <v>0</v>
      </c>
      <c r="BI682" s="146" t="s">
        <v>38</v>
      </c>
      <c r="BJ682" s="129">
        <f>B682/B684</f>
        <v>0</v>
      </c>
      <c r="BK682" s="130">
        <f t="shared" ref="BK682" si="12978">C682/C684</f>
        <v>0</v>
      </c>
      <c r="BL682" s="131">
        <f t="shared" ref="BL682" si="12979">D682/D684</f>
        <v>0</v>
      </c>
      <c r="BM682" s="132">
        <f t="shared" ref="BM682" si="12980">E682/E684</f>
        <v>0</v>
      </c>
      <c r="BN682" s="129">
        <f t="shared" ref="BN682" si="12981">F682/F684</f>
        <v>0</v>
      </c>
      <c r="BO682" s="130">
        <f t="shared" ref="BO682" si="12982">G682/G684</f>
        <v>0</v>
      </c>
      <c r="BP682" s="131">
        <f t="shared" ref="BP682" si="12983">H682/H684</f>
        <v>0</v>
      </c>
      <c r="BQ682" s="132">
        <f t="shared" ref="BQ682" si="12984">I682/I684</f>
        <v>0</v>
      </c>
      <c r="BR682" s="129">
        <f t="shared" ref="BR682" si="12985">J682/J684</f>
        <v>0</v>
      </c>
      <c r="BS682" s="130">
        <f t="shared" ref="BS682" si="12986">K682/K684</f>
        <v>0</v>
      </c>
      <c r="BT682" s="131">
        <f t="shared" ref="BT682" si="12987">L682/L684</f>
        <v>0</v>
      </c>
      <c r="BU682" s="129">
        <f t="shared" ref="BU682" si="12988">M682/M684</f>
        <v>0</v>
      </c>
      <c r="BV682" s="133">
        <f t="shared" ref="BV682" si="12989">N682/N684</f>
        <v>0</v>
      </c>
      <c r="BW682" s="134">
        <f t="shared" ref="BW682" si="12990">O682/O684</f>
        <v>0</v>
      </c>
      <c r="BX682" s="129">
        <f t="shared" ref="BX682" si="12991">P682/P684</f>
        <v>0</v>
      </c>
      <c r="BY682" s="130">
        <f t="shared" ref="BY682" si="12992">Q682/Q684</f>
        <v>0</v>
      </c>
      <c r="BZ682" s="131">
        <f t="shared" ref="BZ682" si="12993">R682/R684</f>
        <v>0</v>
      </c>
      <c r="CA682" s="132">
        <f t="shared" ref="CA682" si="12994">S682/S684</f>
        <v>0</v>
      </c>
      <c r="CB682" s="129">
        <f t="shared" ref="CB682" si="12995">T682/T684</f>
        <v>0</v>
      </c>
      <c r="CC682" s="130">
        <f t="shared" ref="CC682" si="12996">U682/U684</f>
        <v>0</v>
      </c>
      <c r="CD682" s="131">
        <f t="shared" ref="CD682" si="12997">V682/V684</f>
        <v>0</v>
      </c>
      <c r="CE682" s="132">
        <f t="shared" ref="CE682" si="12998">W682/W684</f>
        <v>0</v>
      </c>
      <c r="CF682" s="129">
        <f t="shared" ref="CF682" si="12999">X682/X684</f>
        <v>0</v>
      </c>
      <c r="CG682" s="130">
        <f t="shared" ref="CG682" si="13000">Y682/Y684</f>
        <v>0</v>
      </c>
      <c r="CH682" s="131">
        <f t="shared" ref="CH682" si="13001">Z682/Z684</f>
        <v>0</v>
      </c>
      <c r="CI682" s="129">
        <f t="shared" ref="CI682" si="13002">AA682/AA684</f>
        <v>0</v>
      </c>
      <c r="CJ682" s="135">
        <f t="shared" ref="CJ682" si="13003">AB682/AB684</f>
        <v>0</v>
      </c>
      <c r="CK682" s="136">
        <f t="shared" ref="CK682" si="13004">AC682/AC684</f>
        <v>0</v>
      </c>
    </row>
    <row r="683" spans="1:89" ht="13.5" thickBot="1" x14ac:dyDescent="0.25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>
        <f t="shared" si="12949"/>
        <v>0</v>
      </c>
      <c r="AC683" s="173">
        <f t="shared" si="12950"/>
        <v>0</v>
      </c>
      <c r="BI683" s="137" t="s">
        <v>39</v>
      </c>
      <c r="BJ683" s="129">
        <f>B683/B684</f>
        <v>0</v>
      </c>
      <c r="BK683" s="130">
        <f t="shared" ref="BK683" si="13005">C683/C684</f>
        <v>0</v>
      </c>
      <c r="BL683" s="131">
        <f t="shared" ref="BL683" si="13006">D683/D684</f>
        <v>0</v>
      </c>
      <c r="BM683" s="132">
        <f t="shared" ref="BM683" si="13007">E683/E684</f>
        <v>0</v>
      </c>
      <c r="BN683" s="129">
        <f t="shared" ref="BN683" si="13008">F683/F684</f>
        <v>0</v>
      </c>
      <c r="BO683" s="130">
        <f t="shared" ref="BO683" si="13009">G683/G684</f>
        <v>0</v>
      </c>
      <c r="BP683" s="131">
        <f t="shared" ref="BP683" si="13010">H683/H684</f>
        <v>0</v>
      </c>
      <c r="BQ683" s="132">
        <f t="shared" ref="BQ683" si="13011">I683/I684</f>
        <v>0</v>
      </c>
      <c r="BR683" s="129">
        <f t="shared" ref="BR683" si="13012">J683/J684</f>
        <v>0</v>
      </c>
      <c r="BS683" s="130">
        <f t="shared" ref="BS683" si="13013">K683/K684</f>
        <v>0</v>
      </c>
      <c r="BT683" s="131">
        <f t="shared" ref="BT683" si="13014">L683/L684</f>
        <v>0</v>
      </c>
      <c r="BU683" s="129">
        <f t="shared" ref="BU683" si="13015">M683/M684</f>
        <v>0</v>
      </c>
      <c r="BV683" s="133">
        <f t="shared" ref="BV683" si="13016">N683/N684</f>
        <v>0</v>
      </c>
      <c r="BW683" s="134">
        <f t="shared" ref="BW683" si="13017">O683/O684</f>
        <v>0</v>
      </c>
      <c r="BX683" s="129">
        <f t="shared" ref="BX683" si="13018">P683/P684</f>
        <v>0</v>
      </c>
      <c r="BY683" s="130">
        <f t="shared" ref="BY683" si="13019">Q683/Q684</f>
        <v>0</v>
      </c>
      <c r="BZ683" s="131">
        <f t="shared" ref="BZ683" si="13020">R683/R684</f>
        <v>0</v>
      </c>
      <c r="CA683" s="132">
        <f t="shared" ref="CA683" si="13021">S683/S684</f>
        <v>0</v>
      </c>
      <c r="CB683" s="129">
        <f t="shared" ref="CB683" si="13022">T683/T684</f>
        <v>0</v>
      </c>
      <c r="CC683" s="130">
        <f t="shared" ref="CC683" si="13023">U683/U684</f>
        <v>0</v>
      </c>
      <c r="CD683" s="131">
        <f t="shared" ref="CD683" si="13024">V683/V684</f>
        <v>0</v>
      </c>
      <c r="CE683" s="132">
        <f t="shared" ref="CE683" si="13025">W683/W684</f>
        <v>0</v>
      </c>
      <c r="CF683" s="129">
        <f t="shared" ref="CF683" si="13026">X683/X684</f>
        <v>0</v>
      </c>
      <c r="CG683" s="130">
        <f t="shared" ref="CG683" si="13027">Y683/Y684</f>
        <v>0</v>
      </c>
      <c r="CH683" s="131">
        <f t="shared" ref="CH683" si="13028">Z683/Z684</f>
        <v>0</v>
      </c>
      <c r="CI683" s="129">
        <f t="shared" ref="CI683" si="13029">AA683/AA684</f>
        <v>0</v>
      </c>
      <c r="CJ683" s="135">
        <f t="shared" ref="CJ683" si="13030">AB683/AB684</f>
        <v>0</v>
      </c>
      <c r="CK683" s="136">
        <f t="shared" ref="CK683" si="13031">AC683/AC684</f>
        <v>0</v>
      </c>
    </row>
    <row r="684" spans="1:89" ht="14.25" thickTop="1" thickBot="1" x14ac:dyDescent="0.25">
      <c r="A684" s="267" t="s">
        <v>13</v>
      </c>
      <c r="B684" s="20">
        <f t="shared" ref="B684:AA684" si="13032">SUM(B661:B683)</f>
        <v>10869</v>
      </c>
      <c r="C684" s="21">
        <f t="shared" si="13032"/>
        <v>11964</v>
      </c>
      <c r="D684" s="20">
        <f t="shared" si="13032"/>
        <v>5345</v>
      </c>
      <c r="E684" s="21">
        <f t="shared" si="13032"/>
        <v>5494</v>
      </c>
      <c r="F684" s="20">
        <f t="shared" si="13032"/>
        <v>13574</v>
      </c>
      <c r="G684" s="21">
        <f t="shared" si="13032"/>
        <v>12569</v>
      </c>
      <c r="H684" s="20">
        <f t="shared" si="13032"/>
        <v>17951</v>
      </c>
      <c r="I684" s="21">
        <f t="shared" si="13032"/>
        <v>19514</v>
      </c>
      <c r="J684" s="20">
        <f t="shared" si="13032"/>
        <v>3152</v>
      </c>
      <c r="K684" s="21">
        <f t="shared" si="13032"/>
        <v>3147</v>
      </c>
      <c r="L684" s="20">
        <f t="shared" si="13032"/>
        <v>9851</v>
      </c>
      <c r="M684" s="21">
        <f t="shared" si="13032"/>
        <v>10007</v>
      </c>
      <c r="N684" s="20">
        <f t="shared" si="13032"/>
        <v>19821</v>
      </c>
      <c r="O684" s="21">
        <f t="shared" si="13032"/>
        <v>20213</v>
      </c>
      <c r="P684" s="20">
        <f t="shared" si="13032"/>
        <v>10717</v>
      </c>
      <c r="Q684" s="21">
        <f t="shared" si="13032"/>
        <v>10131</v>
      </c>
      <c r="R684" s="20">
        <f t="shared" si="13032"/>
        <v>12055</v>
      </c>
      <c r="S684" s="21">
        <f t="shared" si="13032"/>
        <v>12118</v>
      </c>
      <c r="T684" s="20">
        <f t="shared" si="13032"/>
        <v>3161</v>
      </c>
      <c r="U684" s="21">
        <f t="shared" si="13032"/>
        <v>3138</v>
      </c>
      <c r="V684" s="20">
        <f t="shared" si="13032"/>
        <v>10250</v>
      </c>
      <c r="W684" s="21">
        <f t="shared" si="13032"/>
        <v>11123</v>
      </c>
      <c r="X684" s="20">
        <f t="shared" si="13032"/>
        <v>9382</v>
      </c>
      <c r="Y684" s="21">
        <f t="shared" si="13032"/>
        <v>5473</v>
      </c>
      <c r="Z684" s="20">
        <f t="shared" si="13032"/>
        <v>18048</v>
      </c>
      <c r="AA684" s="21">
        <f t="shared" si="13032"/>
        <v>18932</v>
      </c>
      <c r="AB684" s="174">
        <f t="shared" ref="AB684:AC684" si="13033">SUM(AB660:AB683)</f>
        <v>144176</v>
      </c>
      <c r="AC684" s="175">
        <f t="shared" si="13033"/>
        <v>143823</v>
      </c>
      <c r="BI684" s="267" t="s">
        <v>13</v>
      </c>
      <c r="BJ684" s="155">
        <f>SUM(BJ660:BJ683)</f>
        <v>1</v>
      </c>
      <c r="BK684" s="156">
        <f t="shared" ref="BK684:CK684" si="13034">SUM(BK660:BK683)</f>
        <v>1.0000000000000002</v>
      </c>
      <c r="BL684" s="155">
        <f t="shared" si="13034"/>
        <v>1</v>
      </c>
      <c r="BM684" s="156">
        <f t="shared" si="13034"/>
        <v>1</v>
      </c>
      <c r="BN684" s="155">
        <f t="shared" si="13034"/>
        <v>1</v>
      </c>
      <c r="BO684" s="156">
        <f t="shared" si="13034"/>
        <v>0.99999999999999989</v>
      </c>
      <c r="BP684" s="155">
        <f t="shared" si="13034"/>
        <v>1</v>
      </c>
      <c r="BQ684" s="156">
        <f t="shared" si="13034"/>
        <v>1</v>
      </c>
      <c r="BR684" s="155">
        <f t="shared" si="13034"/>
        <v>1</v>
      </c>
      <c r="BS684" s="156">
        <f t="shared" si="13034"/>
        <v>1.0000000000000002</v>
      </c>
      <c r="BT684" s="155">
        <f t="shared" si="13034"/>
        <v>1</v>
      </c>
      <c r="BU684" s="156">
        <f t="shared" si="13034"/>
        <v>0.99999999999999989</v>
      </c>
      <c r="BV684" s="155">
        <f t="shared" si="13034"/>
        <v>0.99999999999999989</v>
      </c>
      <c r="BW684" s="156">
        <f t="shared" si="13034"/>
        <v>1</v>
      </c>
      <c r="BX684" s="155">
        <f t="shared" si="13034"/>
        <v>0.99999999999999978</v>
      </c>
      <c r="BY684" s="156">
        <f t="shared" si="13034"/>
        <v>1.0000000000000002</v>
      </c>
      <c r="BZ684" s="155">
        <f t="shared" si="13034"/>
        <v>1.0000000000000002</v>
      </c>
      <c r="CA684" s="156">
        <f t="shared" si="13034"/>
        <v>1</v>
      </c>
      <c r="CB684" s="155">
        <f t="shared" si="13034"/>
        <v>1</v>
      </c>
      <c r="CC684" s="156">
        <f t="shared" si="13034"/>
        <v>1</v>
      </c>
      <c r="CD684" s="155">
        <f t="shared" si="13034"/>
        <v>1</v>
      </c>
      <c r="CE684" s="156">
        <f t="shared" si="13034"/>
        <v>1.0000000000000002</v>
      </c>
      <c r="CF684" s="155">
        <f t="shared" si="13034"/>
        <v>1</v>
      </c>
      <c r="CG684" s="156">
        <f t="shared" si="13034"/>
        <v>1</v>
      </c>
      <c r="CH684" s="155">
        <f t="shared" si="13034"/>
        <v>1.0000000000000002</v>
      </c>
      <c r="CI684" s="156">
        <f t="shared" si="13034"/>
        <v>1</v>
      </c>
      <c r="CJ684" s="155">
        <f t="shared" si="13034"/>
        <v>1</v>
      </c>
      <c r="CK684" s="156">
        <f t="shared" si="13034"/>
        <v>1.0000000000000002</v>
      </c>
    </row>
    <row r="685" spans="1:89" ht="13.5" thickTop="1" x14ac:dyDescent="0.2">
      <c r="A685" s="187"/>
    </row>
    <row r="687" spans="1:89" x14ac:dyDescent="0.2">
      <c r="A687" s="301">
        <f>+A656+1</f>
        <v>44492</v>
      </c>
      <c r="B687" s="301"/>
      <c r="C687" s="301"/>
      <c r="D687" s="301"/>
      <c r="BI687" s="300">
        <f>+BI625+2</f>
        <v>44492</v>
      </c>
      <c r="BJ687" s="300"/>
      <c r="BK687" s="300"/>
      <c r="BL687" s="300"/>
    </row>
    <row r="688" spans="1:89" ht="13.5" thickBot="1" x14ac:dyDescent="0.25">
      <c r="AE688" s="270" t="s">
        <v>84</v>
      </c>
    </row>
    <row r="689" spans="1:89" ht="14.25" thickTop="1" thickBot="1" x14ac:dyDescent="0.25">
      <c r="A689" s="298" t="s">
        <v>0</v>
      </c>
      <c r="B689" s="292" t="s">
        <v>1</v>
      </c>
      <c r="C689" s="293"/>
      <c r="D689" s="292" t="s">
        <v>2</v>
      </c>
      <c r="E689" s="293"/>
      <c r="F689" s="292" t="s">
        <v>3</v>
      </c>
      <c r="G689" s="293"/>
      <c r="H689" s="292" t="s">
        <v>4</v>
      </c>
      <c r="I689" s="293"/>
      <c r="J689" s="292" t="s">
        <v>5</v>
      </c>
      <c r="K689" s="293"/>
      <c r="L689" s="292" t="s">
        <v>6</v>
      </c>
      <c r="M689" s="293"/>
      <c r="N689" s="292" t="s">
        <v>7</v>
      </c>
      <c r="O689" s="293"/>
      <c r="P689" s="292" t="s">
        <v>8</v>
      </c>
      <c r="Q689" s="293"/>
      <c r="R689" s="292" t="s">
        <v>9</v>
      </c>
      <c r="S689" s="293"/>
      <c r="T689" s="292" t="s">
        <v>10</v>
      </c>
      <c r="U689" s="293"/>
      <c r="V689" s="292" t="s">
        <v>11</v>
      </c>
      <c r="W689" s="293"/>
      <c r="X689" s="292" t="s">
        <v>12</v>
      </c>
      <c r="Y689" s="293"/>
      <c r="Z689" s="294" t="s">
        <v>40</v>
      </c>
      <c r="AA689" s="295"/>
      <c r="AB689" s="296" t="s">
        <v>41</v>
      </c>
      <c r="AC689" s="297"/>
      <c r="AE689" s="298" t="s">
        <v>0</v>
      </c>
      <c r="AF689" s="292" t="s">
        <v>1</v>
      </c>
      <c r="AG689" s="293"/>
      <c r="AH689" s="292" t="s">
        <v>2</v>
      </c>
      <c r="AI689" s="293"/>
      <c r="AJ689" s="292" t="s">
        <v>3</v>
      </c>
      <c r="AK689" s="293"/>
      <c r="AL689" s="292" t="s">
        <v>4</v>
      </c>
      <c r="AM689" s="293"/>
      <c r="AN689" s="292" t="s">
        <v>5</v>
      </c>
      <c r="AO689" s="293"/>
      <c r="AP689" s="292" t="s">
        <v>6</v>
      </c>
      <c r="AQ689" s="293"/>
      <c r="AR689" s="292" t="s">
        <v>7</v>
      </c>
      <c r="AS689" s="293"/>
      <c r="AT689" s="292" t="s">
        <v>8</v>
      </c>
      <c r="AU689" s="293"/>
      <c r="AV689" s="292" t="s">
        <v>9</v>
      </c>
      <c r="AW689" s="293"/>
      <c r="AX689" s="292" t="s">
        <v>10</v>
      </c>
      <c r="AY689" s="293"/>
      <c r="AZ689" s="292" t="s">
        <v>11</v>
      </c>
      <c r="BA689" s="293"/>
      <c r="BB689" s="292" t="s">
        <v>12</v>
      </c>
      <c r="BC689" s="293"/>
      <c r="BD689" s="294" t="s">
        <v>40</v>
      </c>
      <c r="BE689" s="295"/>
      <c r="BF689" s="296" t="s">
        <v>41</v>
      </c>
      <c r="BG689" s="297"/>
      <c r="BI689" s="298" t="s">
        <v>0</v>
      </c>
      <c r="BJ689" s="292" t="s">
        <v>1</v>
      </c>
      <c r="BK689" s="293"/>
      <c r="BL689" s="292" t="s">
        <v>2</v>
      </c>
      <c r="BM689" s="293"/>
      <c r="BN689" s="292" t="s">
        <v>3</v>
      </c>
      <c r="BO689" s="293"/>
      <c r="BP689" s="292" t="s">
        <v>4</v>
      </c>
      <c r="BQ689" s="293"/>
      <c r="BR689" s="292" t="s">
        <v>5</v>
      </c>
      <c r="BS689" s="293"/>
      <c r="BT689" s="292" t="s">
        <v>6</v>
      </c>
      <c r="BU689" s="293"/>
      <c r="BV689" s="292" t="s">
        <v>7</v>
      </c>
      <c r="BW689" s="293"/>
      <c r="BX689" s="292" t="s">
        <v>8</v>
      </c>
      <c r="BY689" s="293"/>
      <c r="BZ689" s="292" t="s">
        <v>9</v>
      </c>
      <c r="CA689" s="293"/>
      <c r="CB689" s="292" t="s">
        <v>10</v>
      </c>
      <c r="CC689" s="293"/>
      <c r="CD689" s="292" t="s">
        <v>11</v>
      </c>
      <c r="CE689" s="293"/>
      <c r="CF689" s="292" t="s">
        <v>12</v>
      </c>
      <c r="CG689" s="293"/>
      <c r="CH689" s="294" t="s">
        <v>40</v>
      </c>
      <c r="CI689" s="295"/>
      <c r="CJ689" s="292" t="s">
        <v>41</v>
      </c>
      <c r="CK689" s="293"/>
    </row>
    <row r="690" spans="1:89" ht="15" thickTop="1" thickBot="1" x14ac:dyDescent="0.3">
      <c r="A690" s="299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9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9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3.5" thickTop="1" x14ac:dyDescent="0.2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3" t="str">
        <f>$AE$9</f>
        <v>07:00 - 07:59</v>
      </c>
      <c r="AF691" s="126">
        <f>SUMIF($A$9:$A$32,$AE691,B$691:B$714)</f>
        <v>606</v>
      </c>
      <c r="AG691" s="186">
        <f t="shared" ref="AG691:AV693" si="13035">SUMIF($A$9:$A$32,$AE691,C$691:C$714)</f>
        <v>493</v>
      </c>
      <c r="AH691" s="127">
        <f t="shared" si="13035"/>
        <v>281</v>
      </c>
      <c r="AI691" s="180">
        <f t="shared" si="13035"/>
        <v>259</v>
      </c>
      <c r="AJ691" s="126">
        <f t="shared" si="13035"/>
        <v>1067</v>
      </c>
      <c r="AK691" s="128">
        <f t="shared" si="13035"/>
        <v>583</v>
      </c>
      <c r="AL691" s="127">
        <f t="shared" si="13035"/>
        <v>1044</v>
      </c>
      <c r="AM691" s="180">
        <f t="shared" si="13035"/>
        <v>986</v>
      </c>
      <c r="AN691" s="126">
        <f t="shared" si="13035"/>
        <v>71</v>
      </c>
      <c r="AO691" s="128">
        <f t="shared" si="13035"/>
        <v>259</v>
      </c>
      <c r="AP691" s="127">
        <f t="shared" si="13035"/>
        <v>362</v>
      </c>
      <c r="AQ691" s="126">
        <f t="shared" si="13035"/>
        <v>657</v>
      </c>
      <c r="AR691" s="179">
        <f t="shared" si="13035"/>
        <v>1095</v>
      </c>
      <c r="AS691" s="181">
        <f t="shared" si="13035"/>
        <v>1282</v>
      </c>
      <c r="AT691" s="126">
        <f t="shared" si="13035"/>
        <v>639</v>
      </c>
      <c r="AU691" s="128">
        <f t="shared" si="13035"/>
        <v>596</v>
      </c>
      <c r="AV691" s="127">
        <f t="shared" si="13035"/>
        <v>811</v>
      </c>
      <c r="AW691" s="180">
        <f t="shared" ref="AW691:BE693" si="13036">SUMIF($A$9:$A$32,$AE691,S$691:S$714)</f>
        <v>631</v>
      </c>
      <c r="AX691" s="126">
        <f t="shared" si="13036"/>
        <v>118</v>
      </c>
      <c r="AY691" s="128">
        <f t="shared" si="13036"/>
        <v>200</v>
      </c>
      <c r="AZ691" s="127">
        <f t="shared" si="13036"/>
        <v>406</v>
      </c>
      <c r="BA691" s="180">
        <f t="shared" si="13036"/>
        <v>665</v>
      </c>
      <c r="BB691" s="126">
        <f t="shared" si="13036"/>
        <v>563</v>
      </c>
      <c r="BC691" s="128">
        <f t="shared" si="13036"/>
        <v>410</v>
      </c>
      <c r="BD691" s="184">
        <f t="shared" si="13036"/>
        <v>903</v>
      </c>
      <c r="BE691" s="185">
        <f t="shared" si="13036"/>
        <v>920</v>
      </c>
      <c r="BF691" s="170">
        <f>AF691+AH691+AJ691+AL691+AN691+AP691+AR691+AT691+AV691+AX691+AZ691+BB691+BD691</f>
        <v>7966</v>
      </c>
      <c r="BG691" s="171">
        <f>AG691+AI691+AK691+AM691+AO691+AQ691+AS691+AU691+AW691+AY691+BA691+BC691+BE691</f>
        <v>7941</v>
      </c>
      <c r="BH691" s="233"/>
      <c r="BI691" s="125" t="s">
        <v>16</v>
      </c>
      <c r="BJ691" s="129">
        <f>B691/B715</f>
        <v>0</v>
      </c>
      <c r="BK691" s="130">
        <f t="shared" ref="BK691" si="13037">C691/C715</f>
        <v>0</v>
      </c>
      <c r="BL691" s="131">
        <f t="shared" ref="BL691" si="13038">D691/D715</f>
        <v>0</v>
      </c>
      <c r="BM691" s="132">
        <f t="shared" ref="BM691" si="13039">E691/E715</f>
        <v>0</v>
      </c>
      <c r="BN691" s="129">
        <f t="shared" ref="BN691" si="13040">F691/F715</f>
        <v>0</v>
      </c>
      <c r="BO691" s="130">
        <f t="shared" ref="BO691" si="13041">G691/G715</f>
        <v>0</v>
      </c>
      <c r="BP691" s="131">
        <f t="shared" ref="BP691" si="13042">H691/H715</f>
        <v>0</v>
      </c>
      <c r="BQ691" s="132">
        <f t="shared" ref="BQ691" si="13043">I691/I715</f>
        <v>0</v>
      </c>
      <c r="BR691" s="129">
        <f t="shared" ref="BR691" si="13044">J691/J715</f>
        <v>0</v>
      </c>
      <c r="BS691" s="130">
        <f t="shared" ref="BS691" si="13045">K691/K715</f>
        <v>0</v>
      </c>
      <c r="BT691" s="131">
        <f t="shared" ref="BT691" si="13046">L691/L715</f>
        <v>0</v>
      </c>
      <c r="BU691" s="129">
        <f t="shared" ref="BU691" si="13047">M691/M715</f>
        <v>0</v>
      </c>
      <c r="BV691" s="133">
        <f t="shared" ref="BV691" si="13048">N691/N715</f>
        <v>0</v>
      </c>
      <c r="BW691" s="134">
        <f t="shared" ref="BW691" si="13049">O691/O715</f>
        <v>0</v>
      </c>
      <c r="BX691" s="129">
        <f t="shared" ref="BX691" si="13050">P691/P715</f>
        <v>0</v>
      </c>
      <c r="BY691" s="130">
        <f t="shared" ref="BY691" si="13051">Q691/Q715</f>
        <v>0</v>
      </c>
      <c r="BZ691" s="131">
        <f t="shared" ref="BZ691" si="13052">R691/R715</f>
        <v>0</v>
      </c>
      <c r="CA691" s="132">
        <f t="shared" ref="CA691" si="13053">S691/S715</f>
        <v>0</v>
      </c>
      <c r="CB691" s="129">
        <f t="shared" ref="CB691" si="13054">T691/T715</f>
        <v>0</v>
      </c>
      <c r="CC691" s="130">
        <f t="shared" ref="CC691" si="13055">U691/U715</f>
        <v>0</v>
      </c>
      <c r="CD691" s="131">
        <f t="shared" ref="CD691" si="13056">V691/V715</f>
        <v>0</v>
      </c>
      <c r="CE691" s="132">
        <f t="shared" ref="CE691" si="13057">W691/W715</f>
        <v>0</v>
      </c>
      <c r="CF691" s="129">
        <f t="shared" ref="CF691" si="13058">X691/X715</f>
        <v>0</v>
      </c>
      <c r="CG691" s="130">
        <f t="shared" ref="CG691" si="13059">Y691/Y715</f>
        <v>0</v>
      </c>
      <c r="CH691" s="131">
        <f t="shared" ref="CH691" si="13060">Z691/Z715</f>
        <v>0</v>
      </c>
      <c r="CI691" s="129">
        <f t="shared" ref="CI691" si="13061">AA691/AA715</f>
        <v>0</v>
      </c>
      <c r="CJ691" s="135">
        <f t="shared" ref="CJ691" si="13062">AB691/AB715</f>
        <v>0</v>
      </c>
      <c r="CK691" s="136">
        <f t="shared" ref="CK691" si="13063">AC691/AC715</f>
        <v>0</v>
      </c>
    </row>
    <row r="692" spans="1:89" x14ac:dyDescent="0.2">
      <c r="A692" s="137" t="s">
        <v>17</v>
      </c>
      <c r="B692" s="189">
        <v>54</v>
      </c>
      <c r="C692" s="190">
        <v>0</v>
      </c>
      <c r="D692" s="191">
        <v>58</v>
      </c>
      <c r="E692" s="192">
        <v>0</v>
      </c>
      <c r="F692" s="189">
        <v>213</v>
      </c>
      <c r="G692" s="193">
        <v>2</v>
      </c>
      <c r="H692" s="191">
        <v>130</v>
      </c>
      <c r="I692" s="192">
        <v>17</v>
      </c>
      <c r="J692" s="189">
        <v>3</v>
      </c>
      <c r="K692" s="193">
        <v>12</v>
      </c>
      <c r="L692" s="191">
        <v>15</v>
      </c>
      <c r="M692" s="189">
        <v>20</v>
      </c>
      <c r="N692" s="194">
        <v>61</v>
      </c>
      <c r="O692" s="195">
        <v>53</v>
      </c>
      <c r="P692" s="189">
        <v>22</v>
      </c>
      <c r="Q692" s="193">
        <v>42</v>
      </c>
      <c r="R692" s="191">
        <v>5</v>
      </c>
      <c r="S692" s="192">
        <v>23</v>
      </c>
      <c r="T692" s="189">
        <v>0</v>
      </c>
      <c r="U692" s="193">
        <v>0</v>
      </c>
      <c r="V692" s="191">
        <v>0</v>
      </c>
      <c r="W692" s="192">
        <v>0</v>
      </c>
      <c r="X692" s="189">
        <v>1</v>
      </c>
      <c r="Y692" s="193">
        <v>0</v>
      </c>
      <c r="Z692" s="191">
        <v>0</v>
      </c>
      <c r="AA692" s="189">
        <v>0</v>
      </c>
      <c r="AB692" s="170">
        <f t="shared" ref="AB692:AB711" si="13064">B692+D692+F692+H692+J692+L692+N692+P692+R692+T692+V692+X692+Z692</f>
        <v>562</v>
      </c>
      <c r="AC692" s="171">
        <f t="shared" ref="AC692:AC711" si="13065">C692+E692+G692+I692+K692+M692+O692+Q692+S692+U692+W692+Y692+AA692</f>
        <v>169</v>
      </c>
      <c r="AD692" s="233"/>
      <c r="AE692" s="275" t="str">
        <f>$AE$10</f>
        <v>08:00 - 08:59</v>
      </c>
      <c r="AF692" s="126">
        <f>SUMIF($A$9:$A$32,$AE692,B$691:B$714)</f>
        <v>713</v>
      </c>
      <c r="AG692" s="190">
        <f t="shared" si="13035"/>
        <v>512</v>
      </c>
      <c r="AH692" s="191">
        <f t="shared" si="13035"/>
        <v>250</v>
      </c>
      <c r="AI692" s="192">
        <f t="shared" si="13035"/>
        <v>247</v>
      </c>
      <c r="AJ692" s="276">
        <f t="shared" si="13035"/>
        <v>930</v>
      </c>
      <c r="AK692" s="193">
        <f t="shared" si="13035"/>
        <v>451</v>
      </c>
      <c r="AL692" s="191">
        <f t="shared" si="13035"/>
        <v>1093</v>
      </c>
      <c r="AM692" s="192">
        <f t="shared" si="13035"/>
        <v>853</v>
      </c>
      <c r="AN692" s="276">
        <f t="shared" si="13035"/>
        <v>86</v>
      </c>
      <c r="AO692" s="193">
        <f t="shared" si="13035"/>
        <v>216</v>
      </c>
      <c r="AP692" s="191">
        <f t="shared" si="13035"/>
        <v>307</v>
      </c>
      <c r="AQ692" s="276">
        <f t="shared" si="13035"/>
        <v>686</v>
      </c>
      <c r="AR692" s="194">
        <f t="shared" si="13035"/>
        <v>991</v>
      </c>
      <c r="AS692" s="195">
        <f t="shared" si="13035"/>
        <v>1290</v>
      </c>
      <c r="AT692" s="276">
        <f t="shared" si="13035"/>
        <v>588</v>
      </c>
      <c r="AU692" s="193">
        <f t="shared" si="13035"/>
        <v>515</v>
      </c>
      <c r="AV692" s="191">
        <f t="shared" si="13035"/>
        <v>842</v>
      </c>
      <c r="AW692" s="192">
        <f t="shared" si="13036"/>
        <v>551</v>
      </c>
      <c r="AX692" s="276">
        <f t="shared" si="13036"/>
        <v>108</v>
      </c>
      <c r="AY692" s="193">
        <f t="shared" si="13036"/>
        <v>166</v>
      </c>
      <c r="AZ692" s="191">
        <f t="shared" si="13036"/>
        <v>296</v>
      </c>
      <c r="BA692" s="192">
        <f t="shared" si="13036"/>
        <v>690</v>
      </c>
      <c r="BB692" s="276">
        <f t="shared" si="13036"/>
        <v>506</v>
      </c>
      <c r="BC692" s="193">
        <f t="shared" si="13036"/>
        <v>358</v>
      </c>
      <c r="BD692" s="191">
        <f t="shared" si="13036"/>
        <v>879</v>
      </c>
      <c r="BE692" s="276">
        <f t="shared" si="13036"/>
        <v>905</v>
      </c>
      <c r="BF692" s="172">
        <f>SUM(AF692,AH692,AJ692,AL692,AN692,AP692,AR692,AT692,AV692,AX692,AZ692,BB692,BD692)</f>
        <v>7589</v>
      </c>
      <c r="BG692" s="173">
        <f>SUM(AG692,AI692,AK692,AM692,AO692,AQ692,AS692,AU692,AW692,AY692,BA692,BC692,BE692)</f>
        <v>7440</v>
      </c>
      <c r="BH692" s="233"/>
      <c r="BI692" s="137" t="s">
        <v>17</v>
      </c>
      <c r="BJ692" s="129">
        <f>B692/B715</f>
        <v>5.9197544398158298E-3</v>
      </c>
      <c r="BK692" s="130">
        <f t="shared" ref="BK692" si="13066">C692/C715</f>
        <v>0</v>
      </c>
      <c r="BL692" s="131">
        <f t="shared" ref="BL692" si="13067">D692/D715</f>
        <v>1.4987080103359173E-2</v>
      </c>
      <c r="BM692" s="132">
        <f t="shared" ref="BM692" si="13068">E692/E715</f>
        <v>0</v>
      </c>
      <c r="BN692" s="129">
        <f t="shared" ref="BN692" si="13069">F692/F715</f>
        <v>1.9973743435858966E-2</v>
      </c>
      <c r="BO692" s="130">
        <f t="shared" ref="BO692" si="13070">G692/G715</f>
        <v>1.5288182235132243E-4</v>
      </c>
      <c r="BP692" s="131">
        <f t="shared" ref="BP692" si="13071">H692/H715</f>
        <v>8.2497778905952536E-3</v>
      </c>
      <c r="BQ692" s="132">
        <f t="shared" ref="BQ692" si="13072">I692/I715</f>
        <v>9.2396325887276478E-4</v>
      </c>
      <c r="BR692" s="129">
        <f t="shared" ref="BR692" si="13073">J692/J715</f>
        <v>1.3192612137203166E-3</v>
      </c>
      <c r="BS692" s="130">
        <f t="shared" ref="BS692" si="13074">K692/K715</f>
        <v>5.8309037900874635E-3</v>
      </c>
      <c r="BT692" s="131">
        <f t="shared" ref="BT692" si="13075">L692/L715</f>
        <v>1.9467878001297859E-3</v>
      </c>
      <c r="BU692" s="129">
        <f t="shared" ref="BU692" si="13076">M692/M715</f>
        <v>2.8826751225136927E-3</v>
      </c>
      <c r="BV692" s="133">
        <f t="shared" ref="BV692" si="13077">N692/N715</f>
        <v>3.6052009456264775E-3</v>
      </c>
      <c r="BW692" s="134">
        <f t="shared" ref="BW692" si="13078">O692/O715</f>
        <v>3.2792971166934787E-3</v>
      </c>
      <c r="BX692" s="129">
        <f t="shared" ref="BX692" si="13079">P692/P715</f>
        <v>2.3359524315141218E-3</v>
      </c>
      <c r="BY692" s="130">
        <f t="shared" ref="BY692" si="13080">Q692/Q715</f>
        <v>5.3859964093357273E-3</v>
      </c>
      <c r="BZ692" s="131">
        <f t="shared" ref="BZ692" si="13081">R692/R715</f>
        <v>4.4614972784866601E-4</v>
      </c>
      <c r="CA692" s="132">
        <f t="shared" ref="CA692" si="13082">S692/S715</f>
        <v>2.2664564446196293E-3</v>
      </c>
      <c r="CB692" s="129">
        <f t="shared" ref="CB692" si="13083">T692/T715</f>
        <v>0</v>
      </c>
      <c r="CC692" s="130">
        <f t="shared" ref="CC692" si="13084">U692/U715</f>
        <v>0</v>
      </c>
      <c r="CD692" s="131">
        <f t="shared" ref="CD692" si="13085">V692/V715</f>
        <v>0</v>
      </c>
      <c r="CE692" s="132">
        <f t="shared" ref="CE692" si="13086">W692/W715</f>
        <v>0</v>
      </c>
      <c r="CF692" s="129">
        <f t="shared" ref="CF692" si="13087">X692/X715</f>
        <v>1.2325896708985579E-4</v>
      </c>
      <c r="CG692" s="130">
        <f t="shared" ref="CG692" si="13088">Y692/Y715</f>
        <v>0</v>
      </c>
      <c r="CH692" s="131">
        <f t="shared" ref="CH692" si="13089">Z692/Z715</f>
        <v>0</v>
      </c>
      <c r="CI692" s="129">
        <f t="shared" ref="CI692" si="13090">AA692/AA715</f>
        <v>0</v>
      </c>
      <c r="CJ692" s="135">
        <f t="shared" ref="CJ692" si="13091">AB692/AB715</f>
        <v>4.6146898222276965E-3</v>
      </c>
      <c r="CK692" s="136">
        <f t="shared" ref="CK692" si="13092">AC692/AC715</f>
        <v>1.391370211504738E-3</v>
      </c>
    </row>
    <row r="693" spans="1:89" ht="13.5" thickBot="1" x14ac:dyDescent="0.25">
      <c r="A693" s="146" t="s">
        <v>18</v>
      </c>
      <c r="B693" s="196">
        <v>306</v>
      </c>
      <c r="C693" s="197">
        <v>63</v>
      </c>
      <c r="D693" s="198">
        <v>196</v>
      </c>
      <c r="E693" s="199">
        <v>72</v>
      </c>
      <c r="F693" s="196">
        <v>824</v>
      </c>
      <c r="G693" s="200">
        <v>158</v>
      </c>
      <c r="H693" s="198">
        <v>649</v>
      </c>
      <c r="I693" s="199">
        <v>285</v>
      </c>
      <c r="J693" s="196">
        <v>29</v>
      </c>
      <c r="K693" s="200">
        <v>64</v>
      </c>
      <c r="L693" s="198">
        <v>150</v>
      </c>
      <c r="M693" s="196">
        <v>216</v>
      </c>
      <c r="N693" s="201">
        <v>651</v>
      </c>
      <c r="O693" s="202">
        <v>606</v>
      </c>
      <c r="P693" s="196">
        <v>301</v>
      </c>
      <c r="Q693" s="200">
        <v>423</v>
      </c>
      <c r="R693" s="198">
        <v>300</v>
      </c>
      <c r="S693" s="199">
        <v>358</v>
      </c>
      <c r="T693" s="196">
        <v>57</v>
      </c>
      <c r="U693" s="200">
        <v>111</v>
      </c>
      <c r="V693" s="198">
        <v>145</v>
      </c>
      <c r="W693" s="199">
        <v>285</v>
      </c>
      <c r="X693" s="196">
        <v>282</v>
      </c>
      <c r="Y693" s="200">
        <v>158</v>
      </c>
      <c r="Z693" s="198">
        <v>480</v>
      </c>
      <c r="AA693" s="196">
        <v>414</v>
      </c>
      <c r="AB693" s="170">
        <f t="shared" si="13064"/>
        <v>4370</v>
      </c>
      <c r="AC693" s="171">
        <f t="shared" si="13065"/>
        <v>3213</v>
      </c>
      <c r="AD693" s="233"/>
      <c r="AE693" s="273">
        <f>$AE$11</f>
        <v>0</v>
      </c>
      <c r="AF693" s="126">
        <f>SUMIF($A$9:$A$32,$AE693,B$691:B$714)</f>
        <v>0</v>
      </c>
      <c r="AG693" s="197">
        <f t="shared" si="13035"/>
        <v>0</v>
      </c>
      <c r="AH693" s="198">
        <f t="shared" si="13035"/>
        <v>0</v>
      </c>
      <c r="AI693" s="199">
        <f t="shared" si="13035"/>
        <v>0</v>
      </c>
      <c r="AJ693" s="196">
        <f t="shared" si="13035"/>
        <v>0</v>
      </c>
      <c r="AK693" s="200">
        <f t="shared" si="13035"/>
        <v>0</v>
      </c>
      <c r="AL693" s="198">
        <f t="shared" si="13035"/>
        <v>0</v>
      </c>
      <c r="AM693" s="199">
        <f t="shared" si="13035"/>
        <v>0</v>
      </c>
      <c r="AN693" s="196">
        <f t="shared" si="13035"/>
        <v>0</v>
      </c>
      <c r="AO693" s="200">
        <f t="shared" si="13035"/>
        <v>0</v>
      </c>
      <c r="AP693" s="198">
        <f t="shared" si="13035"/>
        <v>0</v>
      </c>
      <c r="AQ693" s="196">
        <f t="shared" si="13035"/>
        <v>0</v>
      </c>
      <c r="AR693" s="201">
        <f t="shared" si="13035"/>
        <v>0</v>
      </c>
      <c r="AS693" s="202">
        <f t="shared" si="13035"/>
        <v>0</v>
      </c>
      <c r="AT693" s="196">
        <f t="shared" si="13035"/>
        <v>0</v>
      </c>
      <c r="AU693" s="200">
        <f t="shared" si="13035"/>
        <v>0</v>
      </c>
      <c r="AV693" s="198">
        <f t="shared" si="13035"/>
        <v>0</v>
      </c>
      <c r="AW693" s="199">
        <f t="shared" si="13036"/>
        <v>0</v>
      </c>
      <c r="AX693" s="196">
        <f t="shared" si="13036"/>
        <v>0</v>
      </c>
      <c r="AY693" s="200">
        <f t="shared" si="13036"/>
        <v>0</v>
      </c>
      <c r="AZ693" s="198">
        <f t="shared" si="13036"/>
        <v>0</v>
      </c>
      <c r="BA693" s="199">
        <f t="shared" si="13036"/>
        <v>0</v>
      </c>
      <c r="BB693" s="196">
        <f t="shared" si="13036"/>
        <v>0</v>
      </c>
      <c r="BC693" s="200">
        <f t="shared" si="13036"/>
        <v>0</v>
      </c>
      <c r="BD693" s="198">
        <f t="shared" si="13036"/>
        <v>0</v>
      </c>
      <c r="BE693" s="196">
        <f t="shared" si="13036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3.3545275158956368E-2</v>
      </c>
      <c r="BK693" s="130">
        <f t="shared" ref="BK693" si="13093">C693/C715</f>
        <v>5.4404145077720208E-3</v>
      </c>
      <c r="BL693" s="131">
        <f t="shared" ref="BL693" si="13094">D693/D715</f>
        <v>5.0645994832041345E-2</v>
      </c>
      <c r="BM693" s="132">
        <f t="shared" ref="BM693" si="13095">E693/E715</f>
        <v>1.5480541818963663E-2</v>
      </c>
      <c r="BN693" s="129">
        <f t="shared" ref="BN693" si="13096">F693/F715</f>
        <v>7.7269317329332329E-2</v>
      </c>
      <c r="BO693" s="130">
        <f t="shared" ref="BO693" si="13097">G693/G715</f>
        <v>1.2077663965754472E-2</v>
      </c>
      <c r="BP693" s="131">
        <f t="shared" ref="BP693" si="13098">H693/H715</f>
        <v>4.1185429623048608E-2</v>
      </c>
      <c r="BQ693" s="132">
        <f t="shared" ref="BQ693" si="13099">I693/I715</f>
        <v>1.5489972281102235E-2</v>
      </c>
      <c r="BR693" s="129">
        <f t="shared" ref="BR693" si="13100">J693/J715</f>
        <v>1.2752858399296393E-2</v>
      </c>
      <c r="BS693" s="130">
        <f t="shared" ref="BS693" si="13101">K693/K715</f>
        <v>3.1098153547133137E-2</v>
      </c>
      <c r="BT693" s="131">
        <f t="shared" ref="BT693" si="13102">L693/L715</f>
        <v>1.9467878001297859E-2</v>
      </c>
      <c r="BU693" s="129">
        <f t="shared" ref="BU693" si="13103">M693/M715</f>
        <v>3.1132891323147883E-2</v>
      </c>
      <c r="BV693" s="133">
        <f t="shared" ref="BV693" si="13104">N693/N715</f>
        <v>3.8475177304964539E-2</v>
      </c>
      <c r="BW693" s="134">
        <f t="shared" ref="BW693" si="13105">O693/O715</f>
        <v>3.7495359485212224E-2</v>
      </c>
      <c r="BX693" s="129">
        <f t="shared" ref="BX693" si="13106">P693/P715</f>
        <v>3.1960076449352302E-2</v>
      </c>
      <c r="BY693" s="130">
        <f t="shared" ref="BY693" si="13107">Q693/Q715</f>
        <v>5.4244678122595535E-2</v>
      </c>
      <c r="BZ693" s="131">
        <f t="shared" ref="BZ693" si="13108">R693/R715</f>
        <v>2.6768983670919962E-2</v>
      </c>
      <c r="CA693" s="132">
        <f t="shared" ref="CA693" si="13109">S693/S715</f>
        <v>3.5277887268427274E-2</v>
      </c>
      <c r="CB693" s="129">
        <f t="shared" ref="CB693" si="13110">T693/T715</f>
        <v>2.8875379939209727E-2</v>
      </c>
      <c r="CC693" s="130">
        <f t="shared" ref="CC693" si="13111">U693/U715</f>
        <v>7.459677419354839E-2</v>
      </c>
      <c r="CD693" s="131">
        <f t="shared" ref="CD693" si="13112">V693/V715</f>
        <v>1.6299460431654676E-2</v>
      </c>
      <c r="CE693" s="132">
        <f t="shared" ref="CE693" si="13113">W693/W715</f>
        <v>3.0238726790450927E-2</v>
      </c>
      <c r="CF693" s="129">
        <f t="shared" ref="CF693" si="13114">X693/X715</f>
        <v>3.4759028719339329E-2</v>
      </c>
      <c r="CG693" s="130">
        <f t="shared" ref="CG693" si="13115">Y693/Y715</f>
        <v>4.5664739884393062E-2</v>
      </c>
      <c r="CH693" s="131">
        <f t="shared" ref="CH693" si="13116">Z693/Z715</f>
        <v>3.0257186081694403E-2</v>
      </c>
      <c r="CI693" s="129">
        <f t="shared" ref="CI693" si="13117">AA693/AA715</f>
        <v>2.5439351112203516E-2</v>
      </c>
      <c r="CJ693" s="135">
        <f t="shared" ref="CJ693" si="13118">AB693/AB715</f>
        <v>3.588290840415486E-2</v>
      </c>
      <c r="CK693" s="136">
        <f t="shared" ref="CK693" si="13119">AC693/AC715</f>
        <v>2.6452499938252803E-2</v>
      </c>
    </row>
    <row r="694" spans="1:89" ht="14.25" thickTop="1" thickBot="1" x14ac:dyDescent="0.25">
      <c r="A694" s="137" t="s">
        <v>19</v>
      </c>
      <c r="B694" s="189">
        <v>544</v>
      </c>
      <c r="C694" s="190">
        <v>401</v>
      </c>
      <c r="D694" s="191">
        <v>314</v>
      </c>
      <c r="E694" s="192">
        <v>219</v>
      </c>
      <c r="F694" s="189">
        <v>986</v>
      </c>
      <c r="G694" s="193">
        <v>479</v>
      </c>
      <c r="H694" s="191">
        <v>1066</v>
      </c>
      <c r="I694" s="192">
        <v>773</v>
      </c>
      <c r="J694" s="189">
        <v>60</v>
      </c>
      <c r="K694" s="193">
        <v>162</v>
      </c>
      <c r="L694" s="191">
        <v>290</v>
      </c>
      <c r="M694" s="189">
        <v>448</v>
      </c>
      <c r="N694" s="194">
        <v>1054</v>
      </c>
      <c r="O694" s="195">
        <v>1057</v>
      </c>
      <c r="P694" s="189">
        <v>588</v>
      </c>
      <c r="Q694" s="193">
        <v>597</v>
      </c>
      <c r="R694" s="191">
        <v>612</v>
      </c>
      <c r="S694" s="192">
        <v>595</v>
      </c>
      <c r="T694" s="189">
        <v>127</v>
      </c>
      <c r="U694" s="193">
        <v>188</v>
      </c>
      <c r="V694" s="191">
        <v>318</v>
      </c>
      <c r="W694" s="192">
        <v>598</v>
      </c>
      <c r="X694" s="189">
        <v>548</v>
      </c>
      <c r="Y694" s="193">
        <v>294</v>
      </c>
      <c r="Z694" s="191">
        <v>858</v>
      </c>
      <c r="AA694" s="189">
        <v>836</v>
      </c>
      <c r="AB694" s="170">
        <f t="shared" si="13064"/>
        <v>7365</v>
      </c>
      <c r="AC694" s="171">
        <f t="shared" si="13065"/>
        <v>6647</v>
      </c>
      <c r="AD694" s="233"/>
      <c r="AE694" s="267" t="s">
        <v>13</v>
      </c>
      <c r="AF694" s="20">
        <f t="shared" ref="AF694:BG694" si="13120">SUM(AF691:AF693)</f>
        <v>1319</v>
      </c>
      <c r="AG694" s="21">
        <f t="shared" si="13120"/>
        <v>1005</v>
      </c>
      <c r="AH694" s="20">
        <f t="shared" si="13120"/>
        <v>531</v>
      </c>
      <c r="AI694" s="21">
        <f t="shared" si="13120"/>
        <v>506</v>
      </c>
      <c r="AJ694" s="20">
        <f t="shared" si="13120"/>
        <v>1997</v>
      </c>
      <c r="AK694" s="21">
        <f t="shared" si="13120"/>
        <v>1034</v>
      </c>
      <c r="AL694" s="20">
        <f t="shared" si="13120"/>
        <v>2137</v>
      </c>
      <c r="AM694" s="21">
        <f t="shared" si="13120"/>
        <v>1839</v>
      </c>
      <c r="AN694" s="20">
        <f t="shared" si="13120"/>
        <v>157</v>
      </c>
      <c r="AO694" s="21">
        <f t="shared" si="13120"/>
        <v>475</v>
      </c>
      <c r="AP694" s="20">
        <f t="shared" si="13120"/>
        <v>669</v>
      </c>
      <c r="AQ694" s="21">
        <f t="shared" si="13120"/>
        <v>1343</v>
      </c>
      <c r="AR694" s="20">
        <f t="shared" si="13120"/>
        <v>2086</v>
      </c>
      <c r="AS694" s="21">
        <f t="shared" si="13120"/>
        <v>2572</v>
      </c>
      <c r="AT694" s="20">
        <f t="shared" si="13120"/>
        <v>1227</v>
      </c>
      <c r="AU694" s="21">
        <f t="shared" si="13120"/>
        <v>1111</v>
      </c>
      <c r="AV694" s="20">
        <f t="shared" si="13120"/>
        <v>1653</v>
      </c>
      <c r="AW694" s="21">
        <f t="shared" si="13120"/>
        <v>1182</v>
      </c>
      <c r="AX694" s="20">
        <f t="shared" si="13120"/>
        <v>226</v>
      </c>
      <c r="AY694" s="21">
        <f t="shared" si="13120"/>
        <v>366</v>
      </c>
      <c r="AZ694" s="20">
        <f t="shared" si="13120"/>
        <v>702</v>
      </c>
      <c r="BA694" s="21">
        <f t="shared" si="13120"/>
        <v>1355</v>
      </c>
      <c r="BB694" s="20">
        <f t="shared" si="13120"/>
        <v>1069</v>
      </c>
      <c r="BC694" s="21">
        <f t="shared" si="13120"/>
        <v>768</v>
      </c>
      <c r="BD694" s="20">
        <f t="shared" si="13120"/>
        <v>1782</v>
      </c>
      <c r="BE694" s="21">
        <f t="shared" si="13120"/>
        <v>1825</v>
      </c>
      <c r="BF694" s="174">
        <f t="shared" si="13120"/>
        <v>15555</v>
      </c>
      <c r="BG694" s="175">
        <f t="shared" si="13120"/>
        <v>15381</v>
      </c>
      <c r="BH694" s="233"/>
      <c r="BI694" s="137" t="s">
        <v>19</v>
      </c>
      <c r="BJ694" s="129">
        <f>B694/B715</f>
        <v>5.9636044727033544E-2</v>
      </c>
      <c r="BK694" s="130">
        <f t="shared" ref="BK694" si="13121">C694/C715</f>
        <v>3.4628670120898097E-2</v>
      </c>
      <c r="BL694" s="131">
        <f t="shared" ref="BL694" si="13122">D694/D715</f>
        <v>8.1136950904392768E-2</v>
      </c>
      <c r="BM694" s="132">
        <f t="shared" ref="BM694" si="13123">E694/E715</f>
        <v>4.7086648032681144E-2</v>
      </c>
      <c r="BN694" s="129">
        <f t="shared" ref="BN694" si="13124">F694/F715</f>
        <v>9.246061515378845E-2</v>
      </c>
      <c r="BO694" s="130">
        <f t="shared" ref="BO694" si="13125">G694/G715</f>
        <v>3.6615196453141721E-2</v>
      </c>
      <c r="BP694" s="131">
        <f t="shared" ref="BP694" si="13126">H694/H715</f>
        <v>6.7648178702881076E-2</v>
      </c>
      <c r="BQ694" s="132">
        <f t="shared" ref="BQ694" si="13127">I694/I715</f>
        <v>4.2013152888743951E-2</v>
      </c>
      <c r="BR694" s="129">
        <f t="shared" ref="BR694" si="13128">J694/J715</f>
        <v>2.6385224274406333E-2</v>
      </c>
      <c r="BS694" s="130">
        <f t="shared" ref="BS694" si="13129">K694/K715</f>
        <v>7.8717201166180764E-2</v>
      </c>
      <c r="BT694" s="131">
        <f t="shared" ref="BT694" si="13130">L694/L715</f>
        <v>3.7637897469175861E-2</v>
      </c>
      <c r="BU694" s="129">
        <f t="shared" ref="BU694" si="13131">M694/M715</f>
        <v>6.4571922744306717E-2</v>
      </c>
      <c r="BV694" s="133">
        <f t="shared" ref="BV694" si="13132">N694/N715</f>
        <v>6.2293144208037825E-2</v>
      </c>
      <c r="BW694" s="134">
        <f t="shared" ref="BW694" si="13133">O694/O715</f>
        <v>6.5400321742358616E-2</v>
      </c>
      <c r="BX694" s="129">
        <f t="shared" ref="BX694" si="13134">P694/P715</f>
        <v>6.2433637715013805E-2</v>
      </c>
      <c r="BY694" s="130">
        <f t="shared" ref="BY694" si="13135">Q694/Q715</f>
        <v>7.6558091818414983E-2</v>
      </c>
      <c r="BZ694" s="131">
        <f t="shared" ref="BZ694" si="13136">R694/R715</f>
        <v>5.4608726688676723E-2</v>
      </c>
      <c r="CA694" s="132">
        <f t="shared" ref="CA694" si="13137">S694/S715</f>
        <v>5.8632242806464327E-2</v>
      </c>
      <c r="CB694" s="129">
        <f t="shared" ref="CB694" si="13138">T694/T715</f>
        <v>6.4336372847011145E-2</v>
      </c>
      <c r="CC694" s="130">
        <f t="shared" ref="CC694" si="13139">U694/U715</f>
        <v>0.12634408602150538</v>
      </c>
      <c r="CD694" s="131">
        <f t="shared" ref="CD694" si="13140">V694/V715</f>
        <v>3.5746402877697842E-2</v>
      </c>
      <c r="CE694" s="132">
        <f t="shared" ref="CE694" si="13141">W694/W715</f>
        <v>6.344827586206897E-2</v>
      </c>
      <c r="CF694" s="129">
        <f t="shared" ref="CF694" si="13142">X694/X715</f>
        <v>6.754591396524097E-2</v>
      </c>
      <c r="CG694" s="130">
        <f t="shared" ref="CG694" si="13143">Y694/Y715</f>
        <v>8.4971098265895953E-2</v>
      </c>
      <c r="CH694" s="131">
        <f t="shared" ref="CH694" si="13144">Z694/Z715</f>
        <v>5.4084720121028745E-2</v>
      </c>
      <c r="CI694" s="129">
        <f t="shared" ref="CI694" si="13145">AA694/AA715</f>
        <v>5.1370283888410966E-2</v>
      </c>
      <c r="CJ694" s="135">
        <f t="shared" ref="CJ694" si="13146">AB694/AB715</f>
        <v>6.0475428008375416E-2</v>
      </c>
      <c r="CK694" s="136">
        <f t="shared" ref="CK694" si="13147">AC694/AC715</f>
        <v>5.4724483999242568E-2</v>
      </c>
    </row>
    <row r="695" spans="1:89" ht="13.5" thickTop="1" x14ac:dyDescent="0.2">
      <c r="A695" s="146" t="s">
        <v>20</v>
      </c>
      <c r="B695" s="196">
        <v>606</v>
      </c>
      <c r="C695" s="197">
        <v>493</v>
      </c>
      <c r="D695" s="198">
        <v>281</v>
      </c>
      <c r="E695" s="199">
        <v>259</v>
      </c>
      <c r="F695" s="196">
        <v>1067</v>
      </c>
      <c r="G695" s="200">
        <v>583</v>
      </c>
      <c r="H695" s="198">
        <v>1044</v>
      </c>
      <c r="I695" s="199">
        <v>986</v>
      </c>
      <c r="J695" s="196">
        <v>71</v>
      </c>
      <c r="K695" s="200">
        <v>259</v>
      </c>
      <c r="L695" s="198">
        <v>362</v>
      </c>
      <c r="M695" s="196">
        <v>657</v>
      </c>
      <c r="N695" s="201">
        <v>1095</v>
      </c>
      <c r="O695" s="202">
        <v>1282</v>
      </c>
      <c r="P695" s="196">
        <v>639</v>
      </c>
      <c r="Q695" s="200">
        <v>596</v>
      </c>
      <c r="R695" s="198">
        <v>811</v>
      </c>
      <c r="S695" s="199">
        <v>631</v>
      </c>
      <c r="T695" s="196">
        <v>118</v>
      </c>
      <c r="U695" s="200">
        <v>200</v>
      </c>
      <c r="V695" s="198">
        <v>406</v>
      </c>
      <c r="W695" s="199">
        <v>665</v>
      </c>
      <c r="X695" s="196">
        <v>563</v>
      </c>
      <c r="Y695" s="200">
        <v>410</v>
      </c>
      <c r="Z695" s="198">
        <v>903</v>
      </c>
      <c r="AA695" s="196">
        <v>920</v>
      </c>
      <c r="AB695" s="170">
        <f t="shared" si="13064"/>
        <v>7966</v>
      </c>
      <c r="AC695" s="171">
        <f t="shared" si="13065"/>
        <v>7941</v>
      </c>
      <c r="AD695" s="233"/>
      <c r="BH695" s="233"/>
      <c r="BI695" s="146" t="s">
        <v>20</v>
      </c>
      <c r="BJ695" s="129">
        <f>B695/B715</f>
        <v>6.6432799824599875E-2</v>
      </c>
      <c r="BK695" s="130">
        <f t="shared" ref="BK695" si="13148">C695/C715</f>
        <v>4.2573402417962002E-2</v>
      </c>
      <c r="BL695" s="131">
        <f t="shared" ref="BL695" si="13149">D695/D715</f>
        <v>7.2609819121447025E-2</v>
      </c>
      <c r="BM695" s="132">
        <f t="shared" ref="BM695" si="13150">E695/E715</f>
        <v>5.5686949043216513E-2</v>
      </c>
      <c r="BN695" s="129">
        <f t="shared" ref="BN695" si="13151">F695/F715</f>
        <v>0.1000562640660165</v>
      </c>
      <c r="BO695" s="130">
        <f t="shared" ref="BO695" si="13152">G695/G715</f>
        <v>4.4565051215410489E-2</v>
      </c>
      <c r="BP695" s="131">
        <f t="shared" ref="BP695" si="13153">H695/H715</f>
        <v>6.6252062444472654E-2</v>
      </c>
      <c r="BQ695" s="132">
        <f t="shared" ref="BQ695" si="13154">I695/I715</f>
        <v>5.3589869014620359E-2</v>
      </c>
      <c r="BR695" s="129">
        <f t="shared" ref="BR695" si="13155">J695/J715</f>
        <v>3.1222515391380826E-2</v>
      </c>
      <c r="BS695" s="130">
        <f t="shared" ref="BS695" si="13156">K695/K715</f>
        <v>0.12585034013605442</v>
      </c>
      <c r="BT695" s="131">
        <f t="shared" ref="BT695" si="13157">L695/L715</f>
        <v>4.6982478909798835E-2</v>
      </c>
      <c r="BU695" s="129">
        <f t="shared" ref="BU695" si="13158">M695/M715</f>
        <v>9.4695877774574805E-2</v>
      </c>
      <c r="BV695" s="133">
        <f t="shared" ref="BV695" si="13159">N695/N715</f>
        <v>6.4716312056737585E-2</v>
      </c>
      <c r="BW695" s="134">
        <f t="shared" ref="BW695" si="13160">O695/O715</f>
        <v>7.9321866105679983E-2</v>
      </c>
      <c r="BX695" s="129">
        <f t="shared" ref="BX695" si="13161">P695/P715</f>
        <v>6.7848800169887452E-2</v>
      </c>
      <c r="BY695" s="130">
        <f t="shared" ref="BY695" si="13162">Q695/Q715</f>
        <v>7.6429853808668888E-2</v>
      </c>
      <c r="BZ695" s="131">
        <f t="shared" ref="BZ695" si="13163">R695/R715</f>
        <v>7.236548585705363E-2</v>
      </c>
      <c r="CA695" s="132">
        <f t="shared" ref="CA695" si="13164">S695/S715</f>
        <v>6.2179739850216791E-2</v>
      </c>
      <c r="CB695" s="129">
        <f t="shared" ref="CB695" si="13165">T695/T715</f>
        <v>5.9777102330293819E-2</v>
      </c>
      <c r="CC695" s="130">
        <f t="shared" ref="CC695" si="13166">U695/U715</f>
        <v>0.13440860215053763</v>
      </c>
      <c r="CD695" s="131">
        <f t="shared" ref="CD695" si="13167">V695/V715</f>
        <v>4.5638489208633094E-2</v>
      </c>
      <c r="CE695" s="132">
        <f t="shared" ref="CE695" si="13168">W695/W715</f>
        <v>7.0557029177718833E-2</v>
      </c>
      <c r="CF695" s="129">
        <f t="shared" ref="CF695" si="13169">X695/X715</f>
        <v>6.9394798471588803E-2</v>
      </c>
      <c r="CG695" s="130">
        <f t="shared" ref="CG695" si="13170">Y695/Y715</f>
        <v>0.11849710982658959</v>
      </c>
      <c r="CH695" s="131">
        <f t="shared" ref="CH695" si="13171">Z695/Z715</f>
        <v>5.6921331316187596E-2</v>
      </c>
      <c r="CI695" s="129">
        <f t="shared" ref="CI695" si="13172">AA695/AA715</f>
        <v>5.6531891360452252E-2</v>
      </c>
      <c r="CJ695" s="135">
        <f t="shared" ref="CJ695" si="13173">AB695/AB715</f>
        <v>6.541035431292852E-2</v>
      </c>
      <c r="CK695" s="136">
        <f t="shared" ref="CK695" si="13174">AC695/AC715</f>
        <v>6.5377934021059916E-2</v>
      </c>
    </row>
    <row r="696" spans="1:89" ht="13.5" thickBot="1" x14ac:dyDescent="0.25">
      <c r="A696" s="137" t="s">
        <v>21</v>
      </c>
      <c r="B696" s="189">
        <v>713</v>
      </c>
      <c r="C696" s="190">
        <v>512</v>
      </c>
      <c r="D696" s="191">
        <v>250</v>
      </c>
      <c r="E696" s="192">
        <v>247</v>
      </c>
      <c r="F696" s="189">
        <v>930</v>
      </c>
      <c r="G696" s="193">
        <v>451</v>
      </c>
      <c r="H696" s="191">
        <v>1093</v>
      </c>
      <c r="I696" s="192">
        <v>853</v>
      </c>
      <c r="J696" s="189">
        <v>86</v>
      </c>
      <c r="K696" s="193">
        <v>216</v>
      </c>
      <c r="L696" s="191">
        <v>307</v>
      </c>
      <c r="M696" s="189">
        <v>686</v>
      </c>
      <c r="N696" s="194">
        <v>991</v>
      </c>
      <c r="O696" s="195">
        <v>1290</v>
      </c>
      <c r="P696" s="189">
        <v>588</v>
      </c>
      <c r="Q696" s="193">
        <v>515</v>
      </c>
      <c r="R696" s="191">
        <v>842</v>
      </c>
      <c r="S696" s="192">
        <v>551</v>
      </c>
      <c r="T696" s="189">
        <v>108</v>
      </c>
      <c r="U696" s="193">
        <v>166</v>
      </c>
      <c r="V696" s="191">
        <v>296</v>
      </c>
      <c r="W696" s="192">
        <v>690</v>
      </c>
      <c r="X696" s="189">
        <v>506</v>
      </c>
      <c r="Y696" s="193">
        <v>358</v>
      </c>
      <c r="Z696" s="191">
        <v>879</v>
      </c>
      <c r="AA696" s="189">
        <v>905</v>
      </c>
      <c r="AB696" s="170">
        <f t="shared" si="13064"/>
        <v>7589</v>
      </c>
      <c r="AC696" s="171">
        <f t="shared" si="13065"/>
        <v>7440</v>
      </c>
      <c r="AD696" s="233"/>
      <c r="AE696" s="270" t="s">
        <v>85</v>
      </c>
      <c r="BH696" s="233"/>
      <c r="BI696" s="137" t="s">
        <v>21</v>
      </c>
      <c r="BJ696" s="129">
        <f>B696/B715</f>
        <v>7.8162683622012716E-2</v>
      </c>
      <c r="BK696" s="130">
        <f t="shared" ref="BK696" si="13175">C696/C715</f>
        <v>4.4214162348877373E-2</v>
      </c>
      <c r="BL696" s="131">
        <f t="shared" ref="BL696" si="13176">D696/D715</f>
        <v>6.4599483204134361E-2</v>
      </c>
      <c r="BM696" s="132">
        <f t="shared" ref="BM696" si="13177">E696/E715</f>
        <v>5.3106858740055905E-2</v>
      </c>
      <c r="BN696" s="129">
        <f t="shared" ref="BN696" si="13178">F696/F715</f>
        <v>8.7209302325581398E-2</v>
      </c>
      <c r="BO696" s="130">
        <f t="shared" ref="BO696" si="13179">G696/G715</f>
        <v>3.4474850940223206E-2</v>
      </c>
      <c r="BP696" s="131">
        <f t="shared" ref="BP696" si="13180">H696/H715</f>
        <v>6.9361594110927779E-2</v>
      </c>
      <c r="BQ696" s="132">
        <f t="shared" ref="BQ696" si="13181">I696/I715</f>
        <v>4.6361215283439318E-2</v>
      </c>
      <c r="BR696" s="129">
        <f t="shared" ref="BR696" si="13182">J696/J715</f>
        <v>3.7818821459982409E-2</v>
      </c>
      <c r="BS696" s="130">
        <f t="shared" ref="BS696" si="13183">K696/K715</f>
        <v>0.10495626822157435</v>
      </c>
      <c r="BT696" s="131">
        <f t="shared" ref="BT696" si="13184">L696/L715</f>
        <v>3.9844256975989617E-2</v>
      </c>
      <c r="BU696" s="129">
        <f t="shared" ref="BU696" si="13185">M696/M715</f>
        <v>9.8875756702219667E-2</v>
      </c>
      <c r="BV696" s="133">
        <f t="shared" ref="BV696" si="13186">N696/N715</f>
        <v>5.8569739952718677E-2</v>
      </c>
      <c r="BW696" s="134">
        <f t="shared" ref="BW696" si="13187">O696/O715</f>
        <v>7.9816854349709199E-2</v>
      </c>
      <c r="BX696" s="129">
        <f t="shared" ref="BX696" si="13188">P696/P715</f>
        <v>6.2433637715013805E-2</v>
      </c>
      <c r="BY696" s="130">
        <f t="shared" ref="BY696" si="13189">Q696/Q715</f>
        <v>6.6042575019235703E-2</v>
      </c>
      <c r="BZ696" s="131">
        <f t="shared" ref="BZ696" si="13190">R696/R715</f>
        <v>7.5131614169715352E-2</v>
      </c>
      <c r="CA696" s="132">
        <f t="shared" ref="CA696" si="13191">S696/S715</f>
        <v>5.429641308632243E-2</v>
      </c>
      <c r="CB696" s="129">
        <f t="shared" ref="CB696" si="13192">T696/T715</f>
        <v>5.4711246200607903E-2</v>
      </c>
      <c r="CC696" s="130">
        <f t="shared" ref="CC696" si="13193">U696/U715</f>
        <v>0.11155913978494623</v>
      </c>
      <c r="CD696" s="131">
        <f t="shared" ref="CD696" si="13194">V696/V715</f>
        <v>3.327338129496403E-2</v>
      </c>
      <c r="CE696" s="132">
        <f t="shared" ref="CE696" si="13195">W696/W715</f>
        <v>7.3209549071618044E-2</v>
      </c>
      <c r="CF696" s="129">
        <f t="shared" ref="CF696" si="13196">X696/X715</f>
        <v>6.236903734746703E-2</v>
      </c>
      <c r="CG696" s="130">
        <f t="shared" ref="CG696" si="13197">Y696/Y715</f>
        <v>0.10346820809248555</v>
      </c>
      <c r="CH696" s="131">
        <f t="shared" ref="CH696" si="13198">Z696/Z715</f>
        <v>5.5408472012102875E-2</v>
      </c>
      <c r="CI696" s="129">
        <f t="shared" ref="CI696" si="13199">AA696/AA715</f>
        <v>5.5610175740444884E-2</v>
      </c>
      <c r="CJ696" s="135">
        <f t="shared" ref="CJ696" si="13200">AB696/AB715</f>
        <v>6.2314734983782899E-2</v>
      </c>
      <c r="CK696" s="136">
        <f t="shared" ref="CK696" si="13201">AC696/AC715</f>
        <v>6.1253221145534033E-2</v>
      </c>
    </row>
    <row r="697" spans="1:89" ht="14.25" thickTop="1" thickBot="1" x14ac:dyDescent="0.25">
      <c r="A697" s="146" t="s">
        <v>22</v>
      </c>
      <c r="B697" s="196">
        <v>636</v>
      </c>
      <c r="C697" s="197">
        <v>672</v>
      </c>
      <c r="D697" s="198">
        <v>256</v>
      </c>
      <c r="E697" s="199">
        <v>255</v>
      </c>
      <c r="F697" s="196">
        <v>888</v>
      </c>
      <c r="G697" s="200">
        <v>401</v>
      </c>
      <c r="H697" s="198">
        <v>1171</v>
      </c>
      <c r="I697" s="199">
        <v>1009</v>
      </c>
      <c r="J697" s="196">
        <v>94</v>
      </c>
      <c r="K697" s="200">
        <v>270</v>
      </c>
      <c r="L697" s="198">
        <v>288</v>
      </c>
      <c r="M697" s="196">
        <v>863</v>
      </c>
      <c r="N697" s="201">
        <v>860</v>
      </c>
      <c r="O697" s="202">
        <v>1486</v>
      </c>
      <c r="P697" s="196">
        <v>588</v>
      </c>
      <c r="Q697" s="200">
        <v>452</v>
      </c>
      <c r="R697" s="198">
        <v>837</v>
      </c>
      <c r="S697" s="199">
        <v>558</v>
      </c>
      <c r="T697" s="196">
        <v>61</v>
      </c>
      <c r="U697" s="200">
        <v>96</v>
      </c>
      <c r="V697" s="198">
        <v>278</v>
      </c>
      <c r="W697" s="199">
        <v>791</v>
      </c>
      <c r="X697" s="196">
        <v>540</v>
      </c>
      <c r="Y697" s="200">
        <v>255</v>
      </c>
      <c r="Z697" s="198">
        <v>943</v>
      </c>
      <c r="AA697" s="196">
        <v>836</v>
      </c>
      <c r="AB697" s="170">
        <f t="shared" si="13064"/>
        <v>7440</v>
      </c>
      <c r="AC697" s="171">
        <f t="shared" si="13065"/>
        <v>7944</v>
      </c>
      <c r="AD697" s="233"/>
      <c r="AE697" s="298" t="s">
        <v>0</v>
      </c>
      <c r="AF697" s="292" t="s">
        <v>1</v>
      </c>
      <c r="AG697" s="293"/>
      <c r="AH697" s="292" t="s">
        <v>2</v>
      </c>
      <c r="AI697" s="293"/>
      <c r="AJ697" s="292" t="s">
        <v>3</v>
      </c>
      <c r="AK697" s="293"/>
      <c r="AL697" s="292" t="s">
        <v>4</v>
      </c>
      <c r="AM697" s="293"/>
      <c r="AN697" s="292" t="s">
        <v>5</v>
      </c>
      <c r="AO697" s="293"/>
      <c r="AP697" s="292" t="s">
        <v>6</v>
      </c>
      <c r="AQ697" s="293"/>
      <c r="AR697" s="292" t="s">
        <v>7</v>
      </c>
      <c r="AS697" s="293"/>
      <c r="AT697" s="292" t="s">
        <v>8</v>
      </c>
      <c r="AU697" s="293"/>
      <c r="AV697" s="292" t="s">
        <v>9</v>
      </c>
      <c r="AW697" s="293"/>
      <c r="AX697" s="292" t="s">
        <v>10</v>
      </c>
      <c r="AY697" s="293"/>
      <c r="AZ697" s="292" t="s">
        <v>11</v>
      </c>
      <c r="BA697" s="293"/>
      <c r="BB697" s="292" t="s">
        <v>12</v>
      </c>
      <c r="BC697" s="293"/>
      <c r="BD697" s="294" t="s">
        <v>40</v>
      </c>
      <c r="BE697" s="295"/>
      <c r="BF697" s="296" t="s">
        <v>41</v>
      </c>
      <c r="BG697" s="297"/>
      <c r="BH697" s="233"/>
      <c r="BI697" s="146" t="s">
        <v>22</v>
      </c>
      <c r="BJ697" s="129">
        <f>B697/B715</f>
        <v>6.9721552291164224E-2</v>
      </c>
      <c r="BK697" s="130">
        <f t="shared" ref="BK697" si="13202">C697/C715</f>
        <v>5.8031088082901555E-2</v>
      </c>
      <c r="BL697" s="131">
        <f t="shared" ref="BL697" si="13203">D697/D715</f>
        <v>6.6149870801033586E-2</v>
      </c>
      <c r="BM697" s="132">
        <f t="shared" ref="BM697" si="13204">E697/E715</f>
        <v>5.4826918942162975E-2</v>
      </c>
      <c r="BN697" s="129">
        <f t="shared" ref="BN697" si="13205">F697/F715</f>
        <v>8.3270817704426112E-2</v>
      </c>
      <c r="BO697" s="130">
        <f t="shared" ref="BO697" si="13206">G697/G715</f>
        <v>3.0652805381440145E-2</v>
      </c>
      <c r="BP697" s="131">
        <f t="shared" ref="BP697" si="13207">H697/H715</f>
        <v>7.4311460845284935E-2</v>
      </c>
      <c r="BQ697" s="132">
        <f t="shared" ref="BQ697" si="13208">I697/I715</f>
        <v>5.4839936953095275E-2</v>
      </c>
      <c r="BR697" s="129">
        <f t="shared" ref="BR697" si="13209">J697/J715</f>
        <v>4.1336851363236587E-2</v>
      </c>
      <c r="BS697" s="130">
        <f t="shared" ref="BS697" si="13210">K697/K715</f>
        <v>0.13119533527696792</v>
      </c>
      <c r="BT697" s="131">
        <f t="shared" ref="BT697" si="13211">L697/L715</f>
        <v>3.7378325762491886E-2</v>
      </c>
      <c r="BU697" s="129">
        <f t="shared" ref="BU697" si="13212">M697/M715</f>
        <v>0.12438743153646584</v>
      </c>
      <c r="BV697" s="133">
        <f t="shared" ref="BV697" si="13213">N697/N715</f>
        <v>5.0827423167848697E-2</v>
      </c>
      <c r="BW697" s="134">
        <f t="shared" ref="BW697" si="13214">O697/O715</f>
        <v>9.1944066328424695E-2</v>
      </c>
      <c r="BX697" s="129">
        <f t="shared" ref="BX697" si="13215">P697/P715</f>
        <v>6.2433637715013805E-2</v>
      </c>
      <c r="BY697" s="130">
        <f t="shared" ref="BY697" si="13216">Q697/Q715</f>
        <v>5.7963580405232112E-2</v>
      </c>
      <c r="BZ697" s="131">
        <f t="shared" ref="BZ697" si="13217">R697/R715</f>
        <v>7.4685464441866689E-2</v>
      </c>
      <c r="CA697" s="132">
        <f t="shared" ref="CA697" si="13218">S697/S715</f>
        <v>5.4986204178163182E-2</v>
      </c>
      <c r="CB697" s="129">
        <f t="shared" ref="CB697" si="13219">T697/T715</f>
        <v>3.0901722391084092E-2</v>
      </c>
      <c r="CC697" s="130">
        <f t="shared" ref="CC697" si="13220">U697/U715</f>
        <v>6.4516129032258063E-2</v>
      </c>
      <c r="CD697" s="131">
        <f t="shared" ref="CD697" si="13221">V697/V715</f>
        <v>3.125E-2</v>
      </c>
      <c r="CE697" s="132">
        <f t="shared" ref="CE697" si="13222">W697/W715</f>
        <v>8.3925729442970817E-2</v>
      </c>
      <c r="CF697" s="129">
        <f t="shared" ref="CF697" si="13223">X697/X715</f>
        <v>6.6559842228522126E-2</v>
      </c>
      <c r="CG697" s="130">
        <f t="shared" ref="CG697" si="13224">Y697/Y715</f>
        <v>7.3699421965317924E-2</v>
      </c>
      <c r="CH697" s="131">
        <f t="shared" ref="CH697" si="13225">Z697/Z715</f>
        <v>5.9442763489662126E-2</v>
      </c>
      <c r="CI697" s="129">
        <f t="shared" ref="CI697" si="13226">AA697/AA715</f>
        <v>5.1370283888410966E-2</v>
      </c>
      <c r="CJ697" s="135">
        <f t="shared" ref="CJ697" si="13227">AB697/AB715</f>
        <v>6.1091267397462741E-2</v>
      </c>
      <c r="CK697" s="136">
        <f t="shared" ref="CK697" si="13228">AC697/AC715</f>
        <v>6.5402632900554078E-2</v>
      </c>
    </row>
    <row r="698" spans="1:89" ht="15" thickTop="1" thickBot="1" x14ac:dyDescent="0.3">
      <c r="A698" s="137" t="s">
        <v>23</v>
      </c>
      <c r="B698" s="189">
        <v>470</v>
      </c>
      <c r="C698" s="190">
        <v>699</v>
      </c>
      <c r="D698" s="191">
        <v>230</v>
      </c>
      <c r="E698" s="192">
        <v>190</v>
      </c>
      <c r="F698" s="189">
        <v>751</v>
      </c>
      <c r="G698" s="193">
        <v>309</v>
      </c>
      <c r="H698" s="191">
        <v>987</v>
      </c>
      <c r="I698" s="192">
        <v>748</v>
      </c>
      <c r="J698" s="189">
        <v>90</v>
      </c>
      <c r="K698" s="193">
        <v>192</v>
      </c>
      <c r="L698" s="191">
        <v>200</v>
      </c>
      <c r="M698" s="189">
        <v>588</v>
      </c>
      <c r="N698" s="194">
        <v>672</v>
      </c>
      <c r="O698" s="195">
        <v>1022</v>
      </c>
      <c r="P698" s="189">
        <v>543</v>
      </c>
      <c r="Q698" s="193">
        <v>304</v>
      </c>
      <c r="R698" s="191">
        <v>683</v>
      </c>
      <c r="S698" s="192">
        <v>489</v>
      </c>
      <c r="T698" s="189">
        <v>101</v>
      </c>
      <c r="U698" s="193">
        <v>95</v>
      </c>
      <c r="V698" s="191">
        <v>285</v>
      </c>
      <c r="W698" s="192">
        <v>572</v>
      </c>
      <c r="X698" s="189">
        <v>386</v>
      </c>
      <c r="Y698" s="193">
        <v>158</v>
      </c>
      <c r="Z698" s="191">
        <v>848</v>
      </c>
      <c r="AA698" s="189">
        <v>639</v>
      </c>
      <c r="AB698" s="170">
        <f t="shared" si="13064"/>
        <v>6246</v>
      </c>
      <c r="AC698" s="171">
        <f t="shared" si="13065"/>
        <v>6005</v>
      </c>
      <c r="AD698" s="233"/>
      <c r="AE698" s="299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5.1523788642841482E-2</v>
      </c>
      <c r="BK698" s="130">
        <f t="shared" ref="BK698" si="13229">C698/C715</f>
        <v>6.0362694300518133E-2</v>
      </c>
      <c r="BL698" s="131">
        <f t="shared" ref="BL698" si="13230">D698/D715</f>
        <v>5.9431524547803614E-2</v>
      </c>
      <c r="BM698" s="132">
        <f t="shared" ref="BM698" si="13231">E698/E715</f>
        <v>4.0851429800042999E-2</v>
      </c>
      <c r="BN698" s="129">
        <f t="shared" ref="BN698" si="13232">F698/F715</f>
        <v>7.0423855963990992E-2</v>
      </c>
      <c r="BO698" s="130">
        <f t="shared" ref="BO698" si="13233">G698/G715</f>
        <v>2.3620241553279315E-2</v>
      </c>
      <c r="BP698" s="131">
        <f t="shared" ref="BP698" si="13234">H698/H715</f>
        <v>6.2634852138596264E-2</v>
      </c>
      <c r="BQ698" s="132">
        <f t="shared" ref="BQ698" si="13235">I698/I715</f>
        <v>4.0654383390401651E-2</v>
      </c>
      <c r="BR698" s="129">
        <f t="shared" ref="BR698" si="13236">J698/J715</f>
        <v>3.9577836411609502E-2</v>
      </c>
      <c r="BS698" s="130">
        <f t="shared" ref="BS698" si="13237">K698/K715</f>
        <v>9.3294460641399415E-2</v>
      </c>
      <c r="BT698" s="131">
        <f t="shared" ref="BT698" si="13238">L698/L715</f>
        <v>2.5957170668397145E-2</v>
      </c>
      <c r="BU698" s="129">
        <f t="shared" ref="BU698" si="13239">M698/M715</f>
        <v>8.4750648601902567E-2</v>
      </c>
      <c r="BV698" s="133">
        <f t="shared" ref="BV698" si="13240">N698/N715</f>
        <v>3.971631205673759E-2</v>
      </c>
      <c r="BW698" s="134">
        <f t="shared" ref="BW698" si="13241">O698/O715</f>
        <v>6.3234748174730848E-2</v>
      </c>
      <c r="BX698" s="129">
        <f t="shared" ref="BX698" si="13242">P698/P715</f>
        <v>5.7655553196007646E-2</v>
      </c>
      <c r="BY698" s="130">
        <f t="shared" ref="BY698" si="13243">Q698/Q715</f>
        <v>3.8984354962810976E-2</v>
      </c>
      <c r="BZ698" s="131">
        <f t="shared" ref="BZ698" si="13244">R698/R715</f>
        <v>6.0944052824127778E-2</v>
      </c>
      <c r="CA698" s="132">
        <f t="shared" ref="CA698" si="13245">S698/S715</f>
        <v>4.8186834844304298E-2</v>
      </c>
      <c r="CB698" s="129">
        <f t="shared" ref="CB698" si="13246">T698/T715</f>
        <v>5.1165146909827763E-2</v>
      </c>
      <c r="CC698" s="130">
        <f t="shared" ref="CC698" si="13247">U698/U715</f>
        <v>6.3844086021505375E-2</v>
      </c>
      <c r="CD698" s="131">
        <f t="shared" ref="CD698" si="13248">V698/V715</f>
        <v>3.2036870503597124E-2</v>
      </c>
      <c r="CE698" s="132">
        <f t="shared" ref="CE698" si="13249">W698/W715</f>
        <v>6.0689655172413794E-2</v>
      </c>
      <c r="CF698" s="129">
        <f t="shared" ref="CF698" si="13250">X698/X715</f>
        <v>4.7577961296684332E-2</v>
      </c>
      <c r="CG698" s="130">
        <f t="shared" ref="CG698" si="13251">Y698/Y715</f>
        <v>4.5664739884393062E-2</v>
      </c>
      <c r="CH698" s="131">
        <f t="shared" ref="CH698" si="13252">Z698/Z715</f>
        <v>5.3454362077660113E-2</v>
      </c>
      <c r="CI698" s="129">
        <f t="shared" ref="CI698" si="13253">AA698/AA715</f>
        <v>3.9265085412314119E-2</v>
      </c>
      <c r="CJ698" s="135">
        <f t="shared" ref="CJ698" si="13254">AB698/AB715</f>
        <v>5.1287104323192514E-2</v>
      </c>
      <c r="CK698" s="136">
        <f t="shared" ref="CK698" si="13255">AC698/AC715</f>
        <v>4.9438923787490839E-2</v>
      </c>
    </row>
    <row r="699" spans="1:89" ht="13.5" thickTop="1" x14ac:dyDescent="0.2">
      <c r="A699" s="146" t="s">
        <v>24</v>
      </c>
      <c r="B699" s="203">
        <v>501</v>
      </c>
      <c r="C699" s="197">
        <v>650</v>
      </c>
      <c r="D699" s="198">
        <v>204</v>
      </c>
      <c r="E699" s="199">
        <v>231</v>
      </c>
      <c r="F699" s="196">
        <v>635</v>
      </c>
      <c r="G699" s="200">
        <v>343</v>
      </c>
      <c r="H699" s="198">
        <v>985</v>
      </c>
      <c r="I699" s="199">
        <v>735</v>
      </c>
      <c r="J699" s="196">
        <v>101</v>
      </c>
      <c r="K699" s="200">
        <v>110</v>
      </c>
      <c r="L699" s="198">
        <v>217</v>
      </c>
      <c r="M699" s="196">
        <v>607</v>
      </c>
      <c r="N699" s="201">
        <v>720</v>
      </c>
      <c r="O699" s="204">
        <v>914</v>
      </c>
      <c r="P699" s="196">
        <v>517</v>
      </c>
      <c r="Q699" s="200">
        <v>375</v>
      </c>
      <c r="R699" s="198">
        <v>555</v>
      </c>
      <c r="S699" s="199">
        <v>482</v>
      </c>
      <c r="T699" s="196">
        <v>64</v>
      </c>
      <c r="U699" s="200">
        <v>81</v>
      </c>
      <c r="V699" s="198">
        <v>333</v>
      </c>
      <c r="W699" s="205">
        <v>628</v>
      </c>
      <c r="X699" s="196">
        <v>386</v>
      </c>
      <c r="Y699" s="200">
        <v>131</v>
      </c>
      <c r="Z699" s="198">
        <v>788</v>
      </c>
      <c r="AA699" s="196">
        <v>881</v>
      </c>
      <c r="AB699" s="170">
        <f t="shared" si="13064"/>
        <v>6006</v>
      </c>
      <c r="AC699" s="171">
        <f t="shared" si="13065"/>
        <v>6168</v>
      </c>
      <c r="AD699" s="233"/>
      <c r="AE699" s="273" t="str">
        <f>$AE$17</f>
        <v>17:00 - 17:59</v>
      </c>
      <c r="AF699" s="126">
        <f t="shared" ref="AF699:AU701" si="13256">SUMIF($A$9:$A$32,$AE699,B$691:B$714)</f>
        <v>720</v>
      </c>
      <c r="AG699" s="186">
        <f t="shared" si="13256"/>
        <v>1052</v>
      </c>
      <c r="AH699" s="127">
        <f t="shared" si="13256"/>
        <v>287</v>
      </c>
      <c r="AI699" s="180">
        <f t="shared" si="13256"/>
        <v>406</v>
      </c>
      <c r="AJ699" s="126">
        <f t="shared" si="13256"/>
        <v>523</v>
      </c>
      <c r="AK699" s="128">
        <f t="shared" si="13256"/>
        <v>1451</v>
      </c>
      <c r="AL699" s="127">
        <f t="shared" si="13256"/>
        <v>1185</v>
      </c>
      <c r="AM699" s="180">
        <f t="shared" si="13256"/>
        <v>1568</v>
      </c>
      <c r="AN699" s="126">
        <f t="shared" si="13256"/>
        <v>359</v>
      </c>
      <c r="AO699" s="128">
        <f t="shared" si="13256"/>
        <v>88</v>
      </c>
      <c r="AP699" s="127">
        <f t="shared" si="13256"/>
        <v>787</v>
      </c>
      <c r="AQ699" s="126">
        <f t="shared" si="13256"/>
        <v>290</v>
      </c>
      <c r="AR699" s="179">
        <f t="shared" si="13256"/>
        <v>1359</v>
      </c>
      <c r="AS699" s="181">
        <f t="shared" si="13256"/>
        <v>898</v>
      </c>
      <c r="AT699" s="126">
        <f t="shared" si="13256"/>
        <v>897</v>
      </c>
      <c r="AU699" s="128">
        <f t="shared" si="13256"/>
        <v>552</v>
      </c>
      <c r="AV699" s="127">
        <f t="shared" ref="AP699:BE701" si="13257">SUMIF($A$9:$A$32,$AE699,R$691:R$714)</f>
        <v>941</v>
      </c>
      <c r="AW699" s="180">
        <f t="shared" si="13257"/>
        <v>879</v>
      </c>
      <c r="AX699" s="126">
        <f t="shared" si="13257"/>
        <v>277</v>
      </c>
      <c r="AY699" s="128">
        <f t="shared" si="13257"/>
        <v>58</v>
      </c>
      <c r="AZ699" s="127">
        <f t="shared" si="13257"/>
        <v>881</v>
      </c>
      <c r="BA699" s="180">
        <f t="shared" si="13257"/>
        <v>721</v>
      </c>
      <c r="BB699" s="126">
        <f t="shared" si="13257"/>
        <v>779</v>
      </c>
      <c r="BC699" s="128">
        <f t="shared" si="13257"/>
        <v>200</v>
      </c>
      <c r="BD699" s="184">
        <f t="shared" si="13257"/>
        <v>1282</v>
      </c>
      <c r="BE699" s="185">
        <f t="shared" si="13257"/>
        <v>1664</v>
      </c>
      <c r="BF699" s="170">
        <f>AF699+AH699+AJ699+AL699+AN699+AP699+AR699+AT699+AV699+AX699+AZ699+BB699+BD699</f>
        <v>10277</v>
      </c>
      <c r="BG699" s="171">
        <f>AG699+AI699+AK699+AM699+AO699+AQ699+AS699+AU699+AW699+AY699+BA699+BC699+BE699</f>
        <v>9827</v>
      </c>
      <c r="BH699" s="233"/>
      <c r="BI699" s="146" t="s">
        <v>24</v>
      </c>
      <c r="BJ699" s="129">
        <f>B699/B715</f>
        <v>5.4922166191624641E-2</v>
      </c>
      <c r="BK699" s="130">
        <f t="shared" ref="BK699" si="13258">C699/C715</f>
        <v>5.6131260794473233E-2</v>
      </c>
      <c r="BL699" s="131">
        <f t="shared" ref="BL699" si="13259">D699/D715</f>
        <v>5.2713178294573643E-2</v>
      </c>
      <c r="BM699" s="132">
        <f t="shared" ref="BM699" si="13260">E699/E715</f>
        <v>4.9666738335841752E-2</v>
      </c>
      <c r="BN699" s="129">
        <f t="shared" ref="BN699" si="13261">F699/F715</f>
        <v>5.9546136534133536E-2</v>
      </c>
      <c r="BO699" s="130">
        <f t="shared" ref="BO699" si="13262">G699/G715</f>
        <v>2.6219232533251795E-2</v>
      </c>
      <c r="BP699" s="131">
        <f t="shared" ref="BP699" si="13263">H699/H715</f>
        <v>6.2507932478740952E-2</v>
      </c>
      <c r="BQ699" s="132">
        <f t="shared" ref="BQ699" si="13264">I699/I715</f>
        <v>3.9947823251263656E-2</v>
      </c>
      <c r="BR699" s="129">
        <f t="shared" ref="BR699" si="13265">J699/J715</f>
        <v>4.4415127528583995E-2</v>
      </c>
      <c r="BS699" s="130">
        <f t="shared" ref="BS699" si="13266">K699/K715</f>
        <v>5.3449951409135082E-2</v>
      </c>
      <c r="BT699" s="131">
        <f t="shared" ref="BT699" si="13267">L699/L715</f>
        <v>2.81635301752109E-2</v>
      </c>
      <c r="BU699" s="129">
        <f t="shared" ref="BU699" si="13268">M699/M715</f>
        <v>8.7489189968290568E-2</v>
      </c>
      <c r="BV699" s="133">
        <f t="shared" ref="BV699" si="13269">N699/N715</f>
        <v>4.2553191489361701E-2</v>
      </c>
      <c r="BW699" s="134">
        <f t="shared" ref="BW699" si="13270">O699/O715</f>
        <v>5.6552406880336595E-2</v>
      </c>
      <c r="BX699" s="129">
        <f t="shared" ref="BX699" si="13271">P699/P715</f>
        <v>5.4894882140581865E-2</v>
      </c>
      <c r="BY699" s="130">
        <f t="shared" ref="BY699" si="13272">Q699/Q715</f>
        <v>4.8089253654783275E-2</v>
      </c>
      <c r="BZ699" s="131">
        <f t="shared" ref="BZ699" si="13273">R699/R715</f>
        <v>4.9522619791201927E-2</v>
      </c>
      <c r="CA699" s="132">
        <f t="shared" ref="CA699" si="13274">S699/S715</f>
        <v>4.7497043752463539E-2</v>
      </c>
      <c r="CB699" s="129">
        <f t="shared" ref="CB699" si="13275">T699/T715</f>
        <v>3.242147922998987E-2</v>
      </c>
      <c r="CC699" s="130">
        <f t="shared" ref="CC699" si="13276">U699/U715</f>
        <v>5.4435483870967742E-2</v>
      </c>
      <c r="CD699" s="131">
        <f t="shared" ref="CD699" si="13277">V699/V715</f>
        <v>3.7432553956834536E-2</v>
      </c>
      <c r="CE699" s="132">
        <f t="shared" ref="CE699" si="13278">W699/W715</f>
        <v>6.6631299734748017E-2</v>
      </c>
      <c r="CF699" s="129">
        <f t="shared" ref="CF699" si="13279">X699/X715</f>
        <v>4.7577961296684332E-2</v>
      </c>
      <c r="CG699" s="130">
        <f t="shared" ref="CG699" si="13280">Y699/Y715</f>
        <v>3.786127167630058E-2</v>
      </c>
      <c r="CH699" s="131">
        <f t="shared" ref="CH699" si="13281">Z699/Z715</f>
        <v>4.967221381744831E-2</v>
      </c>
      <c r="CI699" s="129">
        <f t="shared" ref="CI699" si="13282">AA699/AA715</f>
        <v>5.4135430748433085E-2</v>
      </c>
      <c r="CJ699" s="135">
        <f t="shared" ref="CJ699" si="13283">AB699/AB715</f>
        <v>4.9316418278113068E-2</v>
      </c>
      <c r="CK699" s="136">
        <f t="shared" ref="CK699" si="13284">AC699/AC715</f>
        <v>5.0780896240007242E-2</v>
      </c>
    </row>
    <row r="700" spans="1:89" x14ac:dyDescent="0.2">
      <c r="A700" s="137" t="s">
        <v>25</v>
      </c>
      <c r="B700" s="206">
        <v>467</v>
      </c>
      <c r="C700" s="190">
        <v>748</v>
      </c>
      <c r="D700" s="191">
        <v>235</v>
      </c>
      <c r="E700" s="192">
        <v>253</v>
      </c>
      <c r="F700" s="189">
        <v>527</v>
      </c>
      <c r="G700" s="193">
        <v>408</v>
      </c>
      <c r="H700" s="191">
        <v>848</v>
      </c>
      <c r="I700" s="192">
        <v>919</v>
      </c>
      <c r="J700" s="189">
        <v>103</v>
      </c>
      <c r="K700" s="190">
        <v>75</v>
      </c>
      <c r="L700" s="191">
        <v>338</v>
      </c>
      <c r="M700" s="189">
        <v>407</v>
      </c>
      <c r="N700" s="194">
        <v>777</v>
      </c>
      <c r="O700" s="207">
        <v>782</v>
      </c>
      <c r="P700" s="189">
        <v>481</v>
      </c>
      <c r="Q700" s="190">
        <v>358</v>
      </c>
      <c r="R700" s="191">
        <v>559</v>
      </c>
      <c r="S700" s="192">
        <v>406</v>
      </c>
      <c r="T700" s="198">
        <v>97</v>
      </c>
      <c r="U700" s="189">
        <v>70</v>
      </c>
      <c r="V700" s="191">
        <v>437</v>
      </c>
      <c r="W700" s="208">
        <v>508</v>
      </c>
      <c r="X700" s="189">
        <v>364</v>
      </c>
      <c r="Y700" s="193">
        <v>150</v>
      </c>
      <c r="Z700" s="191">
        <v>863</v>
      </c>
      <c r="AA700" s="189">
        <v>819</v>
      </c>
      <c r="AB700" s="170">
        <f t="shared" si="13064"/>
        <v>6096</v>
      </c>
      <c r="AC700" s="171">
        <f t="shared" si="13065"/>
        <v>5903</v>
      </c>
      <c r="AD700" s="233"/>
      <c r="AE700" s="275" t="str">
        <f>$AE$18</f>
        <v>18:00 - 18:59</v>
      </c>
      <c r="AF700" s="126">
        <f t="shared" si="13256"/>
        <v>677</v>
      </c>
      <c r="AG700" s="190">
        <f t="shared" si="13256"/>
        <v>1146</v>
      </c>
      <c r="AH700" s="191">
        <f t="shared" si="13256"/>
        <v>252</v>
      </c>
      <c r="AI700" s="192">
        <f t="shared" si="13256"/>
        <v>386</v>
      </c>
      <c r="AJ700" s="276">
        <f t="shared" si="13256"/>
        <v>522</v>
      </c>
      <c r="AK700" s="193">
        <f t="shared" si="13256"/>
        <v>1721</v>
      </c>
      <c r="AL700" s="191">
        <f t="shared" si="13256"/>
        <v>1057</v>
      </c>
      <c r="AM700" s="192">
        <f t="shared" si="13256"/>
        <v>1736</v>
      </c>
      <c r="AN700" s="276">
        <f t="shared" si="13256"/>
        <v>245</v>
      </c>
      <c r="AO700" s="193">
        <f t="shared" si="13256"/>
        <v>102</v>
      </c>
      <c r="AP700" s="191">
        <f t="shared" si="13257"/>
        <v>837</v>
      </c>
      <c r="AQ700" s="276">
        <f t="shared" si="13257"/>
        <v>258</v>
      </c>
      <c r="AR700" s="194">
        <f t="shared" si="13257"/>
        <v>1402</v>
      </c>
      <c r="AS700" s="195">
        <f t="shared" si="13257"/>
        <v>1026</v>
      </c>
      <c r="AT700" s="276">
        <f t="shared" si="13257"/>
        <v>755</v>
      </c>
      <c r="AU700" s="193">
        <f t="shared" si="13257"/>
        <v>563</v>
      </c>
      <c r="AV700" s="191">
        <f t="shared" si="13257"/>
        <v>866</v>
      </c>
      <c r="AW700" s="192">
        <f t="shared" si="13257"/>
        <v>858</v>
      </c>
      <c r="AX700" s="276">
        <f t="shared" si="13257"/>
        <v>175</v>
      </c>
      <c r="AY700" s="193">
        <f t="shared" si="13257"/>
        <v>48</v>
      </c>
      <c r="AZ700" s="191">
        <f t="shared" si="13257"/>
        <v>973</v>
      </c>
      <c r="BA700" s="192">
        <f t="shared" si="13257"/>
        <v>611</v>
      </c>
      <c r="BB700" s="276">
        <f t="shared" si="13257"/>
        <v>772</v>
      </c>
      <c r="BC700" s="193">
        <f t="shared" si="13257"/>
        <v>215</v>
      </c>
      <c r="BD700" s="191">
        <f t="shared" si="13257"/>
        <v>1426</v>
      </c>
      <c r="BE700" s="276">
        <f t="shared" si="13257"/>
        <v>1363</v>
      </c>
      <c r="BF700" s="172">
        <f>SUM(AF700,AH700,AJ700,AL700,AN700,AP700,AR700,AT700,AV700,AX700,AZ700,BB700,BD700)</f>
        <v>9959</v>
      </c>
      <c r="BG700" s="173">
        <f>SUM(AG700,AI700,AK700,AM700,AO700,AQ700,AS700,AU700,AW700,AY700,BA700,BC700,BE700)</f>
        <v>10033</v>
      </c>
      <c r="BH700" s="233"/>
      <c r="BI700" s="137" t="s">
        <v>25</v>
      </c>
      <c r="BJ700" s="129">
        <f>B700/B715</f>
        <v>5.1194913396185045E-2</v>
      </c>
      <c r="BK700" s="130">
        <f t="shared" ref="BK700" si="13285">C700/C715</f>
        <v>6.459412780656304E-2</v>
      </c>
      <c r="BL700" s="131">
        <f t="shared" ref="BL700" si="13286">D700/D715</f>
        <v>6.0723514211886306E-2</v>
      </c>
      <c r="BM700" s="132">
        <f t="shared" ref="BM700" si="13287">E700/E715</f>
        <v>5.4396903891636206E-2</v>
      </c>
      <c r="BN700" s="129">
        <f t="shared" ref="BN700" si="13288">F700/F715</f>
        <v>4.9418604651162788E-2</v>
      </c>
      <c r="BO700" s="130">
        <f t="shared" ref="BO700" si="13289">G700/G715</f>
        <v>3.1187891759669774E-2</v>
      </c>
      <c r="BP700" s="131">
        <f t="shared" ref="BP700" si="13290">H700/H715</f>
        <v>5.3813935778652115E-2</v>
      </c>
      <c r="BQ700" s="132">
        <f t="shared" ref="BQ700" si="13291">I700/I715</f>
        <v>4.9948366759062994E-2</v>
      </c>
      <c r="BR700" s="129">
        <f t="shared" ref="BR700" si="13292">J700/J715</f>
        <v>4.5294635004397538E-2</v>
      </c>
      <c r="BS700" s="130">
        <f t="shared" ref="BS700" si="13293">K700/K715</f>
        <v>3.6443148688046649E-2</v>
      </c>
      <c r="BT700" s="131">
        <f t="shared" ref="BT700" si="13294">L700/L715</f>
        <v>4.3867618429591172E-2</v>
      </c>
      <c r="BU700" s="129">
        <f t="shared" ref="BU700" si="13295">M700/M715</f>
        <v>5.8662438743153647E-2</v>
      </c>
      <c r="BV700" s="133">
        <f t="shared" ref="BV700" si="13296">N700/N715</f>
        <v>4.5921985815602834E-2</v>
      </c>
      <c r="BW700" s="134">
        <f t="shared" ref="BW700" si="13297">O700/O715</f>
        <v>4.8385100853854723E-2</v>
      </c>
      <c r="BX700" s="129">
        <f t="shared" ref="BX700" si="13298">P700/P715</f>
        <v>5.107241452537694E-2</v>
      </c>
      <c r="BY700" s="130">
        <f t="shared" ref="BY700" si="13299">Q700/Q715</f>
        <v>4.5909207489099768E-2</v>
      </c>
      <c r="BZ700" s="131">
        <f t="shared" ref="BZ700" si="13300">R700/R715</f>
        <v>4.9879539573480861E-2</v>
      </c>
      <c r="CA700" s="132">
        <f t="shared" ref="CA700" si="13301">S700/S715</f>
        <v>4.0007883326763895E-2</v>
      </c>
      <c r="CB700" s="129">
        <f t="shared" ref="CB700" si="13302">T700/T715</f>
        <v>4.9138804457953392E-2</v>
      </c>
      <c r="CC700" s="130">
        <f t="shared" ref="CC700" si="13303">U700/U715</f>
        <v>4.7043010752688172E-2</v>
      </c>
      <c r="CD700" s="131">
        <f t="shared" ref="CD700" si="13304">V700/V715</f>
        <v>4.9123201438848921E-2</v>
      </c>
      <c r="CE700" s="132">
        <f t="shared" ref="CE700" si="13305">W700/W715</f>
        <v>5.3899204244031829E-2</v>
      </c>
      <c r="CF700" s="129">
        <f t="shared" ref="CF700" si="13306">X700/X715</f>
        <v>4.4866264020707508E-2</v>
      </c>
      <c r="CG700" s="130">
        <f t="shared" ref="CG700" si="13307">Y700/Y715</f>
        <v>4.3352601156069363E-2</v>
      </c>
      <c r="CH700" s="131">
        <f t="shared" ref="CH700" si="13308">Z700/Z715</f>
        <v>5.4399899142713058E-2</v>
      </c>
      <c r="CI700" s="129">
        <f t="shared" ref="CI700" si="13309">AA700/AA715</f>
        <v>5.0325672852402609E-2</v>
      </c>
      <c r="CJ700" s="135">
        <f t="shared" ref="CJ700" si="13310">AB700/AB715</f>
        <v>5.0055425545017858E-2</v>
      </c>
      <c r="CK700" s="136">
        <f t="shared" ref="CK700" si="13311">AC700/AC715</f>
        <v>4.8599161884689164E-2</v>
      </c>
    </row>
    <row r="701" spans="1:89" ht="13.5" thickBot="1" x14ac:dyDescent="0.25">
      <c r="A701" s="146" t="s">
        <v>26</v>
      </c>
      <c r="B701" s="203">
        <v>483</v>
      </c>
      <c r="C701" s="197">
        <v>614</v>
      </c>
      <c r="D701" s="198">
        <v>197</v>
      </c>
      <c r="E701" s="199">
        <v>229</v>
      </c>
      <c r="F701" s="196">
        <v>544</v>
      </c>
      <c r="G701" s="200">
        <v>492</v>
      </c>
      <c r="H701" s="198">
        <v>860</v>
      </c>
      <c r="I701" s="199">
        <v>942</v>
      </c>
      <c r="J701" s="196">
        <v>101</v>
      </c>
      <c r="K701" s="197">
        <v>97</v>
      </c>
      <c r="L701" s="198">
        <v>348</v>
      </c>
      <c r="M701" s="196">
        <v>370</v>
      </c>
      <c r="N701" s="201">
        <v>758</v>
      </c>
      <c r="O701" s="204">
        <v>784</v>
      </c>
      <c r="P701" s="196">
        <v>490</v>
      </c>
      <c r="Q701" s="197">
        <v>375</v>
      </c>
      <c r="R701" s="198">
        <v>554</v>
      </c>
      <c r="S701" s="199">
        <v>492</v>
      </c>
      <c r="T701" s="196">
        <v>57</v>
      </c>
      <c r="U701" s="200">
        <v>57</v>
      </c>
      <c r="V701" s="198">
        <v>394</v>
      </c>
      <c r="W701" s="205">
        <v>556</v>
      </c>
      <c r="X701" s="196">
        <v>337</v>
      </c>
      <c r="Y701" s="200">
        <v>163</v>
      </c>
      <c r="Z701" s="198">
        <v>779</v>
      </c>
      <c r="AA701" s="196">
        <v>909</v>
      </c>
      <c r="AB701" s="170">
        <f t="shared" si="13064"/>
        <v>5902</v>
      </c>
      <c r="AC701" s="171">
        <f t="shared" si="13065"/>
        <v>6080</v>
      </c>
      <c r="AD701" s="233"/>
      <c r="AE701" s="273">
        <f>$AE$19</f>
        <v>0</v>
      </c>
      <c r="AF701" s="126">
        <f t="shared" si="13256"/>
        <v>0</v>
      </c>
      <c r="AG701" s="197">
        <f t="shared" si="13256"/>
        <v>0</v>
      </c>
      <c r="AH701" s="198">
        <f t="shared" si="13256"/>
        <v>0</v>
      </c>
      <c r="AI701" s="199">
        <f t="shared" si="13256"/>
        <v>0</v>
      </c>
      <c r="AJ701" s="196">
        <f t="shared" si="13256"/>
        <v>0</v>
      </c>
      <c r="AK701" s="200">
        <f t="shared" si="13256"/>
        <v>0</v>
      </c>
      <c r="AL701" s="198">
        <f t="shared" si="13256"/>
        <v>0</v>
      </c>
      <c r="AM701" s="199">
        <f t="shared" si="13256"/>
        <v>0</v>
      </c>
      <c r="AN701" s="196">
        <f t="shared" si="13256"/>
        <v>0</v>
      </c>
      <c r="AO701" s="200">
        <f t="shared" si="13256"/>
        <v>0</v>
      </c>
      <c r="AP701" s="198">
        <f t="shared" si="13257"/>
        <v>0</v>
      </c>
      <c r="AQ701" s="196">
        <f t="shared" si="13257"/>
        <v>0</v>
      </c>
      <c r="AR701" s="201">
        <f t="shared" si="13257"/>
        <v>0</v>
      </c>
      <c r="AS701" s="202">
        <f t="shared" si="13257"/>
        <v>0</v>
      </c>
      <c r="AT701" s="196">
        <f t="shared" si="13257"/>
        <v>0</v>
      </c>
      <c r="AU701" s="200">
        <f t="shared" si="13257"/>
        <v>0</v>
      </c>
      <c r="AV701" s="198">
        <f t="shared" si="13257"/>
        <v>0</v>
      </c>
      <c r="AW701" s="199">
        <f t="shared" si="13257"/>
        <v>0</v>
      </c>
      <c r="AX701" s="196">
        <f t="shared" si="13257"/>
        <v>0</v>
      </c>
      <c r="AY701" s="200">
        <f t="shared" si="13257"/>
        <v>0</v>
      </c>
      <c r="AZ701" s="198">
        <f t="shared" si="13257"/>
        <v>0</v>
      </c>
      <c r="BA701" s="199">
        <f t="shared" si="13257"/>
        <v>0</v>
      </c>
      <c r="BB701" s="196">
        <f t="shared" si="13257"/>
        <v>0</v>
      </c>
      <c r="BC701" s="200">
        <f t="shared" si="13257"/>
        <v>0</v>
      </c>
      <c r="BD701" s="198">
        <f t="shared" si="13257"/>
        <v>0</v>
      </c>
      <c r="BE701" s="196">
        <f t="shared" si="13257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5.2948914711686036E-2</v>
      </c>
      <c r="BK701" s="130">
        <f t="shared" ref="BK701" si="13312">C701/C715</f>
        <v>5.3022452504317787E-2</v>
      </c>
      <c r="BL701" s="131">
        <f t="shared" ref="BL701" si="13313">D701/D715</f>
        <v>5.0904392764857878E-2</v>
      </c>
      <c r="BM701" s="132">
        <f t="shared" ref="BM701" si="13314">E701/E715</f>
        <v>4.9236723285314983E-2</v>
      </c>
      <c r="BN701" s="129">
        <f t="shared" ref="BN701" si="13315">F701/F715</f>
        <v>5.1012753188297073E-2</v>
      </c>
      <c r="BO701" s="130">
        <f t="shared" ref="BO701" si="13316">G701/G715</f>
        <v>3.7608928298425319E-2</v>
      </c>
      <c r="BP701" s="131">
        <f t="shared" ref="BP701" si="13317">H701/H715</f>
        <v>5.4575453737783983E-2</v>
      </c>
      <c r="BQ701" s="132">
        <f t="shared" ref="BQ701" si="13318">I701/I715</f>
        <v>5.119843469753791E-2</v>
      </c>
      <c r="BR701" s="129">
        <f t="shared" ref="BR701" si="13319">J701/J715</f>
        <v>4.4415127528583995E-2</v>
      </c>
      <c r="BS701" s="130">
        <f t="shared" ref="BS701" si="13320">K701/K715</f>
        <v>4.7133138969873666E-2</v>
      </c>
      <c r="BT701" s="131">
        <f t="shared" ref="BT701" si="13321">L701/L715</f>
        <v>4.5165476963011035E-2</v>
      </c>
      <c r="BU701" s="129">
        <f t="shared" ref="BU701" si="13322">M701/M715</f>
        <v>5.3329489766503313E-2</v>
      </c>
      <c r="BV701" s="133">
        <f t="shared" ref="BV701" si="13323">N701/N715</f>
        <v>4.4799054373522461E-2</v>
      </c>
      <c r="BW701" s="134">
        <f t="shared" ref="BW701" si="13324">O701/O715</f>
        <v>4.850884791486202E-2</v>
      </c>
      <c r="BX701" s="129">
        <f t="shared" ref="BX701" si="13325">P701/P715</f>
        <v>5.2028031429178168E-2</v>
      </c>
      <c r="BY701" s="130">
        <f t="shared" ref="BY701" si="13326">Q701/Q715</f>
        <v>4.8089253654783275E-2</v>
      </c>
      <c r="BZ701" s="131">
        <f t="shared" ref="BZ701" si="13327">R701/R715</f>
        <v>4.9433389845632197E-2</v>
      </c>
      <c r="CA701" s="132">
        <f t="shared" ref="CA701" si="13328">S701/S715</f>
        <v>4.8482459597950334E-2</v>
      </c>
      <c r="CB701" s="129">
        <f t="shared" ref="CB701" si="13329">T701/T715</f>
        <v>2.8875379939209727E-2</v>
      </c>
      <c r="CC701" s="130">
        <f t="shared" ref="CC701" si="13330">U701/U715</f>
        <v>3.8306451612903226E-2</v>
      </c>
      <c r="CD701" s="131">
        <f t="shared" ref="CD701" si="13331">V701/V715</f>
        <v>4.4289568345323743E-2</v>
      </c>
      <c r="CE701" s="132">
        <f t="shared" ref="CE701" si="13332">W701/W715</f>
        <v>5.8992042440318304E-2</v>
      </c>
      <c r="CF701" s="129">
        <f t="shared" ref="CF701" si="13333">X701/X715</f>
        <v>4.1538271909281402E-2</v>
      </c>
      <c r="CG701" s="130">
        <f t="shared" ref="CG701" si="13334">Y701/Y715</f>
        <v>4.7109826589595373E-2</v>
      </c>
      <c r="CH701" s="131">
        <f t="shared" ref="CH701" si="13335">Z701/Z715</f>
        <v>4.9104891578416542E-2</v>
      </c>
      <c r="CI701" s="129">
        <f t="shared" ref="CI701" si="13336">AA701/AA715</f>
        <v>5.5855966572446847E-2</v>
      </c>
      <c r="CJ701" s="135">
        <f t="shared" ref="CJ701" si="13337">AB701/AB715</f>
        <v>4.8462454325245312E-2</v>
      </c>
      <c r="CK701" s="136">
        <f t="shared" ref="CK701" si="13338">AC701/AC715</f>
        <v>5.0056395774845011E-2</v>
      </c>
    </row>
    <row r="702" spans="1:89" ht="14.25" thickTop="1" thickBot="1" x14ac:dyDescent="0.25">
      <c r="A702" s="137" t="s">
        <v>27</v>
      </c>
      <c r="B702" s="206">
        <v>443</v>
      </c>
      <c r="C702" s="190">
        <v>635</v>
      </c>
      <c r="D702" s="191">
        <v>229</v>
      </c>
      <c r="E702" s="192">
        <v>214</v>
      </c>
      <c r="F702" s="189">
        <v>428</v>
      </c>
      <c r="G702" s="193">
        <v>504</v>
      </c>
      <c r="H702" s="191">
        <v>837</v>
      </c>
      <c r="I702" s="192">
        <v>949</v>
      </c>
      <c r="J702" s="189">
        <v>90</v>
      </c>
      <c r="K702" s="190">
        <v>77</v>
      </c>
      <c r="L702" s="191">
        <v>349</v>
      </c>
      <c r="M702" s="189">
        <v>373</v>
      </c>
      <c r="N702" s="194">
        <v>835</v>
      </c>
      <c r="O702" s="207">
        <v>672</v>
      </c>
      <c r="P702" s="189">
        <v>488</v>
      </c>
      <c r="Q702" s="190">
        <v>303</v>
      </c>
      <c r="R702" s="191">
        <v>629</v>
      </c>
      <c r="S702" s="192">
        <v>487</v>
      </c>
      <c r="T702" s="189">
        <v>94</v>
      </c>
      <c r="U702" s="193">
        <v>42</v>
      </c>
      <c r="V702" s="191">
        <v>423</v>
      </c>
      <c r="W702" s="208">
        <v>466</v>
      </c>
      <c r="X702" s="189">
        <v>411</v>
      </c>
      <c r="Y702" s="193">
        <v>135</v>
      </c>
      <c r="Z702" s="191">
        <v>897</v>
      </c>
      <c r="AA702" s="189">
        <v>1003</v>
      </c>
      <c r="AB702" s="170">
        <f t="shared" si="13064"/>
        <v>6153</v>
      </c>
      <c r="AC702" s="171">
        <f t="shared" si="13065"/>
        <v>5860</v>
      </c>
      <c r="AD702" s="233"/>
      <c r="AE702" s="267" t="s">
        <v>13</v>
      </c>
      <c r="AF702" s="20">
        <f t="shared" ref="AF702:BG702" si="13339">SUM(AF699:AF701)</f>
        <v>1397</v>
      </c>
      <c r="AG702" s="21">
        <f t="shared" si="13339"/>
        <v>2198</v>
      </c>
      <c r="AH702" s="20">
        <f t="shared" si="13339"/>
        <v>539</v>
      </c>
      <c r="AI702" s="21">
        <f t="shared" si="13339"/>
        <v>792</v>
      </c>
      <c r="AJ702" s="20">
        <f t="shared" si="13339"/>
        <v>1045</v>
      </c>
      <c r="AK702" s="21">
        <f t="shared" si="13339"/>
        <v>3172</v>
      </c>
      <c r="AL702" s="20">
        <f t="shared" si="13339"/>
        <v>2242</v>
      </c>
      <c r="AM702" s="21">
        <f t="shared" si="13339"/>
        <v>3304</v>
      </c>
      <c r="AN702" s="20">
        <f t="shared" si="13339"/>
        <v>604</v>
      </c>
      <c r="AO702" s="21">
        <f t="shared" si="13339"/>
        <v>190</v>
      </c>
      <c r="AP702" s="20">
        <f t="shared" si="13339"/>
        <v>1624</v>
      </c>
      <c r="AQ702" s="21">
        <f t="shared" si="13339"/>
        <v>548</v>
      </c>
      <c r="AR702" s="20">
        <f t="shared" si="13339"/>
        <v>2761</v>
      </c>
      <c r="AS702" s="21">
        <f t="shared" si="13339"/>
        <v>1924</v>
      </c>
      <c r="AT702" s="20">
        <f t="shared" si="13339"/>
        <v>1652</v>
      </c>
      <c r="AU702" s="21">
        <f t="shared" si="13339"/>
        <v>1115</v>
      </c>
      <c r="AV702" s="20">
        <f t="shared" si="13339"/>
        <v>1807</v>
      </c>
      <c r="AW702" s="21">
        <f t="shared" si="13339"/>
        <v>1737</v>
      </c>
      <c r="AX702" s="20">
        <f t="shared" si="13339"/>
        <v>452</v>
      </c>
      <c r="AY702" s="21">
        <f t="shared" si="13339"/>
        <v>106</v>
      </c>
      <c r="AZ702" s="20">
        <f t="shared" si="13339"/>
        <v>1854</v>
      </c>
      <c r="BA702" s="21">
        <f t="shared" si="13339"/>
        <v>1332</v>
      </c>
      <c r="BB702" s="20">
        <f t="shared" si="13339"/>
        <v>1551</v>
      </c>
      <c r="BC702" s="21">
        <f t="shared" si="13339"/>
        <v>415</v>
      </c>
      <c r="BD702" s="20">
        <f t="shared" si="13339"/>
        <v>2708</v>
      </c>
      <c r="BE702" s="21">
        <f t="shared" si="13339"/>
        <v>3027</v>
      </c>
      <c r="BF702" s="174">
        <f t="shared" si="13339"/>
        <v>20236</v>
      </c>
      <c r="BG702" s="175">
        <f t="shared" si="13339"/>
        <v>19860</v>
      </c>
      <c r="BH702" s="233"/>
      <c r="BI702" s="137" t="s">
        <v>27</v>
      </c>
      <c r="BJ702" s="129">
        <f>B702/B715</f>
        <v>4.8563911422933564E-2</v>
      </c>
      <c r="BK702" s="130">
        <f t="shared" ref="BK702" si="13340">C702/C715</f>
        <v>5.4835924006908461E-2</v>
      </c>
      <c r="BL702" s="131">
        <f t="shared" ref="BL702" si="13341">D702/D715</f>
        <v>5.9173126614987082E-2</v>
      </c>
      <c r="BM702" s="132">
        <f t="shared" ref="BM702" si="13342">E702/E715</f>
        <v>4.6011610406364221E-2</v>
      </c>
      <c r="BN702" s="129">
        <f t="shared" ref="BN702" si="13343">F702/F715</f>
        <v>4.013503375843961E-2</v>
      </c>
      <c r="BO702" s="130">
        <f t="shared" ref="BO702" si="13344">G702/G715</f>
        <v>3.852621923253325E-2</v>
      </c>
      <c r="BP702" s="131">
        <f t="shared" ref="BP702" si="13345">H702/H715</f>
        <v>5.3115877649447897E-2</v>
      </c>
      <c r="BQ702" s="132">
        <f t="shared" ref="BQ702" si="13346">I702/I715</f>
        <v>5.1578890157073752E-2</v>
      </c>
      <c r="BR702" s="129">
        <f t="shared" ref="BR702" si="13347">J702/J715</f>
        <v>3.9577836411609502E-2</v>
      </c>
      <c r="BS702" s="130">
        <f t="shared" ref="BS702" si="13348">K702/K715</f>
        <v>3.7414965986394558E-2</v>
      </c>
      <c r="BT702" s="131">
        <f t="shared" ref="BT702" si="13349">L702/L715</f>
        <v>4.5295262816353016E-2</v>
      </c>
      <c r="BU702" s="129">
        <f t="shared" ref="BU702" si="13350">M702/M715</f>
        <v>5.3761891034880369E-2</v>
      </c>
      <c r="BV702" s="133">
        <f t="shared" ref="BV702" si="13351">N702/N715</f>
        <v>4.9349881796690309E-2</v>
      </c>
      <c r="BW702" s="134">
        <f t="shared" ref="BW702" si="13352">O702/O715</f>
        <v>4.1579012498453159E-2</v>
      </c>
      <c r="BX702" s="129">
        <f t="shared" ref="BX702" si="13353">P702/P715</f>
        <v>5.1815672117222343E-2</v>
      </c>
      <c r="BY702" s="130">
        <f t="shared" ref="BY702" si="13354">Q702/Q715</f>
        <v>3.8856116953064887E-2</v>
      </c>
      <c r="BZ702" s="131">
        <f t="shared" ref="BZ702" si="13355">R702/R715</f>
        <v>5.6125635763362186E-2</v>
      </c>
      <c r="CA702" s="132">
        <f t="shared" ref="CA702" si="13356">S702/S715</f>
        <v>4.7989751675206936E-2</v>
      </c>
      <c r="CB702" s="129">
        <f t="shared" ref="CB702" si="13357">T702/T715</f>
        <v>4.7619047619047616E-2</v>
      </c>
      <c r="CC702" s="130">
        <f t="shared" ref="CC702" si="13358">U702/U715</f>
        <v>2.8225806451612902E-2</v>
      </c>
      <c r="CD702" s="131">
        <f t="shared" ref="CD702" si="13359">V702/V715</f>
        <v>4.7549460431654679E-2</v>
      </c>
      <c r="CE702" s="132">
        <f t="shared" ref="CE702" si="13360">W702/W715</f>
        <v>4.944297082228117E-2</v>
      </c>
      <c r="CF702" s="129">
        <f t="shared" ref="CF702" si="13361">X702/X715</f>
        <v>5.0659435473930731E-2</v>
      </c>
      <c r="CG702" s="130">
        <f t="shared" ref="CG702" si="13362">Y702/Y715</f>
        <v>3.9017341040462429E-2</v>
      </c>
      <c r="CH702" s="131">
        <f t="shared" ref="CH702" si="13363">Z702/Z715</f>
        <v>5.6543116490166412E-2</v>
      </c>
      <c r="CI702" s="129">
        <f t="shared" ref="CI702" si="13364">AA702/AA715</f>
        <v>6.1632051124493055E-2</v>
      </c>
      <c r="CJ702" s="135">
        <f t="shared" ref="CJ702" si="13365">AB702/AB715</f>
        <v>5.0523463480724229E-2</v>
      </c>
      <c r="CK702" s="136">
        <f t="shared" ref="CK702" si="13366">AC702/AC715</f>
        <v>4.824514461193944E-2</v>
      </c>
    </row>
    <row r="703" spans="1:89" ht="13.5" thickTop="1" x14ac:dyDescent="0.2">
      <c r="A703" s="146" t="s">
        <v>28</v>
      </c>
      <c r="B703" s="203">
        <v>512</v>
      </c>
      <c r="C703" s="197">
        <v>712</v>
      </c>
      <c r="D703" s="198">
        <v>236</v>
      </c>
      <c r="E703" s="199">
        <v>245</v>
      </c>
      <c r="F703" s="196">
        <v>439</v>
      </c>
      <c r="G703" s="200">
        <v>802</v>
      </c>
      <c r="H703" s="198">
        <v>953</v>
      </c>
      <c r="I703" s="199">
        <v>1088</v>
      </c>
      <c r="J703" s="196">
        <v>140</v>
      </c>
      <c r="K703" s="197">
        <v>71</v>
      </c>
      <c r="L703" s="198">
        <v>528</v>
      </c>
      <c r="M703" s="196">
        <v>284</v>
      </c>
      <c r="N703" s="201">
        <v>1244</v>
      </c>
      <c r="O703" s="204">
        <v>765</v>
      </c>
      <c r="P703" s="196">
        <v>694</v>
      </c>
      <c r="Q703" s="197">
        <v>358</v>
      </c>
      <c r="R703" s="198">
        <v>629</v>
      </c>
      <c r="S703" s="199">
        <v>674</v>
      </c>
      <c r="T703" s="196">
        <v>175</v>
      </c>
      <c r="U703" s="200">
        <v>44</v>
      </c>
      <c r="V703" s="198">
        <v>529</v>
      </c>
      <c r="W703" s="205">
        <v>614</v>
      </c>
      <c r="X703" s="196">
        <v>556</v>
      </c>
      <c r="Y703" s="200">
        <v>144</v>
      </c>
      <c r="Z703" s="198">
        <v>918</v>
      </c>
      <c r="AA703" s="196">
        <v>1207</v>
      </c>
      <c r="AB703" s="170">
        <f t="shared" si="13064"/>
        <v>7553</v>
      </c>
      <c r="AC703" s="171">
        <f t="shared" si="13065"/>
        <v>7008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5.6128042096031575E-2</v>
      </c>
      <c r="BK703" s="130">
        <f t="shared" ref="BK703" si="13367">C703/C715</f>
        <v>6.1485319516407601E-2</v>
      </c>
      <c r="BL703" s="131">
        <f t="shared" ref="BL703" si="13368">D703/D715</f>
        <v>6.0981912144702839E-2</v>
      </c>
      <c r="BM703" s="132">
        <f t="shared" ref="BM703" si="13369">E703/E715</f>
        <v>5.2676843689529136E-2</v>
      </c>
      <c r="BN703" s="129">
        <f t="shared" ref="BN703" si="13370">F703/F715</f>
        <v>4.1166541635408851E-2</v>
      </c>
      <c r="BO703" s="130">
        <f t="shared" ref="BO703" si="13371">G703/G715</f>
        <v>6.130561076288029E-2</v>
      </c>
      <c r="BP703" s="131">
        <f t="shared" ref="BP703" si="13372">H703/H715</f>
        <v>6.0477217921055974E-2</v>
      </c>
      <c r="BQ703" s="132">
        <f t="shared" ref="BQ703" si="13373">I703/I715</f>
        <v>5.9133648567856946E-2</v>
      </c>
      <c r="BR703" s="129">
        <f t="shared" ref="BR703" si="13374">J703/J715</f>
        <v>6.156552330694811E-2</v>
      </c>
      <c r="BS703" s="130">
        <f t="shared" ref="BS703" si="13375">K703/K715</f>
        <v>3.4499514091350825E-2</v>
      </c>
      <c r="BT703" s="131">
        <f t="shared" ref="BT703" si="13376">L703/L715</f>
        <v>6.8526930564568461E-2</v>
      </c>
      <c r="BU703" s="129">
        <f t="shared" ref="BU703" si="13377">M703/M715</f>
        <v>4.0933986739694436E-2</v>
      </c>
      <c r="BV703" s="133">
        <f t="shared" ref="BV703" si="13378">N703/N715</f>
        <v>7.3522458628841603E-2</v>
      </c>
      <c r="BW703" s="134">
        <f t="shared" ref="BW703" si="13379">O703/O715</f>
        <v>4.7333250835292662E-2</v>
      </c>
      <c r="BX703" s="129">
        <f t="shared" ref="BX703" si="13380">P703/P715</f>
        <v>7.3688681248672755E-2</v>
      </c>
      <c r="BY703" s="130">
        <f t="shared" ref="BY703" si="13381">Q703/Q715</f>
        <v>4.5909207489099768E-2</v>
      </c>
      <c r="BZ703" s="131">
        <f t="shared" ref="BZ703" si="13382">R703/R715</f>
        <v>5.6125635763362186E-2</v>
      </c>
      <c r="CA703" s="132">
        <f t="shared" ref="CA703" si="13383">S703/S715</f>
        <v>6.6417027985810007E-2</v>
      </c>
      <c r="CB703" s="129">
        <f t="shared" ref="CB703" si="13384">T703/T715</f>
        <v>8.8652482269503549E-2</v>
      </c>
      <c r="CC703" s="130">
        <f t="shared" ref="CC703" si="13385">U703/U715</f>
        <v>2.9569892473118281E-2</v>
      </c>
      <c r="CD703" s="131">
        <f t="shared" ref="CD703" si="13386">V703/V715</f>
        <v>5.9464928057553955E-2</v>
      </c>
      <c r="CE703" s="132">
        <f t="shared" ref="CE703" si="13387">W703/W715</f>
        <v>6.5145888594164453E-2</v>
      </c>
      <c r="CF703" s="129">
        <f t="shared" ref="CF703" si="13388">X703/X715</f>
        <v>6.8531985701959813E-2</v>
      </c>
      <c r="CG703" s="130">
        <f t="shared" ref="CG703" si="13389">Y703/Y715</f>
        <v>4.161849710982659E-2</v>
      </c>
      <c r="CH703" s="131">
        <f t="shared" ref="CH703" si="13390">Z703/Z715</f>
        <v>5.7866868381240548E-2</v>
      </c>
      <c r="CI703" s="129">
        <f t="shared" ref="CI703" si="13391">AA703/AA715</f>
        <v>7.4167383556593344E-2</v>
      </c>
      <c r="CJ703" s="135">
        <f t="shared" ref="CJ703" si="13392">AB703/AB715</f>
        <v>6.2019132077020978E-2</v>
      </c>
      <c r="CK703" s="136">
        <f t="shared" ref="CK703" si="13393">AC703/AC715</f>
        <v>5.7696582498373991E-2</v>
      </c>
    </row>
    <row r="704" spans="1:89" x14ac:dyDescent="0.2">
      <c r="A704" s="137" t="s">
        <v>29</v>
      </c>
      <c r="B704" s="206">
        <v>657</v>
      </c>
      <c r="C704" s="190">
        <v>994</v>
      </c>
      <c r="D704" s="191">
        <v>325</v>
      </c>
      <c r="E704" s="192">
        <v>346</v>
      </c>
      <c r="F704" s="189">
        <v>590</v>
      </c>
      <c r="G704" s="193">
        <v>1338</v>
      </c>
      <c r="H704" s="191">
        <v>1021</v>
      </c>
      <c r="I704" s="192">
        <v>1685</v>
      </c>
      <c r="J704" s="189">
        <v>240</v>
      </c>
      <c r="K704" s="190">
        <v>72</v>
      </c>
      <c r="L704" s="191">
        <v>718</v>
      </c>
      <c r="M704" s="189">
        <v>316</v>
      </c>
      <c r="N704" s="194">
        <v>1471</v>
      </c>
      <c r="O704" s="207">
        <v>939</v>
      </c>
      <c r="P704" s="189">
        <v>842</v>
      </c>
      <c r="Q704" s="190">
        <v>459</v>
      </c>
      <c r="R704" s="191">
        <v>983</v>
      </c>
      <c r="S704" s="192">
        <v>731</v>
      </c>
      <c r="T704" s="189">
        <v>275</v>
      </c>
      <c r="U704" s="193">
        <v>60</v>
      </c>
      <c r="V704" s="191">
        <v>939</v>
      </c>
      <c r="W704" s="208">
        <v>589</v>
      </c>
      <c r="X704" s="189">
        <v>734</v>
      </c>
      <c r="Y704" s="193">
        <v>139</v>
      </c>
      <c r="Z704" s="191">
        <v>1283</v>
      </c>
      <c r="AA704" s="189">
        <v>1321</v>
      </c>
      <c r="AB704" s="170">
        <f t="shared" si="13064"/>
        <v>10078</v>
      </c>
      <c r="AC704" s="171">
        <f t="shared" si="13065"/>
        <v>8989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7.202367901775926E-2</v>
      </c>
      <c r="BK704" s="130">
        <f t="shared" ref="BK704" si="13394">C704/C715</f>
        <v>8.5837651122625216E-2</v>
      </c>
      <c r="BL704" s="131">
        <f t="shared" ref="BL704" si="13395">D704/D715</f>
        <v>8.3979328165374678E-2</v>
      </c>
      <c r="BM704" s="132">
        <f t="shared" ref="BM704" si="13396">E704/E715</f>
        <v>7.4392603741130936E-2</v>
      </c>
      <c r="BN704" s="129">
        <f t="shared" ref="BN704" si="13397">F704/F715</f>
        <v>5.5326331582895724E-2</v>
      </c>
      <c r="BO704" s="130">
        <f t="shared" ref="BO704" si="13398">G704/G715</f>
        <v>0.10227793915303471</v>
      </c>
      <c r="BP704" s="131">
        <f t="shared" ref="BP704" si="13399">H704/H715</f>
        <v>6.4792486356136561E-2</v>
      </c>
      <c r="BQ704" s="132">
        <f t="shared" ref="BQ704" si="13400">I704/I715</f>
        <v>9.1581064188271097E-2</v>
      </c>
      <c r="BR704" s="129">
        <f t="shared" ref="BR704" si="13401">J704/J715</f>
        <v>0.10554089709762533</v>
      </c>
      <c r="BS704" s="130">
        <f t="shared" ref="BS704" si="13402">K704/K715</f>
        <v>3.4985422740524783E-2</v>
      </c>
      <c r="BT704" s="131">
        <f t="shared" ref="BT704" si="13403">L704/L715</f>
        <v>9.3186242699545743E-2</v>
      </c>
      <c r="BU704" s="129">
        <f t="shared" ref="BU704" si="13404">M704/M715</f>
        <v>4.5546266935716347E-2</v>
      </c>
      <c r="BV704" s="133">
        <f t="shared" ref="BV704" si="13405">N704/N715</f>
        <v>8.6938534278959811E-2</v>
      </c>
      <c r="BW704" s="134">
        <f t="shared" ref="BW704" si="13406">O704/O715</f>
        <v>5.8099245142927858E-2</v>
      </c>
      <c r="BX704" s="129">
        <f t="shared" ref="BX704" si="13407">P704/P715</f>
        <v>8.9403270333404117E-2</v>
      </c>
      <c r="BY704" s="130">
        <f t="shared" ref="BY704" si="13408">Q704/Q715</f>
        <v>5.8861246473454733E-2</v>
      </c>
      <c r="BZ704" s="131">
        <f t="shared" ref="BZ704" si="13409">R704/R715</f>
        <v>8.7713036495047733E-2</v>
      </c>
      <c r="CA704" s="132">
        <f t="shared" ref="CA704" si="13410">S704/S715</f>
        <v>7.2033898305084748E-2</v>
      </c>
      <c r="CB704" s="129">
        <f t="shared" ref="CB704" si="13411">T704/T715</f>
        <v>0.1393110435663627</v>
      </c>
      <c r="CC704" s="130">
        <f t="shared" ref="CC704" si="13412">U704/U715</f>
        <v>4.0322580645161289E-2</v>
      </c>
      <c r="CD704" s="131">
        <f t="shared" ref="CD704" si="13413">V704/V715</f>
        <v>0.10555305755395683</v>
      </c>
      <c r="CE704" s="132">
        <f t="shared" ref="CE704" si="13414">W704/W715</f>
        <v>6.2493368700265249E-2</v>
      </c>
      <c r="CF704" s="129">
        <f t="shared" ref="CF704" si="13415">X704/X715</f>
        <v>9.0472081843954152E-2</v>
      </c>
      <c r="CG704" s="130">
        <f t="shared" ref="CG704" si="13416">Y704/Y715</f>
        <v>4.0173410404624278E-2</v>
      </c>
      <c r="CH704" s="131">
        <f t="shared" ref="CH704" si="13417">Z704/Z715</f>
        <v>8.0874936964195662E-2</v>
      </c>
      <c r="CI704" s="129">
        <f t="shared" ref="CI704" si="13418">AA704/AA715</f>
        <v>8.1172422268649375E-2</v>
      </c>
      <c r="CJ704" s="135">
        <f t="shared" ref="CJ704" si="13419">AB704/AB715</f>
        <v>8.2752391509627626E-2</v>
      </c>
      <c r="CK704" s="136">
        <f t="shared" ref="CK704" si="13420">AC704/AC715</f>
        <v>7.4006075924355569E-2</v>
      </c>
    </row>
    <row r="705" spans="1:89" x14ac:dyDescent="0.2">
      <c r="A705" s="146" t="s">
        <v>30</v>
      </c>
      <c r="B705" s="203">
        <v>720</v>
      </c>
      <c r="C705" s="197">
        <v>1052</v>
      </c>
      <c r="D705" s="198">
        <v>287</v>
      </c>
      <c r="E705" s="199">
        <v>406</v>
      </c>
      <c r="F705" s="196">
        <v>523</v>
      </c>
      <c r="G705" s="200">
        <v>1451</v>
      </c>
      <c r="H705" s="198">
        <v>1185</v>
      </c>
      <c r="I705" s="199">
        <v>1568</v>
      </c>
      <c r="J705" s="196">
        <v>359</v>
      </c>
      <c r="K705" s="197">
        <v>88</v>
      </c>
      <c r="L705" s="198">
        <v>787</v>
      </c>
      <c r="M705" s="196">
        <v>290</v>
      </c>
      <c r="N705" s="201">
        <v>1359</v>
      </c>
      <c r="O705" s="204">
        <v>898</v>
      </c>
      <c r="P705" s="196">
        <v>897</v>
      </c>
      <c r="Q705" s="197">
        <v>552</v>
      </c>
      <c r="R705" s="198">
        <v>941</v>
      </c>
      <c r="S705" s="199">
        <v>879</v>
      </c>
      <c r="T705" s="196">
        <v>277</v>
      </c>
      <c r="U705" s="200">
        <v>58</v>
      </c>
      <c r="V705" s="198">
        <v>881</v>
      </c>
      <c r="W705" s="205">
        <v>721</v>
      </c>
      <c r="X705" s="196">
        <v>779</v>
      </c>
      <c r="Y705" s="200">
        <v>200</v>
      </c>
      <c r="Z705" s="198">
        <v>1282</v>
      </c>
      <c r="AA705" s="196">
        <v>1664</v>
      </c>
      <c r="AB705" s="170">
        <f t="shared" si="13064"/>
        <v>10277</v>
      </c>
      <c r="AC705" s="171">
        <f t="shared" si="13065"/>
        <v>9827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7.8930059197544394E-2</v>
      </c>
      <c r="BK705" s="130">
        <f t="shared" ref="BK705" si="13421">C705/C715</f>
        <v>9.0846286701208978E-2</v>
      </c>
      <c r="BL705" s="131">
        <f t="shared" ref="BL705" si="13422">D705/D715</f>
        <v>7.416020671834625E-2</v>
      </c>
      <c r="BM705" s="132">
        <f t="shared" ref="BM705" si="13423">E705/E715</f>
        <v>8.7293055256933996E-2</v>
      </c>
      <c r="BN705" s="129">
        <f t="shared" ref="BN705" si="13424">F705/F715</f>
        <v>4.904351087771943E-2</v>
      </c>
      <c r="BO705" s="130">
        <f t="shared" ref="BO705" si="13425">G705/G715</f>
        <v>0.11091576211588443</v>
      </c>
      <c r="BP705" s="131">
        <f t="shared" ref="BP705" si="13426">H705/H715</f>
        <v>7.5199898464272122E-2</v>
      </c>
      <c r="BQ705" s="132">
        <f t="shared" ref="BQ705" si="13427">I705/I715</f>
        <v>8.5222022936029138E-2</v>
      </c>
      <c r="BR705" s="129">
        <f t="shared" ref="BR705" si="13428">J705/J715</f>
        <v>0.15787159190853123</v>
      </c>
      <c r="BS705" s="130">
        <f t="shared" ref="BS705" si="13429">K705/K715</f>
        <v>4.2759961127308066E-2</v>
      </c>
      <c r="BT705" s="131">
        <f t="shared" ref="BT705" si="13430">L705/L715</f>
        <v>0.10214146658014277</v>
      </c>
      <c r="BU705" s="129">
        <f t="shared" ref="BU705" si="13431">M705/M715</f>
        <v>4.1798789276448547E-2</v>
      </c>
      <c r="BV705" s="133">
        <f t="shared" ref="BV705" si="13432">N705/N715</f>
        <v>8.0319148936170218E-2</v>
      </c>
      <c r="BW705" s="134">
        <f t="shared" ref="BW705" si="13433">O705/O715</f>
        <v>5.5562430392278185E-2</v>
      </c>
      <c r="BX705" s="129">
        <f t="shared" ref="BX705" si="13434">P705/P715</f>
        <v>9.524315141218942E-2</v>
      </c>
      <c r="BY705" s="130">
        <f t="shared" ref="BY705" si="13435">Q705/Q715</f>
        <v>7.0787381379840988E-2</v>
      </c>
      <c r="BZ705" s="131">
        <f t="shared" ref="BZ705" si="13436">R705/R715</f>
        <v>8.3965378781118941E-2</v>
      </c>
      <c r="CA705" s="132">
        <f t="shared" ref="CA705" si="13437">S705/S715</f>
        <v>8.6618052818289312E-2</v>
      </c>
      <c r="CB705" s="129">
        <f t="shared" ref="CB705" si="13438">T705/T715</f>
        <v>0.1403242147922999</v>
      </c>
      <c r="CC705" s="130">
        <f t="shared" ref="CC705" si="13439">U705/U715</f>
        <v>3.8978494623655914E-2</v>
      </c>
      <c r="CD705" s="131">
        <f t="shared" ref="CD705" si="13440">V705/V715</f>
        <v>9.9033273381294959E-2</v>
      </c>
      <c r="CE705" s="132">
        <f t="shared" ref="CE705" si="13441">W705/W715</f>
        <v>7.649867374005305E-2</v>
      </c>
      <c r="CF705" s="129">
        <f t="shared" ref="CF705" si="13442">X705/X715</f>
        <v>9.6018735362997654E-2</v>
      </c>
      <c r="CG705" s="130">
        <f t="shared" ref="CG705" si="13443">Y705/Y715</f>
        <v>5.7803468208092484E-2</v>
      </c>
      <c r="CH705" s="131">
        <f t="shared" ref="CH705" si="13444">Z705/Z715</f>
        <v>8.0811901159858798E-2</v>
      </c>
      <c r="CI705" s="129">
        <f t="shared" ref="CI705" si="13445">AA705/AA715</f>
        <v>0.10224898611281799</v>
      </c>
      <c r="CJ705" s="135">
        <f t="shared" ref="CJ705" si="13446">AB705/AB715</f>
        <v>8.4386418688672665E-2</v>
      </c>
      <c r="CK705" s="136">
        <f t="shared" ref="CK705" si="13447">AC705/AC715</f>
        <v>8.0905296263059534E-2</v>
      </c>
    </row>
    <row r="706" spans="1:89" x14ac:dyDescent="0.2">
      <c r="A706" s="137" t="s">
        <v>31</v>
      </c>
      <c r="B706" s="206">
        <v>677</v>
      </c>
      <c r="C706" s="190">
        <v>1146</v>
      </c>
      <c r="D706" s="191">
        <v>252</v>
      </c>
      <c r="E706" s="192">
        <v>386</v>
      </c>
      <c r="F706" s="189">
        <v>522</v>
      </c>
      <c r="G706" s="193">
        <v>1721</v>
      </c>
      <c r="H706" s="191">
        <v>1057</v>
      </c>
      <c r="I706" s="192">
        <v>1736</v>
      </c>
      <c r="J706" s="189">
        <v>245</v>
      </c>
      <c r="K706" s="190">
        <v>102</v>
      </c>
      <c r="L706" s="191">
        <v>837</v>
      </c>
      <c r="M706" s="189">
        <v>258</v>
      </c>
      <c r="N706" s="194">
        <v>1402</v>
      </c>
      <c r="O706" s="207">
        <v>1026</v>
      </c>
      <c r="P706" s="189">
        <v>755</v>
      </c>
      <c r="Q706" s="190">
        <v>563</v>
      </c>
      <c r="R706" s="191">
        <v>866</v>
      </c>
      <c r="S706" s="192">
        <v>858</v>
      </c>
      <c r="T706" s="189">
        <v>175</v>
      </c>
      <c r="U706" s="193">
        <v>48</v>
      </c>
      <c r="V706" s="191">
        <v>973</v>
      </c>
      <c r="W706" s="208">
        <v>611</v>
      </c>
      <c r="X706" s="189">
        <v>772</v>
      </c>
      <c r="Y706" s="193">
        <v>215</v>
      </c>
      <c r="Z706" s="191">
        <v>1426</v>
      </c>
      <c r="AA706" s="189">
        <v>1363</v>
      </c>
      <c r="AB706" s="170">
        <f t="shared" si="13064"/>
        <v>9959</v>
      </c>
      <c r="AC706" s="171">
        <f t="shared" si="13065"/>
        <v>10033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7.4216180662135492E-2</v>
      </c>
      <c r="BK706" s="130">
        <f t="shared" ref="BK706" si="13448">C706/C715</f>
        <v>9.8963730569948186E-2</v>
      </c>
      <c r="BL706" s="131">
        <f t="shared" ref="BL706" si="13449">D706/D715</f>
        <v>6.5116279069767441E-2</v>
      </c>
      <c r="BM706" s="132">
        <f t="shared" ref="BM706" si="13450">E706/E715</f>
        <v>8.2992904751666305E-2</v>
      </c>
      <c r="BN706" s="129">
        <f t="shared" ref="BN706" si="13451">F706/F715</f>
        <v>4.8949737434358591E-2</v>
      </c>
      <c r="BO706" s="130">
        <f t="shared" ref="BO706" si="13452">G706/G715</f>
        <v>0.13155480813331294</v>
      </c>
      <c r="BP706" s="131">
        <f t="shared" ref="BP706" si="13453">H706/H715</f>
        <v>6.707704023353217E-2</v>
      </c>
      <c r="BQ706" s="132">
        <f t="shared" ref="BQ706" si="13454">I706/I715</f>
        <v>9.4352953964889394E-2</v>
      </c>
      <c r="BR706" s="129">
        <f t="shared" ref="BR706" si="13455">J706/J715</f>
        <v>0.1077396657871592</v>
      </c>
      <c r="BS706" s="130">
        <f t="shared" ref="BS706" si="13456">K706/K715</f>
        <v>4.9562682215743441E-2</v>
      </c>
      <c r="BT706" s="131">
        <f t="shared" ref="BT706" si="13457">L706/L715</f>
        <v>0.10863075924724205</v>
      </c>
      <c r="BU706" s="129">
        <f t="shared" ref="BU706" si="13458">M706/M715</f>
        <v>3.7186509080426637E-2</v>
      </c>
      <c r="BV706" s="133">
        <f t="shared" ref="BV706" si="13459">N706/N715</f>
        <v>8.2860520094562642E-2</v>
      </c>
      <c r="BW706" s="134">
        <f t="shared" ref="BW706" si="13460">O706/O715</f>
        <v>6.3482242296745456E-2</v>
      </c>
      <c r="BX706" s="129">
        <f t="shared" ref="BX706" si="13461">P706/P715</f>
        <v>8.0165640263325552E-2</v>
      </c>
      <c r="BY706" s="130">
        <f t="shared" ref="BY706" si="13462">Q706/Q715</f>
        <v>7.2197999487047956E-2</v>
      </c>
      <c r="BZ706" s="131">
        <f t="shared" ref="BZ706" si="13463">R706/R715</f>
        <v>7.7273132863388952E-2</v>
      </c>
      <c r="CA706" s="132">
        <f t="shared" ref="CA706" si="13464">S706/S715</f>
        <v>8.4548679542767041E-2</v>
      </c>
      <c r="CB706" s="129">
        <f t="shared" ref="CB706" si="13465">T706/T715</f>
        <v>8.8652482269503549E-2</v>
      </c>
      <c r="CC706" s="130">
        <f t="shared" ref="CC706" si="13466">U706/U715</f>
        <v>3.2258064516129031E-2</v>
      </c>
      <c r="CD706" s="131">
        <f t="shared" ref="CD706" si="13467">V706/V715</f>
        <v>0.109375</v>
      </c>
      <c r="CE706" s="132">
        <f t="shared" ref="CE706" si="13468">W706/W715</f>
        <v>6.4827586206896548E-2</v>
      </c>
      <c r="CF706" s="129">
        <f t="shared" ref="CF706" si="13469">X706/X715</f>
        <v>9.5155922593368664E-2</v>
      </c>
      <c r="CG706" s="130">
        <f t="shared" ref="CG706" si="13470">Y706/Y715</f>
        <v>6.2138728323699419E-2</v>
      </c>
      <c r="CH706" s="131">
        <f t="shared" ref="CH706" si="13471">Z706/Z715</f>
        <v>8.9889056984367124E-2</v>
      </c>
      <c r="CI706" s="129">
        <f t="shared" ref="CI706" si="13472">AA706/AA715</f>
        <v>8.3753226004670028E-2</v>
      </c>
      <c r="CJ706" s="135">
        <f t="shared" ref="CJ706" si="13473">AB706/AB715</f>
        <v>8.1775259678942405E-2</v>
      </c>
      <c r="CK706" s="136">
        <f t="shared" ref="CK706" si="13474">AC706/AC715</f>
        <v>8.2601285988325668E-2</v>
      </c>
    </row>
    <row r="707" spans="1:89" x14ac:dyDescent="0.2">
      <c r="A707" s="146" t="s">
        <v>32</v>
      </c>
      <c r="B707" s="203">
        <v>696</v>
      </c>
      <c r="C707" s="197">
        <v>974</v>
      </c>
      <c r="D707" s="198">
        <v>165</v>
      </c>
      <c r="E707" s="199">
        <v>403</v>
      </c>
      <c r="F707" s="196">
        <v>378</v>
      </c>
      <c r="G707" s="200">
        <v>1617</v>
      </c>
      <c r="H707" s="198">
        <v>888</v>
      </c>
      <c r="I707" s="199">
        <v>1733</v>
      </c>
      <c r="J707" s="196">
        <v>232</v>
      </c>
      <c r="K707" s="197">
        <v>91</v>
      </c>
      <c r="L707" s="198">
        <v>792</v>
      </c>
      <c r="M707" s="196">
        <v>253</v>
      </c>
      <c r="N707" s="201">
        <v>1222</v>
      </c>
      <c r="O707" s="204">
        <v>1029</v>
      </c>
      <c r="P707" s="196">
        <v>458</v>
      </c>
      <c r="Q707" s="197">
        <v>601</v>
      </c>
      <c r="R707" s="198">
        <v>607</v>
      </c>
      <c r="S707" s="199">
        <v>816</v>
      </c>
      <c r="T707" s="196">
        <v>86</v>
      </c>
      <c r="U707" s="200">
        <v>73</v>
      </c>
      <c r="V707" s="198">
        <v>909</v>
      </c>
      <c r="W707" s="205">
        <v>553</v>
      </c>
      <c r="X707" s="196">
        <v>510</v>
      </c>
      <c r="Y707" s="200">
        <v>201</v>
      </c>
      <c r="Z707" s="198">
        <v>1265</v>
      </c>
      <c r="AA707" s="196">
        <v>1282</v>
      </c>
      <c r="AB707" s="170">
        <f t="shared" si="13064"/>
        <v>8208</v>
      </c>
      <c r="AC707" s="171">
        <f t="shared" si="13065"/>
        <v>9626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7.6299057224292921E-2</v>
      </c>
      <c r="BK707" s="130">
        <f t="shared" ref="BK707" si="13475">C707/C715</f>
        <v>8.4110535405872197E-2</v>
      </c>
      <c r="BL707" s="131">
        <f t="shared" ref="BL707" si="13476">D707/D715</f>
        <v>4.2635658914728682E-2</v>
      </c>
      <c r="BM707" s="132">
        <f t="shared" ref="BM707" si="13477">E707/E715</f>
        <v>8.6648032681143836E-2</v>
      </c>
      <c r="BN707" s="129">
        <f t="shared" ref="BN707" si="13478">F707/F715</f>
        <v>3.5446361590397601E-2</v>
      </c>
      <c r="BO707" s="130">
        <f t="shared" ref="BO707" si="13479">G707/G715</f>
        <v>0.12360495337104419</v>
      </c>
      <c r="BP707" s="131">
        <f t="shared" ref="BP707" si="13480">H707/H715</f>
        <v>5.6352328975758342E-2</v>
      </c>
      <c r="BQ707" s="132">
        <f t="shared" ref="BQ707" si="13481">I707/I715</f>
        <v>9.4189901625088321E-2</v>
      </c>
      <c r="BR707" s="129">
        <f t="shared" ref="BR707" si="13482">J707/J715</f>
        <v>0.10202286719437115</v>
      </c>
      <c r="BS707" s="130">
        <f t="shared" ref="BS707" si="13483">K707/K715</f>
        <v>4.4217687074829932E-2</v>
      </c>
      <c r="BT707" s="131">
        <f t="shared" ref="BT707" si="13484">L707/L715</f>
        <v>0.10279039584685269</v>
      </c>
      <c r="BU707" s="129">
        <f t="shared" ref="BU707" si="13485">M707/M715</f>
        <v>3.6465840299798213E-2</v>
      </c>
      <c r="BV707" s="133">
        <f t="shared" ref="BV707" si="13486">N707/N715</f>
        <v>7.2222222222222215E-2</v>
      </c>
      <c r="BW707" s="134">
        <f t="shared" ref="BW707" si="13487">O707/O715</f>
        <v>6.3667862888256405E-2</v>
      </c>
      <c r="BX707" s="129">
        <f t="shared" ref="BX707" si="13488">P707/P715</f>
        <v>4.8630282437884899E-2</v>
      </c>
      <c r="BY707" s="130">
        <f t="shared" ref="BY707" si="13489">Q707/Q715</f>
        <v>7.7071043857399338E-2</v>
      </c>
      <c r="BZ707" s="131">
        <f t="shared" ref="BZ707" si="13490">R707/R715</f>
        <v>5.4162576960828053E-2</v>
      </c>
      <c r="CA707" s="132">
        <f t="shared" ref="CA707" si="13491">S707/S715</f>
        <v>8.0409932991722513E-2</v>
      </c>
      <c r="CB707" s="129">
        <f t="shared" ref="CB707" si="13492">T707/T715</f>
        <v>4.3566362715298887E-2</v>
      </c>
      <c r="CC707" s="130">
        <f t="shared" ref="CC707" si="13493">U707/U715</f>
        <v>4.9059139784946235E-2</v>
      </c>
      <c r="CD707" s="131">
        <f t="shared" ref="CD707" si="13494">V707/V715</f>
        <v>0.10218075539568346</v>
      </c>
      <c r="CE707" s="132">
        <f t="shared" ref="CE707" si="13495">W707/W715</f>
        <v>5.8673740053050399E-2</v>
      </c>
      <c r="CF707" s="129">
        <f t="shared" ref="CF707" si="13496">X707/X715</f>
        <v>6.2862073215826444E-2</v>
      </c>
      <c r="CG707" s="130">
        <f t="shared" ref="CG707" si="13497">Y707/Y715</f>
        <v>5.8092485549132947E-2</v>
      </c>
      <c r="CH707" s="131">
        <f t="shared" ref="CH707" si="13498">Z707/Z715</f>
        <v>7.9740292486132125E-2</v>
      </c>
      <c r="CI707" s="129">
        <f t="shared" ref="CI707" si="13499">AA707/AA715</f>
        <v>7.8775961656630214E-2</v>
      </c>
      <c r="CJ707" s="135">
        <f t="shared" ref="CJ707" si="13500">AB707/AB715</f>
        <v>6.7397462741716957E-2</v>
      </c>
      <c r="CK707" s="136">
        <f t="shared" ref="CK707" si="13501">AC707/AC715</f>
        <v>7.9250471336950346E-2</v>
      </c>
    </row>
    <row r="708" spans="1:89" x14ac:dyDescent="0.2">
      <c r="A708" s="137" t="s">
        <v>33</v>
      </c>
      <c r="B708" s="206">
        <v>484</v>
      </c>
      <c r="C708" s="190">
        <v>716</v>
      </c>
      <c r="D708" s="191">
        <v>117</v>
      </c>
      <c r="E708" s="192">
        <v>352</v>
      </c>
      <c r="F708" s="189">
        <v>309</v>
      </c>
      <c r="G708" s="193">
        <v>1133</v>
      </c>
      <c r="H708" s="191">
        <v>642</v>
      </c>
      <c r="I708" s="192">
        <v>1185</v>
      </c>
      <c r="J708" s="189">
        <v>176</v>
      </c>
      <c r="K708" s="190">
        <v>51</v>
      </c>
      <c r="L708" s="191">
        <v>536</v>
      </c>
      <c r="M708" s="189">
        <v>179</v>
      </c>
      <c r="N708" s="194">
        <v>1084</v>
      </c>
      <c r="O708" s="207">
        <v>836</v>
      </c>
      <c r="P708" s="189">
        <v>291</v>
      </c>
      <c r="Q708" s="190">
        <v>513</v>
      </c>
      <c r="R708" s="191">
        <v>407</v>
      </c>
      <c r="S708" s="192">
        <v>599</v>
      </c>
      <c r="T708" s="189">
        <v>62</v>
      </c>
      <c r="U708" s="193">
        <v>58</v>
      </c>
      <c r="V708" s="191">
        <v>696</v>
      </c>
      <c r="W708" s="208">
        <v>365</v>
      </c>
      <c r="X708" s="189">
        <v>274</v>
      </c>
      <c r="Y708" s="193">
        <v>215</v>
      </c>
      <c r="Z708" s="191">
        <v>848</v>
      </c>
      <c r="AA708" s="189">
        <v>756</v>
      </c>
      <c r="AB708" s="170">
        <f t="shared" si="13064"/>
        <v>5926</v>
      </c>
      <c r="AC708" s="171">
        <f t="shared" si="13065"/>
        <v>6958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5.3058539793904846E-2</v>
      </c>
      <c r="BK708" s="130">
        <f t="shared" ref="BK708" si="13502">C708/C715</f>
        <v>6.18307426597582E-2</v>
      </c>
      <c r="BL708" s="131">
        <f t="shared" ref="BL708" si="13503">D708/D715</f>
        <v>3.0232558139534883E-2</v>
      </c>
      <c r="BM708" s="132">
        <f t="shared" ref="BM708" si="13504">E708/E715</f>
        <v>7.5682648892711243E-2</v>
      </c>
      <c r="BN708" s="129">
        <f t="shared" ref="BN708" si="13505">F708/F715</f>
        <v>2.8975993998499625E-2</v>
      </c>
      <c r="BO708" s="130">
        <f t="shared" ref="BO708" si="13506">G708/G715</f>
        <v>8.6607552362024151E-2</v>
      </c>
      <c r="BP708" s="131">
        <f t="shared" ref="BP708" si="13507">H708/H715</f>
        <v>4.0741210813555022E-2</v>
      </c>
      <c r="BQ708" s="132">
        <f t="shared" ref="BQ708" si="13508">I708/I715</f>
        <v>6.4405674221425083E-2</v>
      </c>
      <c r="BR708" s="129">
        <f t="shared" ref="BR708" si="13509">J708/J715</f>
        <v>7.7396657871591903E-2</v>
      </c>
      <c r="BS708" s="130">
        <f t="shared" ref="BS708" si="13510">K708/K715</f>
        <v>2.478134110787172E-2</v>
      </c>
      <c r="BT708" s="131">
        <f t="shared" ref="BT708" si="13511">L708/L715</f>
        <v>6.9565217391304349E-2</v>
      </c>
      <c r="BU708" s="129">
        <f t="shared" ref="BU708" si="13512">M708/M715</f>
        <v>2.5799942346497549E-2</v>
      </c>
      <c r="BV708" s="133">
        <f t="shared" ref="BV708" si="13513">N708/N715</f>
        <v>6.4066193853427891E-2</v>
      </c>
      <c r="BW708" s="134">
        <f t="shared" ref="BW708" si="13514">O708/O715</f>
        <v>5.172627150105185E-2</v>
      </c>
      <c r="BX708" s="129">
        <f t="shared" ref="BX708" si="13515">P708/P715</f>
        <v>3.0898279889573159E-2</v>
      </c>
      <c r="BY708" s="130">
        <f t="shared" ref="BY708" si="13516">Q708/Q715</f>
        <v>6.5786098999743525E-2</v>
      </c>
      <c r="BZ708" s="131">
        <f t="shared" ref="BZ708" si="13517">R708/R715</f>
        <v>3.6316587846881417E-2</v>
      </c>
      <c r="CA708" s="132">
        <f t="shared" ref="CA708" si="13518">S708/S715</f>
        <v>5.9026409144659044E-2</v>
      </c>
      <c r="CB708" s="129">
        <f t="shared" ref="CB708" si="13519">T708/T715</f>
        <v>3.1408308004052685E-2</v>
      </c>
      <c r="CC708" s="130">
        <f t="shared" ref="CC708" si="13520">U708/U715</f>
        <v>3.8978494623655914E-2</v>
      </c>
      <c r="CD708" s="131">
        <f t="shared" ref="CD708" si="13521">V708/V715</f>
        <v>7.8237410071942445E-2</v>
      </c>
      <c r="CE708" s="132">
        <f t="shared" ref="CE708" si="13522">W708/W715</f>
        <v>3.8726790450928382E-2</v>
      </c>
      <c r="CF708" s="129">
        <f t="shared" ref="CF708" si="13523">X708/X715</f>
        <v>3.3772956982620485E-2</v>
      </c>
      <c r="CG708" s="130">
        <f t="shared" ref="CG708" si="13524">Y708/Y715</f>
        <v>6.2138728323699419E-2</v>
      </c>
      <c r="CH708" s="131">
        <f t="shared" ref="CH708" si="13525">Z708/Z715</f>
        <v>5.3454362077660113E-2</v>
      </c>
      <c r="CI708" s="129">
        <f t="shared" ref="CI708" si="13526">AA708/AA715</f>
        <v>4.6454467248371635E-2</v>
      </c>
      <c r="CJ708" s="135">
        <f t="shared" ref="CJ708" si="13527">AB708/AB715</f>
        <v>4.865952292975325E-2</v>
      </c>
      <c r="CK708" s="136">
        <f t="shared" ref="CK708" si="13528">AC708/AC715</f>
        <v>5.7284934506804538E-2</v>
      </c>
    </row>
    <row r="709" spans="1:89" x14ac:dyDescent="0.2">
      <c r="A709" s="146" t="s">
        <v>34</v>
      </c>
      <c r="B709" s="203">
        <v>153</v>
      </c>
      <c r="C709" s="197">
        <v>388</v>
      </c>
      <c r="D709" s="198">
        <v>37</v>
      </c>
      <c r="E709" s="199">
        <v>273</v>
      </c>
      <c r="F709" s="196">
        <v>108</v>
      </c>
      <c r="G709" s="200">
        <v>689</v>
      </c>
      <c r="H709" s="198">
        <v>305</v>
      </c>
      <c r="I709" s="199">
        <v>952</v>
      </c>
      <c r="J709" s="196">
        <v>45</v>
      </c>
      <c r="K709" s="197">
        <v>41</v>
      </c>
      <c r="L709" s="198">
        <v>571</v>
      </c>
      <c r="M709" s="196">
        <v>95</v>
      </c>
      <c r="N709" s="201">
        <v>602</v>
      </c>
      <c r="O709" s="204">
        <v>606</v>
      </c>
      <c r="P709" s="196">
        <v>202</v>
      </c>
      <c r="Q709" s="197">
        <v>351</v>
      </c>
      <c r="R709" s="198">
        <v>327</v>
      </c>
      <c r="S709" s="199">
        <v>456</v>
      </c>
      <c r="T709" s="196">
        <v>28</v>
      </c>
      <c r="U709" s="200">
        <v>35</v>
      </c>
      <c r="V709" s="198">
        <v>561</v>
      </c>
      <c r="W709" s="205">
        <v>204</v>
      </c>
      <c r="X709" s="196">
        <v>144</v>
      </c>
      <c r="Y709" s="200">
        <v>127</v>
      </c>
      <c r="Z709" s="198">
        <v>541</v>
      </c>
      <c r="AA709" s="196">
        <v>477</v>
      </c>
      <c r="AB709" s="170">
        <f t="shared" si="13064"/>
        <v>3624</v>
      </c>
      <c r="AC709" s="171">
        <f t="shared" si="13065"/>
        <v>4694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1.6772637579478184E-2</v>
      </c>
      <c r="BK709" s="130">
        <f t="shared" ref="BK709" si="13529">C709/C715</f>
        <v>3.3506044905008636E-2</v>
      </c>
      <c r="BL709" s="131">
        <f t="shared" ref="BL709" si="13530">D709/D715</f>
        <v>9.5607235142118868E-3</v>
      </c>
      <c r="BM709" s="132">
        <f t="shared" ref="BM709" si="13531">E709/E715</f>
        <v>5.869705439690389E-2</v>
      </c>
      <c r="BN709" s="129">
        <f t="shared" ref="BN709" si="13532">F709/F715</f>
        <v>1.0127531882970742E-2</v>
      </c>
      <c r="BO709" s="130">
        <f t="shared" ref="BO709" si="13533">G709/G715</f>
        <v>5.2667787800030577E-2</v>
      </c>
      <c r="BP709" s="131">
        <f t="shared" ref="BP709" si="13534">H709/H715</f>
        <v>1.9355248127935019E-2</v>
      </c>
      <c r="BQ709" s="132">
        <f t="shared" ref="BQ709" si="13535">I709/I715</f>
        <v>5.1741942496874832E-2</v>
      </c>
      <c r="BR709" s="129">
        <f t="shared" ref="BR709" si="13536">J709/J715</f>
        <v>1.9788918205804751E-2</v>
      </c>
      <c r="BS709" s="130">
        <f t="shared" ref="BS709" si="13537">K709/K715</f>
        <v>1.9922254616132166E-2</v>
      </c>
      <c r="BT709" s="131">
        <f t="shared" ref="BT709" si="13538">L709/L715</f>
        <v>7.4107722258273848E-2</v>
      </c>
      <c r="BU709" s="129">
        <f t="shared" ref="BU709" si="13539">M709/M715</f>
        <v>1.369270683194004E-2</v>
      </c>
      <c r="BV709" s="133">
        <f t="shared" ref="BV709" si="13540">N709/N715</f>
        <v>3.5579196217494093E-2</v>
      </c>
      <c r="BW709" s="134">
        <f t="shared" ref="BW709" si="13541">O709/O715</f>
        <v>3.7495359485212224E-2</v>
      </c>
      <c r="BX709" s="129">
        <f t="shared" ref="BX709" si="13542">P709/P715</f>
        <v>2.1448290507538756E-2</v>
      </c>
      <c r="BY709" s="130">
        <f t="shared" ref="BY709" si="13543">Q709/Q715</f>
        <v>4.5011541420877148E-2</v>
      </c>
      <c r="BZ709" s="131">
        <f t="shared" ref="BZ709" si="13544">R709/R715</f>
        <v>2.9178192201302758E-2</v>
      </c>
      <c r="CA709" s="132">
        <f t="shared" ref="CA709" si="13545">S709/S715</f>
        <v>4.493496255419787E-2</v>
      </c>
      <c r="CB709" s="129">
        <f t="shared" ref="CB709" si="13546">T709/T715</f>
        <v>1.4184397163120567E-2</v>
      </c>
      <c r="CC709" s="130">
        <f t="shared" ref="CC709" si="13547">U709/U715</f>
        <v>2.3521505376344086E-2</v>
      </c>
      <c r="CD709" s="131">
        <f t="shared" ref="CD709" si="13548">V709/V715</f>
        <v>6.3062050359712227E-2</v>
      </c>
      <c r="CE709" s="132">
        <f t="shared" ref="CE709" si="13549">W709/W715</f>
        <v>2.1644562334217507E-2</v>
      </c>
      <c r="CF709" s="129">
        <f t="shared" ref="CF709" si="13550">X709/X715</f>
        <v>1.7749291260939232E-2</v>
      </c>
      <c r="CG709" s="130">
        <f t="shared" ref="CG709" si="13551">Y709/Y715</f>
        <v>3.6705202312138731E-2</v>
      </c>
      <c r="CH709" s="131">
        <f t="shared" ref="CH709" si="13552">Z709/Z715</f>
        <v>3.4102370146243066E-2</v>
      </c>
      <c r="CI709" s="129">
        <f t="shared" ref="CI709" si="13553">AA709/AA715</f>
        <v>2.9310556716234483E-2</v>
      </c>
      <c r="CJ709" s="135">
        <f t="shared" ref="CJ709" si="13554">AB709/AB715</f>
        <v>2.9757359280699593E-2</v>
      </c>
      <c r="CK709" s="136">
        <f t="shared" ref="CK709" si="13555">AC709/AC715</f>
        <v>3.8645513448539885E-2</v>
      </c>
    </row>
    <row r="710" spans="1:89" x14ac:dyDescent="0.2">
      <c r="A710" s="137" t="s">
        <v>35</v>
      </c>
      <c r="B710" s="206">
        <v>0</v>
      </c>
      <c r="C710" s="190">
        <v>111</v>
      </c>
      <c r="D710" s="191">
        <v>1</v>
      </c>
      <c r="E710" s="192">
        <v>71</v>
      </c>
      <c r="F710" s="189">
        <v>2</v>
      </c>
      <c r="G710" s="193">
        <v>201</v>
      </c>
      <c r="H710" s="191">
        <v>37</v>
      </c>
      <c r="I710" s="192">
        <v>236</v>
      </c>
      <c r="J710" s="189">
        <v>9</v>
      </c>
      <c r="K710" s="190">
        <v>8</v>
      </c>
      <c r="L710" s="191">
        <v>72</v>
      </c>
      <c r="M710" s="189">
        <v>28</v>
      </c>
      <c r="N710" s="194">
        <v>62</v>
      </c>
      <c r="O710" s="207">
        <v>115</v>
      </c>
      <c r="P710" s="189">
        <v>34</v>
      </c>
      <c r="Q710" s="190">
        <v>61</v>
      </c>
      <c r="R710" s="191">
        <v>60</v>
      </c>
      <c r="S710" s="192">
        <v>63</v>
      </c>
      <c r="T710" s="189">
        <v>12</v>
      </c>
      <c r="U710" s="193">
        <v>6</v>
      </c>
      <c r="V710" s="191">
        <v>93</v>
      </c>
      <c r="W710" s="208">
        <v>9</v>
      </c>
      <c r="X710" s="189">
        <v>20</v>
      </c>
      <c r="Y710" s="193">
        <v>7</v>
      </c>
      <c r="Z710" s="191">
        <v>63</v>
      </c>
      <c r="AA710" s="189">
        <v>42</v>
      </c>
      <c r="AB710" s="170">
        <f t="shared" si="13064"/>
        <v>465</v>
      </c>
      <c r="AC710" s="171">
        <f t="shared" si="13065"/>
        <v>958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56">C710/C715</f>
        <v>9.5854922279792754E-3</v>
      </c>
      <c r="BL710" s="131">
        <f t="shared" ref="BL710" si="13557">D710/D715</f>
        <v>2.5839793281653745E-4</v>
      </c>
      <c r="BM710" s="132">
        <f t="shared" ref="BM710" si="13558">E710/E715</f>
        <v>1.526553429370028E-2</v>
      </c>
      <c r="BN710" s="129">
        <f t="shared" ref="BN710" si="13559">F710/F715</f>
        <v>1.8754688672168043E-4</v>
      </c>
      <c r="BO710" s="130">
        <f t="shared" ref="BO710" si="13560">G710/G715</f>
        <v>1.5364623146307904E-2</v>
      </c>
      <c r="BP710" s="131">
        <f t="shared" ref="BP710" si="13561">H710/H715</f>
        <v>2.3480137073232646E-3</v>
      </c>
      <c r="BQ710" s="132">
        <f t="shared" ref="BQ710" si="13562">I710/I715</f>
        <v>1.2826784064351324E-2</v>
      </c>
      <c r="BR710" s="129">
        <f t="shared" ref="BR710" si="13563">J710/J715</f>
        <v>3.9577836411609502E-3</v>
      </c>
      <c r="BS710" s="130">
        <f t="shared" ref="BS710" si="13564">K710/K715</f>
        <v>3.8872691933916422E-3</v>
      </c>
      <c r="BT710" s="131">
        <f t="shared" ref="BT710" si="13565">L710/L715</f>
        <v>9.3445814406229715E-3</v>
      </c>
      <c r="BU710" s="129">
        <f t="shared" ref="BU710" si="13566">M710/M715</f>
        <v>4.0357451715191698E-3</v>
      </c>
      <c r="BV710" s="133">
        <f t="shared" ref="BV710" si="13567">N710/N715</f>
        <v>3.6643026004728133E-3</v>
      </c>
      <c r="BW710" s="134">
        <f t="shared" ref="BW710" si="13568">O710/O715</f>
        <v>7.1154560079198115E-3</v>
      </c>
      <c r="BX710" s="129">
        <f t="shared" ref="BX710" si="13569">P710/P715</f>
        <v>3.6101083032490976E-3</v>
      </c>
      <c r="BY710" s="130">
        <f t="shared" ref="BY710" si="13570">Q710/Q715</f>
        <v>7.8225185945114128E-3</v>
      </c>
      <c r="BZ710" s="131">
        <f t="shared" ref="BZ710" si="13571">R710/R715</f>
        <v>5.3537967341839923E-3</v>
      </c>
      <c r="CA710" s="132">
        <f t="shared" ref="CA710" si="13572">S710/S715</f>
        <v>6.2081198265668113E-3</v>
      </c>
      <c r="CB710" s="129">
        <f t="shared" ref="CB710" si="13573">T710/T715</f>
        <v>6.0790273556231003E-3</v>
      </c>
      <c r="CC710" s="130">
        <f t="shared" ref="CC710" si="13574">U710/U715</f>
        <v>4.0322580645161289E-3</v>
      </c>
      <c r="CD710" s="131">
        <f t="shared" ref="CD710" si="13575">V710/V715</f>
        <v>1.0454136690647481E-2</v>
      </c>
      <c r="CE710" s="132">
        <f t="shared" ref="CE710" si="13576">W710/W715</f>
        <v>9.549071618037135E-4</v>
      </c>
      <c r="CF710" s="129">
        <f t="shared" ref="CF710" si="13577">X710/X715</f>
        <v>2.4651793417971159E-3</v>
      </c>
      <c r="CG710" s="130">
        <f t="shared" ref="CG710" si="13578">Y710/Y715</f>
        <v>2.0231213872832369E-3</v>
      </c>
      <c r="CH710" s="131">
        <f t="shared" ref="CH710" si="13579">Z710/Z715</f>
        <v>3.9712556732223901E-3</v>
      </c>
      <c r="CI710" s="129">
        <f t="shared" ref="CI710" si="13580">AA710/AA715</f>
        <v>2.5808037360206463E-3</v>
      </c>
      <c r="CJ710" s="135">
        <f t="shared" ref="CJ710" si="13581">AB710/AB715</f>
        <v>3.8182042123414213E-3</v>
      </c>
      <c r="CK710" s="136">
        <f t="shared" ref="CK710" si="13582">AC710/AC715</f>
        <v>7.8871755184706446E-3</v>
      </c>
    </row>
    <row r="711" spans="1:89" x14ac:dyDescent="0.2">
      <c r="A711" s="146" t="s">
        <v>36</v>
      </c>
      <c r="B711" s="203"/>
      <c r="C711" s="197"/>
      <c r="D711" s="198"/>
      <c r="E711" s="199"/>
      <c r="F711" s="196"/>
      <c r="G711" s="200"/>
      <c r="H711" s="198"/>
      <c r="I711" s="199"/>
      <c r="J711" s="196"/>
      <c r="K711" s="200"/>
      <c r="L711" s="198"/>
      <c r="M711" s="196"/>
      <c r="N711" s="201"/>
      <c r="O711" s="204"/>
      <c r="P711" s="196"/>
      <c r="Q711" s="200"/>
      <c r="R711" s="198"/>
      <c r="S711" s="199"/>
      <c r="T711" s="196"/>
      <c r="U711" s="200"/>
      <c r="V711" s="198"/>
      <c r="W711" s="199"/>
      <c r="X711" s="196"/>
      <c r="Y711" s="200"/>
      <c r="Z711" s="198"/>
      <c r="AA711" s="196"/>
      <c r="AB711" s="170">
        <f t="shared" si="13064"/>
        <v>0</v>
      </c>
      <c r="AC711" s="171">
        <f t="shared" si="13065"/>
        <v>0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83">C711/C715</f>
        <v>0</v>
      </c>
      <c r="BL711" s="131">
        <f t="shared" ref="BL711" si="13584">D711/D715</f>
        <v>0</v>
      </c>
      <c r="BM711" s="132">
        <f t="shared" ref="BM711" si="13585">E711/E715</f>
        <v>0</v>
      </c>
      <c r="BN711" s="129">
        <f t="shared" ref="BN711" si="13586">F711/F715</f>
        <v>0</v>
      </c>
      <c r="BO711" s="130">
        <f t="shared" ref="BO711" si="13587">G711/G715</f>
        <v>0</v>
      </c>
      <c r="BP711" s="131">
        <f t="shared" ref="BP711" si="13588">H711/H715</f>
        <v>0</v>
      </c>
      <c r="BQ711" s="132">
        <f t="shared" ref="BQ711" si="13589">I711/I715</f>
        <v>0</v>
      </c>
      <c r="BR711" s="129">
        <f t="shared" ref="BR711" si="13590">J711/J715</f>
        <v>0</v>
      </c>
      <c r="BS711" s="130">
        <f t="shared" ref="BS711" si="13591">K711/K715</f>
        <v>0</v>
      </c>
      <c r="BT711" s="131">
        <f t="shared" ref="BT711" si="13592">L711/L715</f>
        <v>0</v>
      </c>
      <c r="BU711" s="129">
        <f t="shared" ref="BU711" si="13593">M711/M715</f>
        <v>0</v>
      </c>
      <c r="BV711" s="133">
        <f t="shared" ref="BV711" si="13594">N711/N715</f>
        <v>0</v>
      </c>
      <c r="BW711" s="134">
        <f t="shared" ref="BW711" si="13595">O711/O715</f>
        <v>0</v>
      </c>
      <c r="BX711" s="129">
        <f t="shared" ref="BX711" si="13596">P711/P715</f>
        <v>0</v>
      </c>
      <c r="BY711" s="130">
        <f t="shared" ref="BY711" si="13597">Q711/Q715</f>
        <v>0</v>
      </c>
      <c r="BZ711" s="131">
        <f t="shared" ref="BZ711" si="13598">R711/R715</f>
        <v>0</v>
      </c>
      <c r="CA711" s="132">
        <f t="shared" ref="CA711" si="13599">S711/S715</f>
        <v>0</v>
      </c>
      <c r="CB711" s="129">
        <f t="shared" ref="CB711" si="13600">T711/T715</f>
        <v>0</v>
      </c>
      <c r="CC711" s="130">
        <f t="shared" ref="CC711" si="13601">U711/U715</f>
        <v>0</v>
      </c>
      <c r="CD711" s="131">
        <f t="shared" ref="CD711" si="13602">V711/V715</f>
        <v>0</v>
      </c>
      <c r="CE711" s="132">
        <f t="shared" ref="CE711" si="13603">W711/W715</f>
        <v>0</v>
      </c>
      <c r="CF711" s="129">
        <f t="shared" ref="CF711" si="13604">X711/X715</f>
        <v>0</v>
      </c>
      <c r="CG711" s="130">
        <f t="shared" ref="CG711" si="13605">Y711/Y715</f>
        <v>0</v>
      </c>
      <c r="CH711" s="131">
        <f t="shared" ref="CH711" si="13606">Z711/Z715</f>
        <v>0</v>
      </c>
      <c r="CI711" s="129">
        <f t="shared" ref="CI711" si="13607">AA711/AA715</f>
        <v>0</v>
      </c>
      <c r="CJ711" s="135">
        <f t="shared" ref="CJ711" si="13608">AB711/AB715</f>
        <v>0</v>
      </c>
      <c r="CK711" s="136">
        <f t="shared" ref="CK711" si="13609">AC711/AC715</f>
        <v>0</v>
      </c>
    </row>
    <row r="712" spans="1:89" x14ac:dyDescent="0.2">
      <c r="A712" s="137" t="s">
        <v>37</v>
      </c>
      <c r="B712" s="59"/>
      <c r="C712" s="60"/>
      <c r="D712" s="139"/>
      <c r="E712" s="140"/>
      <c r="F712" s="138"/>
      <c r="G712" s="141"/>
      <c r="H712" s="139"/>
      <c r="I712" s="140"/>
      <c r="J712" s="138"/>
      <c r="K712" s="141"/>
      <c r="L712" s="139"/>
      <c r="M712" s="138"/>
      <c r="N712" s="142"/>
      <c r="O712" s="143"/>
      <c r="P712" s="138"/>
      <c r="Q712" s="141"/>
      <c r="R712" s="139"/>
      <c r="S712" s="140"/>
      <c r="T712" s="138"/>
      <c r="U712" s="141"/>
      <c r="V712" s="139"/>
      <c r="W712" s="140"/>
      <c r="X712" s="138"/>
      <c r="Y712" s="141"/>
      <c r="Z712" s="144"/>
      <c r="AA712" s="145"/>
      <c r="AB712" s="172">
        <f t="shared" ref="AB712:AB714" si="13610">SUM(B712,D712,F712,H712,J712,L712,N712,P712,R712,T712,V712,X712,Z712)</f>
        <v>0</v>
      </c>
      <c r="AC712" s="173">
        <f t="shared" ref="AC712:AC714" si="13611">SUM(C712,E712,G712,I712,K712,M712,O712,Q712,S712,U712,W712,Y712,AA712)</f>
        <v>0</v>
      </c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612">C712/C715</f>
        <v>0</v>
      </c>
      <c r="BL712" s="131">
        <f t="shared" ref="BL712" si="13613">D712/D715</f>
        <v>0</v>
      </c>
      <c r="BM712" s="132">
        <f t="shared" ref="BM712" si="13614">E712/E715</f>
        <v>0</v>
      </c>
      <c r="BN712" s="129">
        <f t="shared" ref="BN712" si="13615">F712/F715</f>
        <v>0</v>
      </c>
      <c r="BO712" s="130">
        <f t="shared" ref="BO712" si="13616">G712/G715</f>
        <v>0</v>
      </c>
      <c r="BP712" s="131">
        <f t="shared" ref="BP712" si="13617">H712/H715</f>
        <v>0</v>
      </c>
      <c r="BQ712" s="132">
        <f t="shared" ref="BQ712" si="13618">I712/I715</f>
        <v>0</v>
      </c>
      <c r="BR712" s="129">
        <f t="shared" ref="BR712" si="13619">J712/J715</f>
        <v>0</v>
      </c>
      <c r="BS712" s="130">
        <f t="shared" ref="BS712" si="13620">K712/K715</f>
        <v>0</v>
      </c>
      <c r="BT712" s="131">
        <f t="shared" ref="BT712" si="13621">L712/L715</f>
        <v>0</v>
      </c>
      <c r="BU712" s="129">
        <f t="shared" ref="BU712" si="13622">M712/M715</f>
        <v>0</v>
      </c>
      <c r="BV712" s="133">
        <f t="shared" ref="BV712" si="13623">N712/N715</f>
        <v>0</v>
      </c>
      <c r="BW712" s="134">
        <f t="shared" ref="BW712" si="13624">O712/O715</f>
        <v>0</v>
      </c>
      <c r="BX712" s="129">
        <f t="shared" ref="BX712" si="13625">P712/P715</f>
        <v>0</v>
      </c>
      <c r="BY712" s="130">
        <f t="shared" ref="BY712" si="13626">Q712/Q715</f>
        <v>0</v>
      </c>
      <c r="BZ712" s="131">
        <f t="shared" ref="BZ712" si="13627">R712/R715</f>
        <v>0</v>
      </c>
      <c r="CA712" s="132">
        <f t="shared" ref="CA712" si="13628">S712/S715</f>
        <v>0</v>
      </c>
      <c r="CB712" s="129">
        <f t="shared" ref="CB712" si="13629">T712/T715</f>
        <v>0</v>
      </c>
      <c r="CC712" s="130">
        <f t="shared" ref="CC712" si="13630">U712/U715</f>
        <v>0</v>
      </c>
      <c r="CD712" s="131">
        <f t="shared" ref="CD712" si="13631">V712/V715</f>
        <v>0</v>
      </c>
      <c r="CE712" s="132">
        <f t="shared" ref="CE712" si="13632">W712/W715</f>
        <v>0</v>
      </c>
      <c r="CF712" s="129">
        <f t="shared" ref="CF712" si="13633">X712/X715</f>
        <v>0</v>
      </c>
      <c r="CG712" s="130">
        <f t="shared" ref="CG712" si="13634">Y712/Y715</f>
        <v>0</v>
      </c>
      <c r="CH712" s="131">
        <f t="shared" ref="CH712" si="13635">Z712/Z715</f>
        <v>0</v>
      </c>
      <c r="CI712" s="129">
        <f t="shared" ref="CI712" si="13636">AA712/AA715</f>
        <v>0</v>
      </c>
      <c r="CJ712" s="135">
        <f t="shared" ref="CJ712" si="13637">AB712/AB715</f>
        <v>0</v>
      </c>
      <c r="CK712" s="136">
        <f t="shared" ref="CK712" si="13638">AC712/AC715</f>
        <v>0</v>
      </c>
    </row>
    <row r="713" spans="1:89" x14ac:dyDescent="0.2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>
        <f t="shared" si="13610"/>
        <v>0</v>
      </c>
      <c r="AC713" s="173">
        <f t="shared" si="13611"/>
        <v>0</v>
      </c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639">C713/C715</f>
        <v>0</v>
      </c>
      <c r="BL713" s="131">
        <f t="shared" ref="BL713" si="13640">D713/D715</f>
        <v>0</v>
      </c>
      <c r="BM713" s="132">
        <f t="shared" ref="BM713" si="13641">E713/E715</f>
        <v>0</v>
      </c>
      <c r="BN713" s="129">
        <f t="shared" ref="BN713" si="13642">F713/F715</f>
        <v>0</v>
      </c>
      <c r="BO713" s="130">
        <f t="shared" ref="BO713" si="13643">G713/G715</f>
        <v>0</v>
      </c>
      <c r="BP713" s="131">
        <f t="shared" ref="BP713" si="13644">H713/H715</f>
        <v>0</v>
      </c>
      <c r="BQ713" s="132">
        <f t="shared" ref="BQ713" si="13645">I713/I715</f>
        <v>0</v>
      </c>
      <c r="BR713" s="129">
        <f t="shared" ref="BR713" si="13646">J713/J715</f>
        <v>0</v>
      </c>
      <c r="BS713" s="130">
        <f t="shared" ref="BS713" si="13647">K713/K715</f>
        <v>0</v>
      </c>
      <c r="BT713" s="131">
        <f t="shared" ref="BT713" si="13648">L713/L715</f>
        <v>0</v>
      </c>
      <c r="BU713" s="129">
        <f t="shared" ref="BU713" si="13649">M713/M715</f>
        <v>0</v>
      </c>
      <c r="BV713" s="133">
        <f t="shared" ref="BV713" si="13650">N713/N715</f>
        <v>0</v>
      </c>
      <c r="BW713" s="134">
        <f t="shared" ref="BW713" si="13651">O713/O715</f>
        <v>0</v>
      </c>
      <c r="BX713" s="129">
        <f t="shared" ref="BX713" si="13652">P713/P715</f>
        <v>0</v>
      </c>
      <c r="BY713" s="130">
        <f t="shared" ref="BY713" si="13653">Q713/Q715</f>
        <v>0</v>
      </c>
      <c r="BZ713" s="131">
        <f t="shared" ref="BZ713" si="13654">R713/R715</f>
        <v>0</v>
      </c>
      <c r="CA713" s="132">
        <f t="shared" ref="CA713" si="13655">S713/S715</f>
        <v>0</v>
      </c>
      <c r="CB713" s="129">
        <f t="shared" ref="CB713" si="13656">T713/T715</f>
        <v>0</v>
      </c>
      <c r="CC713" s="130">
        <f t="shared" ref="CC713" si="13657">U713/U715</f>
        <v>0</v>
      </c>
      <c r="CD713" s="131">
        <f t="shared" ref="CD713" si="13658">V713/V715</f>
        <v>0</v>
      </c>
      <c r="CE713" s="132">
        <f t="shared" ref="CE713" si="13659">W713/W715</f>
        <v>0</v>
      </c>
      <c r="CF713" s="129">
        <f t="shared" ref="CF713" si="13660">X713/X715</f>
        <v>0</v>
      </c>
      <c r="CG713" s="130">
        <f t="shared" ref="CG713" si="13661">Y713/Y715</f>
        <v>0</v>
      </c>
      <c r="CH713" s="131">
        <f t="shared" ref="CH713" si="13662">Z713/Z715</f>
        <v>0</v>
      </c>
      <c r="CI713" s="129">
        <f t="shared" ref="CI713" si="13663">AA713/AA715</f>
        <v>0</v>
      </c>
      <c r="CJ713" s="135">
        <f t="shared" ref="CJ713" si="13664">AB713/AB715</f>
        <v>0</v>
      </c>
      <c r="CK713" s="136">
        <f t="shared" ref="CK713" si="13665">AC713/AC715</f>
        <v>0</v>
      </c>
    </row>
    <row r="714" spans="1:89" ht="13.5" thickBot="1" x14ac:dyDescent="0.25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>
        <f t="shared" si="13610"/>
        <v>0</v>
      </c>
      <c r="AC714" s="173">
        <f t="shared" si="13611"/>
        <v>0</v>
      </c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66">C714/C715</f>
        <v>0</v>
      </c>
      <c r="BL714" s="131">
        <f t="shared" ref="BL714" si="13667">D714/D715</f>
        <v>0</v>
      </c>
      <c r="BM714" s="132">
        <f t="shared" ref="BM714" si="13668">E714/E715</f>
        <v>0</v>
      </c>
      <c r="BN714" s="129">
        <f t="shared" ref="BN714" si="13669">F714/F715</f>
        <v>0</v>
      </c>
      <c r="BO714" s="130">
        <f t="shared" ref="BO714" si="13670">G714/G715</f>
        <v>0</v>
      </c>
      <c r="BP714" s="131">
        <f t="shared" ref="BP714" si="13671">H714/H715</f>
        <v>0</v>
      </c>
      <c r="BQ714" s="132">
        <f t="shared" ref="BQ714" si="13672">I714/I715</f>
        <v>0</v>
      </c>
      <c r="BR714" s="129">
        <f t="shared" ref="BR714" si="13673">J714/J715</f>
        <v>0</v>
      </c>
      <c r="BS714" s="130">
        <f t="shared" ref="BS714" si="13674">K714/K715</f>
        <v>0</v>
      </c>
      <c r="BT714" s="131">
        <f t="shared" ref="BT714" si="13675">L714/L715</f>
        <v>0</v>
      </c>
      <c r="BU714" s="129">
        <f t="shared" ref="BU714" si="13676">M714/M715</f>
        <v>0</v>
      </c>
      <c r="BV714" s="133">
        <f t="shared" ref="BV714" si="13677">N714/N715</f>
        <v>0</v>
      </c>
      <c r="BW714" s="134">
        <f t="shared" ref="BW714" si="13678">O714/O715</f>
        <v>0</v>
      </c>
      <c r="BX714" s="129">
        <f t="shared" ref="BX714" si="13679">P714/P715</f>
        <v>0</v>
      </c>
      <c r="BY714" s="130">
        <f t="shared" ref="BY714" si="13680">Q714/Q715</f>
        <v>0</v>
      </c>
      <c r="BZ714" s="131">
        <f t="shared" ref="BZ714" si="13681">R714/R715</f>
        <v>0</v>
      </c>
      <c r="CA714" s="132">
        <f t="shared" ref="CA714" si="13682">S714/S715</f>
        <v>0</v>
      </c>
      <c r="CB714" s="129">
        <f t="shared" ref="CB714" si="13683">T714/T715</f>
        <v>0</v>
      </c>
      <c r="CC714" s="130">
        <f t="shared" ref="CC714" si="13684">U714/U715</f>
        <v>0</v>
      </c>
      <c r="CD714" s="131">
        <f t="shared" ref="CD714" si="13685">V714/V715</f>
        <v>0</v>
      </c>
      <c r="CE714" s="132">
        <f t="shared" ref="CE714" si="13686">W714/W715</f>
        <v>0</v>
      </c>
      <c r="CF714" s="129">
        <f t="shared" ref="CF714" si="13687">X714/X715</f>
        <v>0</v>
      </c>
      <c r="CG714" s="130">
        <f t="shared" ref="CG714" si="13688">Y714/Y715</f>
        <v>0</v>
      </c>
      <c r="CH714" s="131">
        <f t="shared" ref="CH714" si="13689">Z714/Z715</f>
        <v>0</v>
      </c>
      <c r="CI714" s="129">
        <f t="shared" ref="CI714" si="13690">AA714/AA715</f>
        <v>0</v>
      </c>
      <c r="CJ714" s="135">
        <f t="shared" ref="CJ714" si="13691">AB714/AB715</f>
        <v>0</v>
      </c>
      <c r="CK714" s="136">
        <f t="shared" ref="CK714" si="13692">AC714/AC715</f>
        <v>0</v>
      </c>
    </row>
    <row r="715" spans="1:89" ht="14.25" thickTop="1" thickBot="1" x14ac:dyDescent="0.25">
      <c r="A715" s="267" t="s">
        <v>13</v>
      </c>
      <c r="B715" s="20">
        <f t="shared" ref="B715:AA715" si="13693">SUM(B692:B714)</f>
        <v>9122</v>
      </c>
      <c r="C715" s="21">
        <f t="shared" si="13693"/>
        <v>11580</v>
      </c>
      <c r="D715" s="20">
        <f t="shared" si="13693"/>
        <v>3870</v>
      </c>
      <c r="E715" s="21">
        <f t="shared" si="13693"/>
        <v>4651</v>
      </c>
      <c r="F715" s="20">
        <f t="shared" si="13693"/>
        <v>10664</v>
      </c>
      <c r="G715" s="21">
        <f t="shared" si="13693"/>
        <v>13082</v>
      </c>
      <c r="H715" s="20">
        <f t="shared" si="13693"/>
        <v>15758</v>
      </c>
      <c r="I715" s="21">
        <f t="shared" si="13693"/>
        <v>18399</v>
      </c>
      <c r="J715" s="20">
        <f t="shared" si="13693"/>
        <v>2274</v>
      </c>
      <c r="K715" s="21">
        <f t="shared" si="13693"/>
        <v>2058</v>
      </c>
      <c r="L715" s="20">
        <f t="shared" si="13693"/>
        <v>7705</v>
      </c>
      <c r="M715" s="21">
        <f t="shared" si="13693"/>
        <v>6938</v>
      </c>
      <c r="N715" s="20">
        <f t="shared" si="13693"/>
        <v>16920</v>
      </c>
      <c r="O715" s="21">
        <f t="shared" si="13693"/>
        <v>16162</v>
      </c>
      <c r="P715" s="20">
        <f t="shared" si="13693"/>
        <v>9418</v>
      </c>
      <c r="Q715" s="21">
        <f t="shared" si="13693"/>
        <v>7798</v>
      </c>
      <c r="R715" s="20">
        <f t="shared" si="13693"/>
        <v>11207</v>
      </c>
      <c r="S715" s="21">
        <f t="shared" si="13693"/>
        <v>10148</v>
      </c>
      <c r="T715" s="20">
        <f t="shared" si="13693"/>
        <v>1974</v>
      </c>
      <c r="U715" s="21">
        <f t="shared" si="13693"/>
        <v>1488</v>
      </c>
      <c r="V715" s="20">
        <f t="shared" si="13693"/>
        <v>8896</v>
      </c>
      <c r="W715" s="21">
        <f t="shared" si="13693"/>
        <v>9425</v>
      </c>
      <c r="X715" s="20">
        <f t="shared" si="13693"/>
        <v>8113</v>
      </c>
      <c r="Y715" s="21">
        <f t="shared" si="13693"/>
        <v>3460</v>
      </c>
      <c r="Z715" s="20">
        <f t="shared" si="13693"/>
        <v>15864</v>
      </c>
      <c r="AA715" s="21">
        <f t="shared" si="13693"/>
        <v>16274</v>
      </c>
      <c r="AB715" s="174">
        <f t="shared" ref="AB715:AC715" si="13694">SUM(AB691:AB714)</f>
        <v>121785</v>
      </c>
      <c r="AC715" s="175">
        <f t="shared" si="13694"/>
        <v>121463</v>
      </c>
      <c r="BI715" s="267" t="s">
        <v>13</v>
      </c>
      <c r="BJ715" s="155">
        <f>SUM(BJ691:BJ714)</f>
        <v>1.0000000000000002</v>
      </c>
      <c r="BK715" s="156">
        <f t="shared" ref="BK715:CK715" si="13695">SUM(BK691:BK714)</f>
        <v>1</v>
      </c>
      <c r="BL715" s="155">
        <f t="shared" si="13695"/>
        <v>0.99999999999999989</v>
      </c>
      <c r="BM715" s="156">
        <f t="shared" si="13695"/>
        <v>1</v>
      </c>
      <c r="BN715" s="155">
        <f t="shared" si="13695"/>
        <v>1</v>
      </c>
      <c r="BO715" s="156">
        <f t="shared" si="13695"/>
        <v>0.99999999999999978</v>
      </c>
      <c r="BP715" s="155">
        <f t="shared" si="13695"/>
        <v>0.99999999999999989</v>
      </c>
      <c r="BQ715" s="156">
        <f t="shared" si="13695"/>
        <v>0.99999999999999989</v>
      </c>
      <c r="BR715" s="155">
        <f t="shared" si="13695"/>
        <v>1</v>
      </c>
      <c r="BS715" s="156">
        <f t="shared" si="13695"/>
        <v>1</v>
      </c>
      <c r="BT715" s="155">
        <f t="shared" si="13695"/>
        <v>1.0000000000000002</v>
      </c>
      <c r="BU715" s="156">
        <f t="shared" si="13695"/>
        <v>1</v>
      </c>
      <c r="BV715" s="155">
        <f t="shared" si="13695"/>
        <v>1</v>
      </c>
      <c r="BW715" s="156">
        <f t="shared" si="13695"/>
        <v>0.99999999999999989</v>
      </c>
      <c r="BX715" s="155">
        <f t="shared" si="13695"/>
        <v>1</v>
      </c>
      <c r="BY715" s="156">
        <f t="shared" si="13695"/>
        <v>1</v>
      </c>
      <c r="BZ715" s="155">
        <f t="shared" si="13695"/>
        <v>1</v>
      </c>
      <c r="CA715" s="156">
        <f t="shared" si="13695"/>
        <v>0.99999999999999989</v>
      </c>
      <c r="CB715" s="155">
        <f t="shared" si="13695"/>
        <v>1</v>
      </c>
      <c r="CC715" s="156">
        <f t="shared" si="13695"/>
        <v>0.99999999999999989</v>
      </c>
      <c r="CD715" s="155">
        <f t="shared" si="13695"/>
        <v>1</v>
      </c>
      <c r="CE715" s="156">
        <f t="shared" si="13695"/>
        <v>1</v>
      </c>
      <c r="CF715" s="155">
        <f t="shared" si="13695"/>
        <v>1</v>
      </c>
      <c r="CG715" s="156">
        <f t="shared" si="13695"/>
        <v>0.99999999999999978</v>
      </c>
      <c r="CH715" s="155">
        <f t="shared" si="13695"/>
        <v>1</v>
      </c>
      <c r="CI715" s="156">
        <f t="shared" si="13695"/>
        <v>1.0000000000000002</v>
      </c>
      <c r="CJ715" s="155">
        <f t="shared" si="13695"/>
        <v>1</v>
      </c>
      <c r="CK715" s="156">
        <f t="shared" si="13695"/>
        <v>0.99999999999999989</v>
      </c>
    </row>
    <row r="716" spans="1:89" ht="13.5" thickTop="1" x14ac:dyDescent="0.2">
      <c r="A716" s="187"/>
    </row>
    <row r="718" spans="1:89" x14ac:dyDescent="0.2">
      <c r="A718" s="301">
        <f>+A687+1</f>
        <v>44493</v>
      </c>
      <c r="B718" s="301"/>
      <c r="C718" s="301"/>
      <c r="D718" s="301"/>
      <c r="BI718" s="300">
        <f>+BI656+2</f>
        <v>44493</v>
      </c>
      <c r="BJ718" s="300"/>
      <c r="BK718" s="300"/>
      <c r="BL718" s="300"/>
    </row>
    <row r="719" spans="1:89" ht="13.5" thickBot="1" x14ac:dyDescent="0.25">
      <c r="AE719" s="270" t="s">
        <v>84</v>
      </c>
    </row>
    <row r="720" spans="1:89" ht="14.25" thickTop="1" thickBot="1" x14ac:dyDescent="0.25">
      <c r="A720" s="298" t="s">
        <v>0</v>
      </c>
      <c r="B720" s="292" t="s">
        <v>1</v>
      </c>
      <c r="C720" s="293"/>
      <c r="D720" s="292" t="s">
        <v>2</v>
      </c>
      <c r="E720" s="293"/>
      <c r="F720" s="292" t="s">
        <v>3</v>
      </c>
      <c r="G720" s="293"/>
      <c r="H720" s="292" t="s">
        <v>4</v>
      </c>
      <c r="I720" s="293"/>
      <c r="J720" s="292" t="s">
        <v>5</v>
      </c>
      <c r="K720" s="293"/>
      <c r="L720" s="292" t="s">
        <v>6</v>
      </c>
      <c r="M720" s="293"/>
      <c r="N720" s="292" t="s">
        <v>7</v>
      </c>
      <c r="O720" s="293"/>
      <c r="P720" s="292" t="s">
        <v>8</v>
      </c>
      <c r="Q720" s="293"/>
      <c r="R720" s="292" t="s">
        <v>9</v>
      </c>
      <c r="S720" s="293"/>
      <c r="T720" s="292" t="s">
        <v>10</v>
      </c>
      <c r="U720" s="293"/>
      <c r="V720" s="292" t="s">
        <v>11</v>
      </c>
      <c r="W720" s="293"/>
      <c r="X720" s="292" t="s">
        <v>12</v>
      </c>
      <c r="Y720" s="293"/>
      <c r="Z720" s="294" t="s">
        <v>40</v>
      </c>
      <c r="AA720" s="295"/>
      <c r="AB720" s="296" t="s">
        <v>41</v>
      </c>
      <c r="AC720" s="297"/>
      <c r="AE720" s="298" t="s">
        <v>0</v>
      </c>
      <c r="AF720" s="292" t="s">
        <v>1</v>
      </c>
      <c r="AG720" s="293"/>
      <c r="AH720" s="292" t="s">
        <v>2</v>
      </c>
      <c r="AI720" s="293"/>
      <c r="AJ720" s="292" t="s">
        <v>3</v>
      </c>
      <c r="AK720" s="293"/>
      <c r="AL720" s="292" t="s">
        <v>4</v>
      </c>
      <c r="AM720" s="293"/>
      <c r="AN720" s="292" t="s">
        <v>5</v>
      </c>
      <c r="AO720" s="293"/>
      <c r="AP720" s="292" t="s">
        <v>6</v>
      </c>
      <c r="AQ720" s="293"/>
      <c r="AR720" s="292" t="s">
        <v>7</v>
      </c>
      <c r="AS720" s="293"/>
      <c r="AT720" s="292" t="s">
        <v>8</v>
      </c>
      <c r="AU720" s="293"/>
      <c r="AV720" s="292" t="s">
        <v>9</v>
      </c>
      <c r="AW720" s="293"/>
      <c r="AX720" s="292" t="s">
        <v>10</v>
      </c>
      <c r="AY720" s="293"/>
      <c r="AZ720" s="292" t="s">
        <v>11</v>
      </c>
      <c r="BA720" s="293"/>
      <c r="BB720" s="292" t="s">
        <v>12</v>
      </c>
      <c r="BC720" s="293"/>
      <c r="BD720" s="294" t="s">
        <v>40</v>
      </c>
      <c r="BE720" s="295"/>
      <c r="BF720" s="296" t="s">
        <v>41</v>
      </c>
      <c r="BG720" s="297"/>
      <c r="BI720" s="298" t="s">
        <v>0</v>
      </c>
      <c r="BJ720" s="292" t="s">
        <v>1</v>
      </c>
      <c r="BK720" s="293"/>
      <c r="BL720" s="292" t="s">
        <v>2</v>
      </c>
      <c r="BM720" s="293"/>
      <c r="BN720" s="292" t="s">
        <v>3</v>
      </c>
      <c r="BO720" s="293"/>
      <c r="BP720" s="292" t="s">
        <v>4</v>
      </c>
      <c r="BQ720" s="293"/>
      <c r="BR720" s="292" t="s">
        <v>5</v>
      </c>
      <c r="BS720" s="293"/>
      <c r="BT720" s="292" t="s">
        <v>6</v>
      </c>
      <c r="BU720" s="293"/>
      <c r="BV720" s="292" t="s">
        <v>7</v>
      </c>
      <c r="BW720" s="293"/>
      <c r="BX720" s="292" t="s">
        <v>8</v>
      </c>
      <c r="BY720" s="293"/>
      <c r="BZ720" s="292" t="s">
        <v>9</v>
      </c>
      <c r="CA720" s="293"/>
      <c r="CB720" s="292" t="s">
        <v>10</v>
      </c>
      <c r="CC720" s="293"/>
      <c r="CD720" s="292" t="s">
        <v>11</v>
      </c>
      <c r="CE720" s="293"/>
      <c r="CF720" s="292" t="s">
        <v>12</v>
      </c>
      <c r="CG720" s="293"/>
      <c r="CH720" s="294" t="s">
        <v>40</v>
      </c>
      <c r="CI720" s="295"/>
      <c r="CJ720" s="292" t="s">
        <v>41</v>
      </c>
      <c r="CK720" s="293"/>
    </row>
    <row r="721" spans="1:89" ht="15" thickTop="1" thickBot="1" x14ac:dyDescent="0.3">
      <c r="A721" s="299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9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9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3.5" thickTop="1" x14ac:dyDescent="0.2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3" t="str">
        <f>$AE$9</f>
        <v>07:00 - 07:59</v>
      </c>
      <c r="AF722" s="126">
        <f>SUMIF($A$9:$A$32,$AE722,B$722:B$745)</f>
        <v>309</v>
      </c>
      <c r="AG722" s="186">
        <f t="shared" ref="AG722:AV724" si="13696">SUMIF($A$9:$A$32,$AE722,C$722:C$745)</f>
        <v>366</v>
      </c>
      <c r="AH722" s="127">
        <f t="shared" si="13696"/>
        <v>139</v>
      </c>
      <c r="AI722" s="180">
        <f t="shared" si="13696"/>
        <v>144</v>
      </c>
      <c r="AJ722" s="126">
        <f t="shared" si="13696"/>
        <v>538</v>
      </c>
      <c r="AK722" s="128">
        <f t="shared" si="13696"/>
        <v>448</v>
      </c>
      <c r="AL722" s="127">
        <f t="shared" si="13696"/>
        <v>608</v>
      </c>
      <c r="AM722" s="180">
        <f t="shared" si="13696"/>
        <v>660</v>
      </c>
      <c r="AN722" s="126">
        <f t="shared" si="13696"/>
        <v>53</v>
      </c>
      <c r="AO722" s="128">
        <f t="shared" si="13696"/>
        <v>87</v>
      </c>
      <c r="AP722" s="127">
        <f t="shared" si="13696"/>
        <v>157</v>
      </c>
      <c r="AQ722" s="126">
        <f t="shared" si="13696"/>
        <v>309</v>
      </c>
      <c r="AR722" s="179">
        <f t="shared" si="13696"/>
        <v>661</v>
      </c>
      <c r="AS722" s="181">
        <f t="shared" si="13696"/>
        <v>609</v>
      </c>
      <c r="AT722" s="126">
        <f t="shared" si="13696"/>
        <v>383</v>
      </c>
      <c r="AU722" s="128">
        <f t="shared" si="13696"/>
        <v>273</v>
      </c>
      <c r="AV722" s="127">
        <f t="shared" si="13696"/>
        <v>485</v>
      </c>
      <c r="AW722" s="180">
        <f t="shared" ref="AW722:BE724" si="13697">SUMIF($A$9:$A$32,$AE722,S$722:S$745)</f>
        <v>308</v>
      </c>
      <c r="AX722" s="126">
        <f t="shared" si="13697"/>
        <v>77</v>
      </c>
      <c r="AY722" s="128">
        <f t="shared" si="13697"/>
        <v>77</v>
      </c>
      <c r="AZ722" s="127">
        <f t="shared" si="13697"/>
        <v>231</v>
      </c>
      <c r="BA722" s="180">
        <f t="shared" si="13697"/>
        <v>354</v>
      </c>
      <c r="BB722" s="126">
        <f t="shared" si="13697"/>
        <v>361</v>
      </c>
      <c r="BC722" s="128">
        <f t="shared" si="13697"/>
        <v>160</v>
      </c>
      <c r="BD722" s="184">
        <f t="shared" si="13697"/>
        <v>529</v>
      </c>
      <c r="BE722" s="185">
        <f t="shared" si="13697"/>
        <v>711</v>
      </c>
      <c r="BF722" s="170">
        <f>AF722+AH722+AJ722+AL722+AN722+AP722+AR722+AT722+AV722+AX722+AZ722+BB722+BD722</f>
        <v>4531</v>
      </c>
      <c r="BG722" s="171">
        <f>AG722+AI722+AK722+AM722+AO722+AQ722+AS722+AU722+AW722+AY722+BA722+BC722+BE722</f>
        <v>4506</v>
      </c>
      <c r="BI722" s="125" t="s">
        <v>16</v>
      </c>
      <c r="BJ722" s="129">
        <f>B722/B746</f>
        <v>0</v>
      </c>
      <c r="BK722" s="130">
        <f t="shared" ref="BK722" si="13698">C722/C746</f>
        <v>0</v>
      </c>
      <c r="BL722" s="131">
        <f t="shared" ref="BL722" si="13699">D722/D746</f>
        <v>0</v>
      </c>
      <c r="BM722" s="132">
        <f t="shared" ref="BM722" si="13700">E722/E746</f>
        <v>0</v>
      </c>
      <c r="BN722" s="129">
        <f t="shared" ref="BN722" si="13701">F722/F746</f>
        <v>0</v>
      </c>
      <c r="BO722" s="130">
        <f t="shared" ref="BO722" si="13702">G722/G746</f>
        <v>0</v>
      </c>
      <c r="BP722" s="131">
        <f t="shared" ref="BP722" si="13703">H722/H746</f>
        <v>0</v>
      </c>
      <c r="BQ722" s="132">
        <f t="shared" ref="BQ722" si="13704">I722/I746</f>
        <v>0</v>
      </c>
      <c r="BR722" s="129">
        <f t="shared" ref="BR722" si="13705">J722/J746</f>
        <v>0</v>
      </c>
      <c r="BS722" s="130">
        <f t="shared" ref="BS722" si="13706">K722/K746</f>
        <v>0</v>
      </c>
      <c r="BT722" s="131">
        <f t="shared" ref="BT722" si="13707">L722/L746</f>
        <v>0</v>
      </c>
      <c r="BU722" s="129">
        <f t="shared" ref="BU722" si="13708">M722/M746</f>
        <v>0</v>
      </c>
      <c r="BV722" s="133">
        <f t="shared" ref="BV722" si="13709">N722/N746</f>
        <v>0</v>
      </c>
      <c r="BW722" s="134">
        <f t="shared" ref="BW722" si="13710">O722/O746</f>
        <v>0</v>
      </c>
      <c r="BX722" s="129">
        <f t="shared" ref="BX722" si="13711">P722/P746</f>
        <v>0</v>
      </c>
      <c r="BY722" s="130">
        <f t="shared" ref="BY722" si="13712">Q722/Q746</f>
        <v>0</v>
      </c>
      <c r="BZ722" s="131">
        <f t="shared" ref="BZ722" si="13713">R722/R746</f>
        <v>0</v>
      </c>
      <c r="CA722" s="132">
        <f t="shared" ref="CA722" si="13714">S722/S746</f>
        <v>0</v>
      </c>
      <c r="CB722" s="129">
        <f t="shared" ref="CB722" si="13715">T722/T746</f>
        <v>0</v>
      </c>
      <c r="CC722" s="130">
        <f t="shared" ref="CC722" si="13716">U722/U746</f>
        <v>0</v>
      </c>
      <c r="CD722" s="131">
        <f t="shared" ref="CD722" si="13717">V722/V746</f>
        <v>0</v>
      </c>
      <c r="CE722" s="132">
        <f t="shared" ref="CE722" si="13718">W722/W746</f>
        <v>0</v>
      </c>
      <c r="CF722" s="129">
        <f t="shared" ref="CF722" si="13719">X722/X746</f>
        <v>0</v>
      </c>
      <c r="CG722" s="130">
        <f t="shared" ref="CG722" si="13720">Y722/Y746</f>
        <v>0</v>
      </c>
      <c r="CH722" s="131">
        <f t="shared" ref="CH722" si="13721">Z722/Z746</f>
        <v>0</v>
      </c>
      <c r="CI722" s="129">
        <f t="shared" ref="CI722" si="13722">AA722/AA746</f>
        <v>0</v>
      </c>
      <c r="CJ722" s="135">
        <f t="shared" ref="CJ722" si="13723">AB722/AB746</f>
        <v>0</v>
      </c>
      <c r="CK722" s="136">
        <f t="shared" ref="CK722" si="13724">AC722/AC746</f>
        <v>0</v>
      </c>
    </row>
    <row r="723" spans="1:89" x14ac:dyDescent="0.2">
      <c r="A723" s="137" t="s">
        <v>17</v>
      </c>
      <c r="B723" s="189">
        <v>37</v>
      </c>
      <c r="C723" s="190">
        <v>0</v>
      </c>
      <c r="D723" s="191">
        <v>33</v>
      </c>
      <c r="E723" s="192">
        <v>0</v>
      </c>
      <c r="F723" s="189">
        <v>127</v>
      </c>
      <c r="G723" s="193">
        <v>0</v>
      </c>
      <c r="H723" s="191">
        <v>91</v>
      </c>
      <c r="I723" s="192">
        <v>10</v>
      </c>
      <c r="J723" s="189">
        <v>0</v>
      </c>
      <c r="K723" s="193">
        <v>6</v>
      </c>
      <c r="L723" s="191">
        <v>8</v>
      </c>
      <c r="M723" s="189">
        <v>7</v>
      </c>
      <c r="N723" s="194">
        <v>41</v>
      </c>
      <c r="O723" s="195">
        <v>33</v>
      </c>
      <c r="P723" s="189">
        <v>12</v>
      </c>
      <c r="Q723" s="193">
        <v>19</v>
      </c>
      <c r="R723" s="191">
        <v>2</v>
      </c>
      <c r="S723" s="192">
        <v>13</v>
      </c>
      <c r="T723" s="189">
        <v>0</v>
      </c>
      <c r="U723" s="193">
        <v>0</v>
      </c>
      <c r="V723" s="191">
        <v>1</v>
      </c>
      <c r="W723" s="192">
        <v>0</v>
      </c>
      <c r="X723" s="189">
        <v>0</v>
      </c>
      <c r="Y723" s="193">
        <v>0</v>
      </c>
      <c r="Z723" s="191">
        <v>0</v>
      </c>
      <c r="AA723" s="189">
        <v>0</v>
      </c>
      <c r="AB723" s="170">
        <f t="shared" ref="AB723:AB742" si="13725">B723+D723+F723+H723+J723+L723+N723+P723+R723+T723+V723+X723+Z723</f>
        <v>352</v>
      </c>
      <c r="AC723" s="171">
        <f t="shared" ref="AC723:AC742" si="13726">C723+E723+G723+I723+K723+M723+O723+Q723+S723+U723+W723+Y723+AA723</f>
        <v>88</v>
      </c>
      <c r="AE723" s="275" t="str">
        <f>$AE$10</f>
        <v>08:00 - 08:59</v>
      </c>
      <c r="AF723" s="126">
        <f>SUMIF($A$9:$A$32,$AE723,B$722:B$745)</f>
        <v>372</v>
      </c>
      <c r="AG723" s="190">
        <f t="shared" si="13696"/>
        <v>346</v>
      </c>
      <c r="AH723" s="191">
        <f t="shared" si="13696"/>
        <v>137</v>
      </c>
      <c r="AI723" s="192">
        <f t="shared" si="13696"/>
        <v>125</v>
      </c>
      <c r="AJ723" s="276">
        <f t="shared" si="13696"/>
        <v>629</v>
      </c>
      <c r="AK723" s="193">
        <f t="shared" si="13696"/>
        <v>313</v>
      </c>
      <c r="AL723" s="191">
        <f t="shared" si="13696"/>
        <v>760</v>
      </c>
      <c r="AM723" s="192">
        <f t="shared" si="13696"/>
        <v>640</v>
      </c>
      <c r="AN723" s="276">
        <f t="shared" si="13696"/>
        <v>54</v>
      </c>
      <c r="AO723" s="193">
        <f t="shared" si="13696"/>
        <v>109</v>
      </c>
      <c r="AP723" s="191">
        <f t="shared" si="13696"/>
        <v>178</v>
      </c>
      <c r="AQ723" s="276">
        <f t="shared" si="13696"/>
        <v>364</v>
      </c>
      <c r="AR723" s="194">
        <f t="shared" si="13696"/>
        <v>653</v>
      </c>
      <c r="AS723" s="195">
        <f t="shared" si="13696"/>
        <v>793</v>
      </c>
      <c r="AT723" s="276">
        <f t="shared" si="13696"/>
        <v>417</v>
      </c>
      <c r="AU723" s="193">
        <f t="shared" si="13696"/>
        <v>285</v>
      </c>
      <c r="AV723" s="191">
        <f t="shared" si="13696"/>
        <v>545</v>
      </c>
      <c r="AW723" s="192">
        <f t="shared" si="13697"/>
        <v>398</v>
      </c>
      <c r="AX723" s="276">
        <f t="shared" si="13697"/>
        <v>49</v>
      </c>
      <c r="AY723" s="193">
        <f t="shared" si="13697"/>
        <v>48</v>
      </c>
      <c r="AZ723" s="191">
        <f t="shared" si="13697"/>
        <v>228</v>
      </c>
      <c r="BA723" s="192">
        <f t="shared" si="13697"/>
        <v>477</v>
      </c>
      <c r="BB723" s="276">
        <f t="shared" si="13697"/>
        <v>331</v>
      </c>
      <c r="BC723" s="193">
        <f t="shared" si="13697"/>
        <v>177</v>
      </c>
      <c r="BD723" s="191">
        <f t="shared" si="13697"/>
        <v>690</v>
      </c>
      <c r="BE723" s="276">
        <f t="shared" si="13697"/>
        <v>604</v>
      </c>
      <c r="BF723" s="172">
        <f>SUM(AF723,AH723,AJ723,AL723,AN723,AP723,AR723,AT723,AV723,AX723,AZ723,BB723,BD723)</f>
        <v>5043</v>
      </c>
      <c r="BG723" s="173">
        <f>SUM(AG723,AI723,AK723,AM723,AO723,AQ723,AS723,AU723,AW723,AY723,BA723,BC723,BE723)</f>
        <v>4679</v>
      </c>
      <c r="BI723" s="137" t="s">
        <v>17</v>
      </c>
      <c r="BJ723" s="129">
        <f>B723/B746</f>
        <v>5.1835247968618657E-3</v>
      </c>
      <c r="BK723" s="130">
        <f t="shared" ref="BK723" si="13727">C723/C746</f>
        <v>0</v>
      </c>
      <c r="BL723" s="131">
        <f t="shared" ref="BL723" si="13728">D723/D746</f>
        <v>1.3853904282115869E-2</v>
      </c>
      <c r="BM723" s="132">
        <f t="shared" ref="BM723" si="13729">E723/E746</f>
        <v>0</v>
      </c>
      <c r="BN723" s="129">
        <f t="shared" ref="BN723" si="13730">F723/F746</f>
        <v>1.53548543102406E-2</v>
      </c>
      <c r="BO723" s="130">
        <f t="shared" ref="BO723" si="13731">G723/G746</f>
        <v>0</v>
      </c>
      <c r="BP723" s="131">
        <f t="shared" ref="BP723" si="13732">H723/H746</f>
        <v>7.1925387290546951E-3</v>
      </c>
      <c r="BQ723" s="132">
        <f t="shared" ref="BQ723" si="13733">I723/I746</f>
        <v>8.0102531239987184E-4</v>
      </c>
      <c r="BR723" s="129">
        <f t="shared" ref="BR723" si="13734">J723/J746</f>
        <v>0</v>
      </c>
      <c r="BS723" s="130">
        <f t="shared" ref="BS723" si="13735">K723/K746</f>
        <v>4.3827611395178961E-3</v>
      </c>
      <c r="BT723" s="131">
        <f t="shared" ref="BT723" si="13736">L723/L746</f>
        <v>1.7323516673884798E-3</v>
      </c>
      <c r="BU723" s="129">
        <f t="shared" ref="BU723" si="13737">M723/M746</f>
        <v>1.4887282007656317E-3</v>
      </c>
      <c r="BV723" s="133">
        <f t="shared" ref="BV723" si="13738">N723/N746</f>
        <v>3.5639777468706537E-3</v>
      </c>
      <c r="BW723" s="134">
        <f t="shared" ref="BW723" si="13739">O723/O746</f>
        <v>2.8246169648206798E-3</v>
      </c>
      <c r="BX723" s="129">
        <f t="shared" ref="BX723" si="13740">P723/P746</f>
        <v>2.0768431983385254E-3</v>
      </c>
      <c r="BY723" s="130">
        <f t="shared" ref="BY723" si="13741">Q723/Q746</f>
        <v>3.2730404823428081E-3</v>
      </c>
      <c r="BZ723" s="131">
        <f t="shared" ref="BZ723" si="13742">R723/R746</f>
        <v>2.6413100898045432E-4</v>
      </c>
      <c r="CA723" s="132">
        <f t="shared" ref="CA723" si="13743">S723/S746</f>
        <v>1.6243908534299637E-3</v>
      </c>
      <c r="CB723" s="129">
        <f t="shared" ref="CB723" si="13744">T723/T746</f>
        <v>0</v>
      </c>
      <c r="CC723" s="130">
        <f t="shared" ref="CC723" si="13745">U723/U746</f>
        <v>0</v>
      </c>
      <c r="CD723" s="131">
        <f t="shared" ref="CD723" si="13746">V723/V746</f>
        <v>1.7076502732240437E-4</v>
      </c>
      <c r="CE723" s="132">
        <f t="shared" ref="CE723" si="13747">W723/W746</f>
        <v>0</v>
      </c>
      <c r="CF723" s="129">
        <f t="shared" ref="CF723" si="13748">X723/X746</f>
        <v>0</v>
      </c>
      <c r="CG723" s="130">
        <f t="shared" ref="CG723" si="13749">Y723/Y746</f>
        <v>0</v>
      </c>
      <c r="CH723" s="131">
        <f t="shared" ref="CH723" si="13750">Z723/Z746</f>
        <v>0</v>
      </c>
      <c r="CI723" s="129">
        <f t="shared" ref="CI723" si="13751">AA723/AA746</f>
        <v>0</v>
      </c>
      <c r="CJ723" s="135">
        <f t="shared" ref="CJ723" si="13752">AB723/AB746</f>
        <v>4.1826089023028114E-3</v>
      </c>
      <c r="CK723" s="136">
        <f t="shared" ref="CK723" si="13753">AC723/AC746</f>
        <v>1.0479808505317312E-3</v>
      </c>
    </row>
    <row r="724" spans="1:89" ht="13.5" thickBot="1" x14ac:dyDescent="0.25">
      <c r="A724" s="146" t="s">
        <v>18</v>
      </c>
      <c r="B724" s="196">
        <v>160</v>
      </c>
      <c r="C724" s="197">
        <v>0</v>
      </c>
      <c r="D724" s="198">
        <v>95</v>
      </c>
      <c r="E724" s="199">
        <v>31</v>
      </c>
      <c r="F724" s="196">
        <v>438</v>
      </c>
      <c r="G724" s="200">
        <v>167</v>
      </c>
      <c r="H724" s="198">
        <v>414</v>
      </c>
      <c r="I724" s="199">
        <v>202</v>
      </c>
      <c r="J724" s="196">
        <v>17</v>
      </c>
      <c r="K724" s="200">
        <v>26</v>
      </c>
      <c r="L724" s="198">
        <v>72</v>
      </c>
      <c r="M724" s="196">
        <v>147</v>
      </c>
      <c r="N724" s="201">
        <v>374</v>
      </c>
      <c r="O724" s="202">
        <v>364</v>
      </c>
      <c r="P724" s="196">
        <v>224</v>
      </c>
      <c r="Q724" s="200">
        <v>189</v>
      </c>
      <c r="R724" s="198">
        <v>200</v>
      </c>
      <c r="S724" s="199">
        <v>205</v>
      </c>
      <c r="T724" s="196">
        <v>28</v>
      </c>
      <c r="U724" s="200">
        <v>47</v>
      </c>
      <c r="V724" s="198">
        <v>90</v>
      </c>
      <c r="W724" s="199">
        <v>173</v>
      </c>
      <c r="X724" s="196">
        <v>192</v>
      </c>
      <c r="Y724" s="200">
        <v>97</v>
      </c>
      <c r="Z724" s="198">
        <v>287</v>
      </c>
      <c r="AA724" s="196">
        <v>310</v>
      </c>
      <c r="AB724" s="170">
        <f t="shared" si="13725"/>
        <v>2591</v>
      </c>
      <c r="AC724" s="171">
        <f t="shared" si="13726"/>
        <v>1958</v>
      </c>
      <c r="AE724" s="273">
        <f>$AE$11</f>
        <v>0</v>
      </c>
      <c r="AF724" s="126">
        <f>SUMIF($A$9:$A$32,$AE724,B$722:B$745)</f>
        <v>0</v>
      </c>
      <c r="AG724" s="197">
        <f t="shared" si="13696"/>
        <v>0</v>
      </c>
      <c r="AH724" s="198">
        <f t="shared" si="13696"/>
        <v>0</v>
      </c>
      <c r="AI724" s="199">
        <f t="shared" si="13696"/>
        <v>0</v>
      </c>
      <c r="AJ724" s="196">
        <f t="shared" si="13696"/>
        <v>0</v>
      </c>
      <c r="AK724" s="200">
        <f t="shared" si="13696"/>
        <v>0</v>
      </c>
      <c r="AL724" s="198">
        <f t="shared" si="13696"/>
        <v>0</v>
      </c>
      <c r="AM724" s="199">
        <f t="shared" si="13696"/>
        <v>0</v>
      </c>
      <c r="AN724" s="196">
        <f t="shared" si="13696"/>
        <v>0</v>
      </c>
      <c r="AO724" s="200">
        <f t="shared" si="13696"/>
        <v>0</v>
      </c>
      <c r="AP724" s="198">
        <f t="shared" si="13696"/>
        <v>0</v>
      </c>
      <c r="AQ724" s="196">
        <f t="shared" si="13696"/>
        <v>0</v>
      </c>
      <c r="AR724" s="201">
        <f t="shared" si="13696"/>
        <v>0</v>
      </c>
      <c r="AS724" s="202">
        <f t="shared" si="13696"/>
        <v>0</v>
      </c>
      <c r="AT724" s="196">
        <f t="shared" si="13696"/>
        <v>0</v>
      </c>
      <c r="AU724" s="200">
        <f t="shared" si="13696"/>
        <v>0</v>
      </c>
      <c r="AV724" s="198">
        <f t="shared" si="13696"/>
        <v>0</v>
      </c>
      <c r="AW724" s="199">
        <f t="shared" si="13697"/>
        <v>0</v>
      </c>
      <c r="AX724" s="196">
        <f t="shared" si="13697"/>
        <v>0</v>
      </c>
      <c r="AY724" s="200">
        <f t="shared" si="13697"/>
        <v>0</v>
      </c>
      <c r="AZ724" s="198">
        <f t="shared" si="13697"/>
        <v>0</v>
      </c>
      <c r="BA724" s="199">
        <f t="shared" si="13697"/>
        <v>0</v>
      </c>
      <c r="BB724" s="196">
        <f t="shared" si="13697"/>
        <v>0</v>
      </c>
      <c r="BC724" s="200">
        <f t="shared" si="13697"/>
        <v>0</v>
      </c>
      <c r="BD724" s="198">
        <f t="shared" si="13697"/>
        <v>0</v>
      </c>
      <c r="BE724" s="196">
        <f t="shared" si="13697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2.2415242364808071E-2</v>
      </c>
      <c r="BK724" s="130">
        <f t="shared" ref="BK724" si="13754">C724/C746</f>
        <v>0</v>
      </c>
      <c r="BL724" s="131">
        <f t="shared" ref="BL724" si="13755">D724/D746</f>
        <v>3.9882451721242655E-2</v>
      </c>
      <c r="BM724" s="132">
        <f t="shared" ref="BM724" si="13756">E724/E746</f>
        <v>1.1035955856176576E-2</v>
      </c>
      <c r="BN724" s="129">
        <f t="shared" ref="BN724" si="13757">F724/F746</f>
        <v>5.2956111715632935E-2</v>
      </c>
      <c r="BO724" s="130">
        <f t="shared" ref="BO724" si="13758">G724/G746</f>
        <v>2.387419585418156E-2</v>
      </c>
      <c r="BP724" s="131">
        <f t="shared" ref="BP724" si="13759">H724/H746</f>
        <v>3.2722099272842239E-2</v>
      </c>
      <c r="BQ724" s="132">
        <f t="shared" ref="BQ724" si="13760">I724/I746</f>
        <v>1.6180711310477412E-2</v>
      </c>
      <c r="BR724" s="129">
        <f t="shared" ref="BR724" si="13761">J724/J746</f>
        <v>1.3198757763975156E-2</v>
      </c>
      <c r="BS724" s="130">
        <f t="shared" ref="BS724" si="13762">K724/K746</f>
        <v>1.8991964937910884E-2</v>
      </c>
      <c r="BT724" s="131">
        <f t="shared" ref="BT724" si="13763">L724/L746</f>
        <v>1.5591165006496318E-2</v>
      </c>
      <c r="BU724" s="129">
        <f t="shared" ref="BU724" si="13764">M724/M746</f>
        <v>3.1263292216078264E-2</v>
      </c>
      <c r="BV724" s="133">
        <f t="shared" ref="BV724" si="13765">N724/N746</f>
        <v>3.2510431154381084E-2</v>
      </c>
      <c r="BW724" s="134">
        <f t="shared" ref="BW724" si="13766">O724/O746</f>
        <v>3.1156381066506891E-2</v>
      </c>
      <c r="BX724" s="129">
        <f t="shared" ref="BX724" si="13767">P724/P746</f>
        <v>3.8767739702319143E-2</v>
      </c>
      <c r="BY724" s="130">
        <f t="shared" ref="BY724" si="13768">Q724/Q746</f>
        <v>3.255813953488372E-2</v>
      </c>
      <c r="BZ724" s="131">
        <f t="shared" ref="BZ724" si="13769">R724/R746</f>
        <v>2.6413100898045432E-2</v>
      </c>
      <c r="CA724" s="132">
        <f t="shared" ref="CA724" si="13770">S724/S746</f>
        <v>2.5615394227164814E-2</v>
      </c>
      <c r="CB724" s="129">
        <f t="shared" ref="CB724" si="13771">T724/T746</f>
        <v>3.6222509702457953E-2</v>
      </c>
      <c r="CC724" s="130">
        <f t="shared" ref="CC724" si="13772">U724/U746</f>
        <v>5.1478641840087623E-2</v>
      </c>
      <c r="CD724" s="131">
        <f t="shared" ref="CD724" si="13773">V724/V746</f>
        <v>1.5368852459016393E-2</v>
      </c>
      <c r="CE724" s="132">
        <f t="shared" ref="CE724" si="13774">W724/W746</f>
        <v>2.4615822424587364E-2</v>
      </c>
      <c r="CF724" s="129">
        <f t="shared" ref="CF724" si="13775">X724/X746</f>
        <v>4.5229681978798585E-2</v>
      </c>
      <c r="CG724" s="130">
        <f t="shared" ref="CG724" si="13776">Y724/Y746</f>
        <v>4.1188959660297238E-2</v>
      </c>
      <c r="CH724" s="131">
        <f t="shared" ref="CH724" si="13777">Z724/Z746</f>
        <v>2.3756311563612284E-2</v>
      </c>
      <c r="CI724" s="129">
        <f t="shared" ref="CI724" si="13778">AA724/AA746</f>
        <v>2.4671707122960605E-2</v>
      </c>
      <c r="CJ724" s="135">
        <f t="shared" ref="CJ724" si="13779">AB724/AB746</f>
        <v>3.0787328596211888E-2</v>
      </c>
      <c r="CK724" s="136">
        <f t="shared" ref="CK724" si="13780">AC724/AC746</f>
        <v>2.3317573924331019E-2</v>
      </c>
    </row>
    <row r="725" spans="1:89" ht="14.25" thickTop="1" thickBot="1" x14ac:dyDescent="0.25">
      <c r="A725" s="137" t="s">
        <v>19</v>
      </c>
      <c r="B725" s="189">
        <v>229</v>
      </c>
      <c r="C725" s="190">
        <v>175</v>
      </c>
      <c r="D725" s="191">
        <v>119</v>
      </c>
      <c r="E725" s="192">
        <v>96</v>
      </c>
      <c r="F725" s="189">
        <v>525</v>
      </c>
      <c r="G725" s="193">
        <v>260</v>
      </c>
      <c r="H725" s="191">
        <v>555</v>
      </c>
      <c r="I725" s="192">
        <v>375</v>
      </c>
      <c r="J725" s="189">
        <v>32</v>
      </c>
      <c r="K725" s="193">
        <v>43</v>
      </c>
      <c r="L725" s="191">
        <v>179</v>
      </c>
      <c r="M725" s="189">
        <v>202</v>
      </c>
      <c r="N725" s="194">
        <v>592</v>
      </c>
      <c r="O725" s="195">
        <v>555</v>
      </c>
      <c r="P725" s="189">
        <v>322</v>
      </c>
      <c r="Q725" s="193">
        <v>292</v>
      </c>
      <c r="R725" s="191">
        <v>353</v>
      </c>
      <c r="S725" s="192">
        <v>365</v>
      </c>
      <c r="T725" s="189">
        <v>54</v>
      </c>
      <c r="U725" s="193">
        <v>78</v>
      </c>
      <c r="V725" s="191">
        <v>198</v>
      </c>
      <c r="W725" s="192">
        <v>284</v>
      </c>
      <c r="X725" s="189">
        <v>289</v>
      </c>
      <c r="Y725" s="193">
        <v>132</v>
      </c>
      <c r="Z725" s="191">
        <v>460</v>
      </c>
      <c r="AA725" s="189">
        <v>431</v>
      </c>
      <c r="AB725" s="170">
        <f t="shared" si="13725"/>
        <v>3907</v>
      </c>
      <c r="AC725" s="171">
        <f t="shared" si="13726"/>
        <v>3288</v>
      </c>
      <c r="AE725" s="267" t="s">
        <v>13</v>
      </c>
      <c r="AF725" s="20">
        <f t="shared" ref="AF725:BG725" si="13781">SUM(AF722:AF724)</f>
        <v>681</v>
      </c>
      <c r="AG725" s="21">
        <f t="shared" si="13781"/>
        <v>712</v>
      </c>
      <c r="AH725" s="20">
        <f t="shared" si="13781"/>
        <v>276</v>
      </c>
      <c r="AI725" s="21">
        <f t="shared" si="13781"/>
        <v>269</v>
      </c>
      <c r="AJ725" s="20">
        <f t="shared" si="13781"/>
        <v>1167</v>
      </c>
      <c r="AK725" s="21">
        <f t="shared" si="13781"/>
        <v>761</v>
      </c>
      <c r="AL725" s="20">
        <f t="shared" si="13781"/>
        <v>1368</v>
      </c>
      <c r="AM725" s="21">
        <f t="shared" si="13781"/>
        <v>1300</v>
      </c>
      <c r="AN725" s="20">
        <f t="shared" si="13781"/>
        <v>107</v>
      </c>
      <c r="AO725" s="21">
        <f t="shared" si="13781"/>
        <v>196</v>
      </c>
      <c r="AP725" s="20">
        <f t="shared" si="13781"/>
        <v>335</v>
      </c>
      <c r="AQ725" s="21">
        <f t="shared" si="13781"/>
        <v>673</v>
      </c>
      <c r="AR725" s="20">
        <f t="shared" si="13781"/>
        <v>1314</v>
      </c>
      <c r="AS725" s="21">
        <f t="shared" si="13781"/>
        <v>1402</v>
      </c>
      <c r="AT725" s="20">
        <f t="shared" si="13781"/>
        <v>800</v>
      </c>
      <c r="AU725" s="21">
        <f t="shared" si="13781"/>
        <v>558</v>
      </c>
      <c r="AV725" s="20">
        <f t="shared" si="13781"/>
        <v>1030</v>
      </c>
      <c r="AW725" s="21">
        <f t="shared" si="13781"/>
        <v>706</v>
      </c>
      <c r="AX725" s="20">
        <f t="shared" si="13781"/>
        <v>126</v>
      </c>
      <c r="AY725" s="21">
        <f t="shared" si="13781"/>
        <v>125</v>
      </c>
      <c r="AZ725" s="20">
        <f t="shared" si="13781"/>
        <v>459</v>
      </c>
      <c r="BA725" s="21">
        <f t="shared" si="13781"/>
        <v>831</v>
      </c>
      <c r="BB725" s="20">
        <f t="shared" si="13781"/>
        <v>692</v>
      </c>
      <c r="BC725" s="21">
        <f t="shared" si="13781"/>
        <v>337</v>
      </c>
      <c r="BD725" s="20">
        <f t="shared" si="13781"/>
        <v>1219</v>
      </c>
      <c r="BE725" s="21">
        <f t="shared" si="13781"/>
        <v>1315</v>
      </c>
      <c r="BF725" s="174">
        <f t="shared" si="13781"/>
        <v>9574</v>
      </c>
      <c r="BG725" s="175">
        <f t="shared" si="13781"/>
        <v>9185</v>
      </c>
      <c r="BI725" s="137" t="s">
        <v>19</v>
      </c>
      <c r="BJ725" s="129">
        <f>B725/B746</f>
        <v>3.2081815634631548E-2</v>
      </c>
      <c r="BK725" s="130">
        <f t="shared" ref="BK725" si="13782">C725/C746</f>
        <v>2.4104683195592287E-2</v>
      </c>
      <c r="BL725" s="131">
        <f t="shared" ref="BL725" si="13783">D725/D746</f>
        <v>4.9958018471872374E-2</v>
      </c>
      <c r="BM725" s="132">
        <f t="shared" ref="BM725" si="13784">E725/E746</f>
        <v>3.4175863296546816E-2</v>
      </c>
      <c r="BN725" s="129">
        <f t="shared" ref="BN725" si="13785">F725/F746</f>
        <v>6.3474791439970979E-2</v>
      </c>
      <c r="BO725" s="130">
        <f t="shared" ref="BO725" si="13786">G725/G746</f>
        <v>3.7169406719085057E-2</v>
      </c>
      <c r="BP725" s="131">
        <f t="shared" ref="BP725" si="13787">H725/H746</f>
        <v>4.3866582358520395E-2</v>
      </c>
      <c r="BQ725" s="132">
        <f t="shared" ref="BQ725" si="13788">I725/I746</f>
        <v>3.0038449214995194E-2</v>
      </c>
      <c r="BR725" s="129">
        <f t="shared" ref="BR725" si="13789">J725/J746</f>
        <v>2.4844720496894408E-2</v>
      </c>
      <c r="BS725" s="130">
        <f t="shared" ref="BS725" si="13790">K725/K746</f>
        <v>3.1409788166544925E-2</v>
      </c>
      <c r="BT725" s="131">
        <f t="shared" ref="BT725" si="13791">L725/L746</f>
        <v>3.8761368557817234E-2</v>
      </c>
      <c r="BU725" s="129">
        <f t="shared" ref="BU725" si="13792">M725/M746</f>
        <v>4.2960442364951085E-2</v>
      </c>
      <c r="BV725" s="133">
        <f t="shared" ref="BV725" si="13793">N725/N746</f>
        <v>5.1460361613351879E-2</v>
      </c>
      <c r="BW725" s="134">
        <f t="shared" ref="BW725" si="13794">O725/O746</f>
        <v>4.7504921681075063E-2</v>
      </c>
      <c r="BX725" s="129">
        <f t="shared" ref="BX725" si="13795">P725/P746</f>
        <v>5.5728625822083766E-2</v>
      </c>
      <c r="BY725" s="130">
        <f t="shared" ref="BY725" si="13796">Q725/Q746</f>
        <v>5.0301464254952626E-2</v>
      </c>
      <c r="BZ725" s="131">
        <f t="shared" ref="BZ725" si="13797">R725/R746</f>
        <v>4.6619123085050188E-2</v>
      </c>
      <c r="CA725" s="132">
        <f t="shared" ref="CA725" si="13798">S725/S746</f>
        <v>4.5607897038610519E-2</v>
      </c>
      <c r="CB725" s="129">
        <f t="shared" ref="CB725" si="13799">T725/T746</f>
        <v>6.9857697283311773E-2</v>
      </c>
      <c r="CC725" s="130">
        <f t="shared" ref="CC725" si="13800">U725/U746</f>
        <v>8.5432639649507119E-2</v>
      </c>
      <c r="CD725" s="131">
        <f t="shared" ref="CD725" si="13801">V725/V746</f>
        <v>3.3811475409836068E-2</v>
      </c>
      <c r="CE725" s="132">
        <f t="shared" ref="CE725" si="13802">W725/W746</f>
        <v>4.0409789413773475E-2</v>
      </c>
      <c r="CF725" s="129">
        <f t="shared" ref="CF725" si="13803">X725/X746</f>
        <v>6.8080094228504126E-2</v>
      </c>
      <c r="CG725" s="130">
        <f t="shared" ref="CG725" si="13804">Y725/Y746</f>
        <v>5.605095541401274E-2</v>
      </c>
      <c r="CH725" s="131">
        <f t="shared" ref="CH725" si="13805">Z725/Z746</f>
        <v>3.8076318185580667E-2</v>
      </c>
      <c r="CI725" s="129">
        <f t="shared" ref="CI725" si="13806">AA725/AA746</f>
        <v>3.4301631516116197E-2</v>
      </c>
      <c r="CJ725" s="135">
        <f t="shared" ref="CJ725" si="13807">AB725/AB746</f>
        <v>4.6424582333230352E-2</v>
      </c>
      <c r="CK725" s="136">
        <f t="shared" ref="CK725" si="13808">AC725/AC746</f>
        <v>3.9156375415321958E-2</v>
      </c>
    </row>
    <row r="726" spans="1:89" ht="13.5" thickTop="1" x14ac:dyDescent="0.2">
      <c r="A726" s="146" t="s">
        <v>20</v>
      </c>
      <c r="B726" s="196">
        <v>309</v>
      </c>
      <c r="C726" s="197">
        <v>366</v>
      </c>
      <c r="D726" s="198">
        <v>139</v>
      </c>
      <c r="E726" s="199">
        <v>144</v>
      </c>
      <c r="F726" s="196">
        <v>538</v>
      </c>
      <c r="G726" s="200">
        <v>448</v>
      </c>
      <c r="H726" s="198">
        <v>608</v>
      </c>
      <c r="I726" s="199">
        <v>660</v>
      </c>
      <c r="J726" s="196">
        <v>53</v>
      </c>
      <c r="K726" s="200">
        <v>87</v>
      </c>
      <c r="L726" s="198">
        <v>157</v>
      </c>
      <c r="M726" s="196">
        <v>309</v>
      </c>
      <c r="N726" s="201">
        <v>661</v>
      </c>
      <c r="O726" s="202">
        <v>609</v>
      </c>
      <c r="P726" s="196">
        <v>383</v>
      </c>
      <c r="Q726" s="200">
        <v>273</v>
      </c>
      <c r="R726" s="198">
        <v>485</v>
      </c>
      <c r="S726" s="199">
        <v>308</v>
      </c>
      <c r="T726" s="196">
        <v>77</v>
      </c>
      <c r="U726" s="200">
        <v>77</v>
      </c>
      <c r="V726" s="198">
        <v>231</v>
      </c>
      <c r="W726" s="199">
        <v>354</v>
      </c>
      <c r="X726" s="196">
        <v>361</v>
      </c>
      <c r="Y726" s="200">
        <v>160</v>
      </c>
      <c r="Z726" s="198">
        <v>529</v>
      </c>
      <c r="AA726" s="196">
        <v>711</v>
      </c>
      <c r="AB726" s="170">
        <f t="shared" si="13725"/>
        <v>4531</v>
      </c>
      <c r="AC726" s="171">
        <f t="shared" si="13726"/>
        <v>4506</v>
      </c>
      <c r="BI726" s="146" t="s">
        <v>20</v>
      </c>
      <c r="BJ726" s="129">
        <f>B726/B746</f>
        <v>4.3289436817035586E-2</v>
      </c>
      <c r="BK726" s="130">
        <f t="shared" ref="BK726" si="13809">C726/C746</f>
        <v>5.0413223140495865E-2</v>
      </c>
      <c r="BL726" s="131">
        <f t="shared" ref="BL726" si="13810">D726/D746</f>
        <v>5.8354324097397145E-2</v>
      </c>
      <c r="BM726" s="132">
        <f t="shared" ref="BM726" si="13811">E726/E746</f>
        <v>5.1263794944820223E-2</v>
      </c>
      <c r="BN726" s="129">
        <f t="shared" ref="BN726" si="13812">F726/F746</f>
        <v>6.504654818038931E-2</v>
      </c>
      <c r="BO726" s="130">
        <f t="shared" ref="BO726" si="13813">G726/G746</f>
        <v>6.404574696211579E-2</v>
      </c>
      <c r="BP726" s="131">
        <f t="shared" ref="BP726" si="13814">H726/H746</f>
        <v>4.8055643376541259E-2</v>
      </c>
      <c r="BQ726" s="132">
        <f t="shared" ref="BQ726" si="13815">I726/I746</f>
        <v>5.2867670618391538E-2</v>
      </c>
      <c r="BR726" s="129">
        <f t="shared" ref="BR726" si="13816">J726/J746</f>
        <v>4.1149068322981368E-2</v>
      </c>
      <c r="BS726" s="130">
        <f t="shared" ref="BS726" si="13817">K726/K746</f>
        <v>6.3550036523009501E-2</v>
      </c>
      <c r="BT726" s="131">
        <f t="shared" ref="BT726" si="13818">L726/L746</f>
        <v>3.3997401472498918E-2</v>
      </c>
      <c r="BU726" s="129">
        <f t="shared" ref="BU726" si="13819">M726/M746</f>
        <v>6.571671629094003E-2</v>
      </c>
      <c r="BV726" s="133">
        <f t="shared" ref="BV726" si="13820">N726/N746</f>
        <v>5.7458275382475658E-2</v>
      </c>
      <c r="BW726" s="134">
        <f t="shared" ref="BW726" si="13821">O726/O746</f>
        <v>5.2127022168963449E-2</v>
      </c>
      <c r="BX726" s="129">
        <f t="shared" ref="BX726" si="13822">P726/P746</f>
        <v>6.6285912080304599E-2</v>
      </c>
      <c r="BY726" s="130">
        <f t="shared" ref="BY726" si="13823">Q726/Q746</f>
        <v>4.7028423772609816E-2</v>
      </c>
      <c r="BZ726" s="131">
        <f t="shared" ref="BZ726" si="13824">R726/R746</f>
        <v>6.4051769677760176E-2</v>
      </c>
      <c r="CA726" s="132">
        <f t="shared" ref="CA726" si="13825">S726/S746</f>
        <v>3.8485567912032989E-2</v>
      </c>
      <c r="CB726" s="129">
        <f t="shared" ref="CB726" si="13826">T726/T746</f>
        <v>9.9611901681759374E-2</v>
      </c>
      <c r="CC726" s="130">
        <f t="shared" ref="CC726" si="13827">U726/U746</f>
        <v>8.4337349397590355E-2</v>
      </c>
      <c r="CD726" s="131">
        <f t="shared" ref="CD726" si="13828">V726/V746</f>
        <v>3.9446721311475412E-2</v>
      </c>
      <c r="CE726" s="132">
        <f t="shared" ref="CE726" si="13829">W726/W746</f>
        <v>5.0369948776323281E-2</v>
      </c>
      <c r="CF726" s="129">
        <f t="shared" ref="CF726" si="13830">X726/X746</f>
        <v>8.5041224970553594E-2</v>
      </c>
      <c r="CG726" s="130">
        <f t="shared" ref="CG726" si="13831">Y726/Y746</f>
        <v>6.7940552016985137E-2</v>
      </c>
      <c r="CH726" s="131">
        <f t="shared" ref="CH726" si="13832">Z726/Z746</f>
        <v>4.3787765913417764E-2</v>
      </c>
      <c r="CI726" s="129">
        <f t="shared" ref="CI726" si="13833">AA726/AA746</f>
        <v>5.6585754078790289E-2</v>
      </c>
      <c r="CJ726" s="135">
        <f t="shared" ref="CJ726" si="13834">AB726/AB746</f>
        <v>5.3839207205494427E-2</v>
      </c>
      <c r="CK726" s="136">
        <f t="shared" ref="CK726" si="13835">AC726/AC746</f>
        <v>5.3661383096545237E-2</v>
      </c>
    </row>
    <row r="727" spans="1:89" ht="13.5" thickBot="1" x14ac:dyDescent="0.25">
      <c r="A727" s="137" t="s">
        <v>21</v>
      </c>
      <c r="B727" s="189">
        <v>372</v>
      </c>
      <c r="C727" s="190">
        <v>346</v>
      </c>
      <c r="D727" s="191">
        <v>137</v>
      </c>
      <c r="E727" s="192">
        <v>125</v>
      </c>
      <c r="F727" s="189">
        <v>629</v>
      </c>
      <c r="G727" s="193">
        <v>313</v>
      </c>
      <c r="H727" s="191">
        <v>760</v>
      </c>
      <c r="I727" s="192">
        <v>640</v>
      </c>
      <c r="J727" s="189">
        <v>54</v>
      </c>
      <c r="K727" s="193">
        <v>109</v>
      </c>
      <c r="L727" s="191">
        <v>178</v>
      </c>
      <c r="M727" s="189">
        <v>364</v>
      </c>
      <c r="N727" s="194">
        <v>653</v>
      </c>
      <c r="O727" s="195">
        <v>793</v>
      </c>
      <c r="P727" s="189">
        <v>417</v>
      </c>
      <c r="Q727" s="193">
        <v>285</v>
      </c>
      <c r="R727" s="191">
        <v>545</v>
      </c>
      <c r="S727" s="192">
        <v>398</v>
      </c>
      <c r="T727" s="189">
        <v>49</v>
      </c>
      <c r="U727" s="193">
        <v>48</v>
      </c>
      <c r="V727" s="191">
        <v>228</v>
      </c>
      <c r="W727" s="192">
        <v>477</v>
      </c>
      <c r="X727" s="189">
        <v>331</v>
      </c>
      <c r="Y727" s="193">
        <v>177</v>
      </c>
      <c r="Z727" s="191">
        <v>690</v>
      </c>
      <c r="AA727" s="189">
        <v>604</v>
      </c>
      <c r="AB727" s="170">
        <f t="shared" si="13725"/>
        <v>5043</v>
      </c>
      <c r="AC727" s="171">
        <f t="shared" si="13726"/>
        <v>4679</v>
      </c>
      <c r="AE727" s="270" t="s">
        <v>85</v>
      </c>
      <c r="BI727" s="137" t="s">
        <v>21</v>
      </c>
      <c r="BJ727" s="129">
        <f>B727/B746</f>
        <v>5.2115438498178762E-2</v>
      </c>
      <c r="BK727" s="130">
        <f t="shared" ref="BK727" si="13836">C727/C746</f>
        <v>4.7658402203856746E-2</v>
      </c>
      <c r="BL727" s="131">
        <f t="shared" ref="BL727" si="13837">D727/D746</f>
        <v>5.7514693534844667E-2</v>
      </c>
      <c r="BM727" s="132">
        <f t="shared" ref="BM727" si="13838">E727/E746</f>
        <v>4.4499822000711994E-2</v>
      </c>
      <c r="BN727" s="129">
        <f t="shared" ref="BN727" si="13839">F727/F746</f>
        <v>7.6048845363317616E-2</v>
      </c>
      <c r="BO727" s="130">
        <f t="shared" ref="BO727" si="13840">G727/G746</f>
        <v>4.4746247319513939E-2</v>
      </c>
      <c r="BP727" s="131">
        <f t="shared" ref="BP727" si="13841">H727/H746</f>
        <v>6.0069554220676571E-2</v>
      </c>
      <c r="BQ727" s="132">
        <f t="shared" ref="BQ727" si="13842">I727/I746</f>
        <v>5.1265619993591797E-2</v>
      </c>
      <c r="BR727" s="129">
        <f t="shared" ref="BR727" si="13843">J727/J746</f>
        <v>4.192546583850932E-2</v>
      </c>
      <c r="BS727" s="130">
        <f t="shared" ref="BS727" si="13844">K727/K746</f>
        <v>7.9620160701241782E-2</v>
      </c>
      <c r="BT727" s="131">
        <f t="shared" ref="BT727" si="13845">L727/L746</f>
        <v>3.8544824599393679E-2</v>
      </c>
      <c r="BU727" s="129">
        <f t="shared" ref="BU727" si="13846">M727/M746</f>
        <v>7.7413866439812851E-2</v>
      </c>
      <c r="BV727" s="133">
        <f t="shared" ref="BV727" si="13847">N727/N746</f>
        <v>5.676286509040334E-2</v>
      </c>
      <c r="BW727" s="134">
        <f t="shared" ref="BW727" si="13848">O727/O746</f>
        <v>6.7876401609175727E-2</v>
      </c>
      <c r="BX727" s="129">
        <f t="shared" ref="BX727" si="13849">P727/P746</f>
        <v>7.2170301142263762E-2</v>
      </c>
      <c r="BY727" s="130">
        <f t="shared" ref="BY727" si="13850">Q727/Q746</f>
        <v>4.909560723514212E-2</v>
      </c>
      <c r="BZ727" s="131">
        <f t="shared" ref="BZ727" si="13851">R727/R746</f>
        <v>7.1975699947173802E-2</v>
      </c>
      <c r="CA727" s="132">
        <f t="shared" ref="CA727" si="13852">S727/S746</f>
        <v>4.9731350743471195E-2</v>
      </c>
      <c r="CB727" s="129">
        <f t="shared" ref="CB727" si="13853">T727/T746</f>
        <v>6.3389391979301421E-2</v>
      </c>
      <c r="CC727" s="130">
        <f t="shared" ref="CC727" si="13854">U727/U746</f>
        <v>5.257393209200438E-2</v>
      </c>
      <c r="CD727" s="131">
        <f t="shared" ref="CD727" si="13855">V727/V746</f>
        <v>3.8934426229508198E-2</v>
      </c>
      <c r="CE727" s="132">
        <f t="shared" ref="CE727" si="13856">W727/W746</f>
        <v>6.7871371656232207E-2</v>
      </c>
      <c r="CF727" s="129">
        <f t="shared" ref="CF727" si="13857">X727/X746</f>
        <v>7.7974087161366307E-2</v>
      </c>
      <c r="CG727" s="130">
        <f t="shared" ref="CG727" si="13858">Y727/Y746</f>
        <v>7.5159235668789806E-2</v>
      </c>
      <c r="CH727" s="131">
        <f t="shared" ref="CH727" si="13859">Z727/Z746</f>
        <v>5.7114477278370997E-2</v>
      </c>
      <c r="CI727" s="129">
        <f t="shared" ref="CI727" si="13860">AA727/AA746</f>
        <v>4.8070035813768404E-2</v>
      </c>
      <c r="CJ727" s="135">
        <f t="shared" ref="CJ727" si="13861">AB727/AB746</f>
        <v>5.9923001972480336E-2</v>
      </c>
      <c r="CK727" s="136">
        <f t="shared" ref="CK727" si="13862">AC727/AC746</f>
        <v>5.5721618177704206E-2</v>
      </c>
    </row>
    <row r="728" spans="1:89" ht="14.25" thickTop="1" thickBot="1" x14ac:dyDescent="0.25">
      <c r="A728" s="146" t="s">
        <v>22</v>
      </c>
      <c r="B728" s="196">
        <v>506</v>
      </c>
      <c r="C728" s="197">
        <v>574</v>
      </c>
      <c r="D728" s="198">
        <v>157</v>
      </c>
      <c r="E728" s="199">
        <v>146</v>
      </c>
      <c r="F728" s="196">
        <v>761</v>
      </c>
      <c r="G728" s="200">
        <v>332</v>
      </c>
      <c r="H728" s="198">
        <v>993</v>
      </c>
      <c r="I728" s="199">
        <v>773</v>
      </c>
      <c r="J728" s="196">
        <v>71</v>
      </c>
      <c r="K728" s="200">
        <v>206</v>
      </c>
      <c r="L728" s="198">
        <v>164</v>
      </c>
      <c r="M728" s="196">
        <v>595</v>
      </c>
      <c r="N728" s="201">
        <v>669</v>
      </c>
      <c r="O728" s="202">
        <v>1127</v>
      </c>
      <c r="P728" s="196">
        <v>455</v>
      </c>
      <c r="Q728" s="200">
        <v>297</v>
      </c>
      <c r="R728" s="198">
        <v>660</v>
      </c>
      <c r="S728" s="199">
        <v>414</v>
      </c>
      <c r="T728" s="196">
        <v>48</v>
      </c>
      <c r="U728" s="200">
        <v>51</v>
      </c>
      <c r="V728" s="198">
        <v>211</v>
      </c>
      <c r="W728" s="199">
        <v>662</v>
      </c>
      <c r="X728" s="196">
        <v>298</v>
      </c>
      <c r="Y728" s="200">
        <v>151</v>
      </c>
      <c r="Z728" s="198">
        <v>803</v>
      </c>
      <c r="AA728" s="196">
        <v>763</v>
      </c>
      <c r="AB728" s="170">
        <f t="shared" si="13725"/>
        <v>5796</v>
      </c>
      <c r="AC728" s="171">
        <f t="shared" si="13726"/>
        <v>6091</v>
      </c>
      <c r="AE728" s="298" t="s">
        <v>0</v>
      </c>
      <c r="AF728" s="292" t="s">
        <v>1</v>
      </c>
      <c r="AG728" s="293"/>
      <c r="AH728" s="292" t="s">
        <v>2</v>
      </c>
      <c r="AI728" s="293"/>
      <c r="AJ728" s="292" t="s">
        <v>3</v>
      </c>
      <c r="AK728" s="293"/>
      <c r="AL728" s="292" t="s">
        <v>4</v>
      </c>
      <c r="AM728" s="293"/>
      <c r="AN728" s="292" t="s">
        <v>5</v>
      </c>
      <c r="AO728" s="293"/>
      <c r="AP728" s="292" t="s">
        <v>6</v>
      </c>
      <c r="AQ728" s="293"/>
      <c r="AR728" s="292" t="s">
        <v>7</v>
      </c>
      <c r="AS728" s="293"/>
      <c r="AT728" s="292" t="s">
        <v>8</v>
      </c>
      <c r="AU728" s="293"/>
      <c r="AV728" s="292" t="s">
        <v>9</v>
      </c>
      <c r="AW728" s="293"/>
      <c r="AX728" s="292" t="s">
        <v>10</v>
      </c>
      <c r="AY728" s="293"/>
      <c r="AZ728" s="292" t="s">
        <v>11</v>
      </c>
      <c r="BA728" s="293"/>
      <c r="BB728" s="292" t="s">
        <v>12</v>
      </c>
      <c r="BC728" s="293"/>
      <c r="BD728" s="294" t="s">
        <v>40</v>
      </c>
      <c r="BE728" s="295"/>
      <c r="BF728" s="296" t="s">
        <v>41</v>
      </c>
      <c r="BG728" s="297"/>
      <c r="BI728" s="146" t="s">
        <v>22</v>
      </c>
      <c r="BJ728" s="129">
        <f>B728/B746</f>
        <v>7.0888203978705516E-2</v>
      </c>
      <c r="BK728" s="130">
        <f t="shared" ref="BK728" si="13863">C728/C746</f>
        <v>7.9063360881542699E-2</v>
      </c>
      <c r="BL728" s="131">
        <f t="shared" ref="BL728" si="13864">D728/D746</f>
        <v>6.5910999160369438E-2</v>
      </c>
      <c r="BM728" s="132">
        <f t="shared" ref="BM728" si="13865">E728/E746</f>
        <v>5.1975792096831612E-2</v>
      </c>
      <c r="BN728" s="129">
        <f t="shared" ref="BN728" si="13866">F728/F746</f>
        <v>9.2008221496796036E-2</v>
      </c>
      <c r="BO728" s="130">
        <f t="shared" ref="BO728" si="13867">G728/G746</f>
        <v>4.7462473195139382E-2</v>
      </c>
      <c r="BP728" s="131">
        <f t="shared" ref="BP728" si="13868">H728/H746</f>
        <v>7.8485614922541885E-2</v>
      </c>
      <c r="BQ728" s="132">
        <f t="shared" ref="BQ728" si="13869">I728/I746</f>
        <v>6.1919256648510092E-2</v>
      </c>
      <c r="BR728" s="129">
        <f t="shared" ref="BR728" si="13870">J728/J746</f>
        <v>5.5124223602484472E-2</v>
      </c>
      <c r="BS728" s="130">
        <f t="shared" ref="BS728" si="13871">K728/K746</f>
        <v>0.15047479912344777</v>
      </c>
      <c r="BT728" s="131">
        <f t="shared" ref="BT728" si="13872">L728/L746</f>
        <v>3.5513209181463834E-2</v>
      </c>
      <c r="BU728" s="129">
        <f t="shared" ref="BU728" si="13873">M728/M746</f>
        <v>0.12654189706507868</v>
      </c>
      <c r="BV728" s="133">
        <f t="shared" ref="BV728" si="13874">N728/N746</f>
        <v>5.8153685674547984E-2</v>
      </c>
      <c r="BW728" s="134">
        <f t="shared" ref="BW728" si="13875">O728/O746</f>
        <v>9.6464949071300182E-2</v>
      </c>
      <c r="BX728" s="129">
        <f t="shared" ref="BX728" si="13876">P728/P746</f>
        <v>7.8746971270335753E-2</v>
      </c>
      <c r="BY728" s="130">
        <f t="shared" ref="BY728" si="13877">Q728/Q746</f>
        <v>5.1162790697674418E-2</v>
      </c>
      <c r="BZ728" s="131">
        <f t="shared" ref="BZ728" si="13878">R728/R746</f>
        <v>8.7163232963549928E-2</v>
      </c>
      <c r="CA728" s="132">
        <f t="shared" ref="CA728" si="13879">S728/S746</f>
        <v>5.1730601024615769E-2</v>
      </c>
      <c r="CB728" s="129">
        <f t="shared" ref="CB728" si="13880">T728/T746</f>
        <v>6.2095730918499355E-2</v>
      </c>
      <c r="CC728" s="130">
        <f t="shared" ref="CC728" si="13881">U728/U746</f>
        <v>5.5859802847754658E-2</v>
      </c>
      <c r="CD728" s="131">
        <f t="shared" ref="CD728" si="13882">V728/V746</f>
        <v>3.6031420765027321E-2</v>
      </c>
      <c r="CE728" s="132">
        <f t="shared" ref="CE728" si="13883">W728/W746</f>
        <v>9.4194649971542407E-2</v>
      </c>
      <c r="CF728" s="129">
        <f t="shared" ref="CF728" si="13884">X728/X746</f>
        <v>7.0200235571260303E-2</v>
      </c>
      <c r="CG728" s="130">
        <f t="shared" ref="CG728" si="13885">Y728/Y746</f>
        <v>6.4118895966029724E-2</v>
      </c>
      <c r="CH728" s="131">
        <f t="shared" ref="CH728" si="13886">Z728/Z746</f>
        <v>6.6468007615263641E-2</v>
      </c>
      <c r="CI728" s="129">
        <f t="shared" ref="CI728" si="13887">AA728/AA746</f>
        <v>6.0724233983286906E-2</v>
      </c>
      <c r="CJ728" s="135">
        <f t="shared" ref="CJ728" si="13888">AB728/AB746</f>
        <v>6.8870457948145156E-2</v>
      </c>
      <c r="CK728" s="136">
        <f t="shared" ref="CK728" si="13889">AC728/AC746</f>
        <v>7.2536947279417896E-2</v>
      </c>
    </row>
    <row r="729" spans="1:89" ht="15" thickTop="1" thickBot="1" x14ac:dyDescent="0.3">
      <c r="A729" s="137" t="s">
        <v>23</v>
      </c>
      <c r="B729" s="189">
        <v>402</v>
      </c>
      <c r="C729" s="190">
        <v>436</v>
      </c>
      <c r="D729" s="191">
        <v>154</v>
      </c>
      <c r="E729" s="192">
        <v>157</v>
      </c>
      <c r="F729" s="189">
        <v>599</v>
      </c>
      <c r="G729" s="193">
        <v>223</v>
      </c>
      <c r="H729" s="191">
        <v>803</v>
      </c>
      <c r="I729" s="192">
        <v>674</v>
      </c>
      <c r="J729" s="189">
        <v>52</v>
      </c>
      <c r="K729" s="193">
        <v>168</v>
      </c>
      <c r="L729" s="191">
        <v>131</v>
      </c>
      <c r="M729" s="189">
        <v>487</v>
      </c>
      <c r="N729" s="194">
        <v>573</v>
      </c>
      <c r="O729" s="195">
        <v>823</v>
      </c>
      <c r="P729" s="189">
        <v>399</v>
      </c>
      <c r="Q729" s="193">
        <v>239</v>
      </c>
      <c r="R729" s="191">
        <v>537</v>
      </c>
      <c r="S729" s="192">
        <v>342</v>
      </c>
      <c r="T729" s="189">
        <v>52</v>
      </c>
      <c r="U729" s="193">
        <v>56</v>
      </c>
      <c r="V729" s="191">
        <v>209</v>
      </c>
      <c r="W729" s="192">
        <v>463</v>
      </c>
      <c r="X729" s="189">
        <v>261</v>
      </c>
      <c r="Y729" s="193">
        <v>109</v>
      </c>
      <c r="Z729" s="191">
        <v>692</v>
      </c>
      <c r="AA729" s="189">
        <v>734</v>
      </c>
      <c r="AB729" s="170">
        <f t="shared" si="13725"/>
        <v>4864</v>
      </c>
      <c r="AC729" s="171">
        <f t="shared" si="13726"/>
        <v>4911</v>
      </c>
      <c r="AE729" s="299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5.6318296441580276E-2</v>
      </c>
      <c r="BK729" s="130">
        <f t="shared" ref="BK729" si="13890">C729/C746</f>
        <v>6.005509641873278E-2</v>
      </c>
      <c r="BL729" s="131">
        <f t="shared" ref="BL729" si="13891">D729/D746</f>
        <v>6.4651553316540725E-2</v>
      </c>
      <c r="BM729" s="132">
        <f t="shared" ref="BM729" si="13892">E729/E746</f>
        <v>5.5891776432894266E-2</v>
      </c>
      <c r="BN729" s="129">
        <f t="shared" ref="BN729" si="13893">F729/F746</f>
        <v>7.2421714423890698E-2</v>
      </c>
      <c r="BO729" s="130">
        <f t="shared" ref="BO729" si="13894">G729/G746</f>
        <v>3.1879914224446033E-2</v>
      </c>
      <c r="BP729" s="131">
        <f t="shared" ref="BP729" si="13895">H729/H746</f>
        <v>6.3468226367372746E-2</v>
      </c>
      <c r="BQ729" s="132">
        <f t="shared" ref="BQ729" si="13896">I729/I746</f>
        <v>5.3989106055751364E-2</v>
      </c>
      <c r="BR729" s="129">
        <f t="shared" ref="BR729" si="13897">J729/J746</f>
        <v>4.0372670807453416E-2</v>
      </c>
      <c r="BS729" s="130">
        <f t="shared" ref="BS729" si="13898">K729/K746</f>
        <v>0.12271731190650109</v>
      </c>
      <c r="BT729" s="131">
        <f t="shared" ref="BT729" si="13899">L729/L746</f>
        <v>2.8367258553486357E-2</v>
      </c>
      <c r="BU729" s="129">
        <f t="shared" ref="BU729" si="13900">M729/M746</f>
        <v>0.10357294768183752</v>
      </c>
      <c r="BV729" s="133">
        <f t="shared" ref="BV729" si="13901">N729/N746</f>
        <v>4.980876216968011E-2</v>
      </c>
      <c r="BW729" s="134">
        <f t="shared" ref="BW729" si="13902">O729/O746</f>
        <v>7.0444235213558165E-2</v>
      </c>
      <c r="BX729" s="129">
        <f t="shared" ref="BX729" si="13903">P729/P746</f>
        <v>6.9055036344755974E-2</v>
      </c>
      <c r="BY729" s="130">
        <f t="shared" ref="BY729" si="13904">Q729/Q746</f>
        <v>4.1171403962101637E-2</v>
      </c>
      <c r="BZ729" s="131">
        <f t="shared" ref="BZ729" si="13905">R729/R746</f>
        <v>7.0919175911251978E-2</v>
      </c>
      <c r="CA729" s="132">
        <f t="shared" ref="CA729" si="13906">S729/S746</f>
        <v>4.27339747594652E-2</v>
      </c>
      <c r="CB729" s="129">
        <f t="shared" ref="CB729" si="13907">T729/T746</f>
        <v>6.7270375161707627E-2</v>
      </c>
      <c r="CC729" s="130">
        <f t="shared" ref="CC729" si="13908">U729/U746</f>
        <v>6.1336254107338443E-2</v>
      </c>
      <c r="CD729" s="131">
        <f t="shared" ref="CD729" si="13909">V729/V746</f>
        <v>3.5689890710382512E-2</v>
      </c>
      <c r="CE729" s="132">
        <f t="shared" ref="CE729" si="13910">W729/W746</f>
        <v>6.5879339783722249E-2</v>
      </c>
      <c r="CF729" s="129">
        <f t="shared" ref="CF729" si="13911">X729/X746</f>
        <v>6.148409893992933E-2</v>
      </c>
      <c r="CG729" s="130">
        <f t="shared" ref="CG729" si="13912">Y729/Y746</f>
        <v>4.6284501061571122E-2</v>
      </c>
      <c r="CH729" s="131">
        <f t="shared" ref="CH729" si="13913">Z729/Z746</f>
        <v>5.7280026487873517E-2</v>
      </c>
      <c r="CI729" s="129">
        <f t="shared" ref="CI729" si="13914">AA729/AA746</f>
        <v>5.8416235575009946E-2</v>
      </c>
      <c r="CJ729" s="135">
        <f t="shared" ref="CJ729" si="13915">AB729/AB746</f>
        <v>5.779605028636612E-2</v>
      </c>
      <c r="CK729" s="136">
        <f t="shared" ref="CK729" si="13916">AC729/AC746</f>
        <v>5.8484476783651498E-2</v>
      </c>
    </row>
    <row r="730" spans="1:89" ht="13.5" thickTop="1" x14ac:dyDescent="0.2">
      <c r="A730" s="146" t="s">
        <v>24</v>
      </c>
      <c r="B730" s="203">
        <v>404</v>
      </c>
      <c r="C730" s="197">
        <v>473</v>
      </c>
      <c r="D730" s="198">
        <v>137</v>
      </c>
      <c r="E730" s="199">
        <v>136</v>
      </c>
      <c r="F730" s="196">
        <v>480</v>
      </c>
      <c r="G730" s="200">
        <v>235</v>
      </c>
      <c r="H730" s="198">
        <v>795</v>
      </c>
      <c r="I730" s="199">
        <v>528</v>
      </c>
      <c r="J730" s="196">
        <v>71</v>
      </c>
      <c r="K730" s="200">
        <v>81</v>
      </c>
      <c r="L730" s="198">
        <v>135</v>
      </c>
      <c r="M730" s="196">
        <v>413</v>
      </c>
      <c r="N730" s="201">
        <v>520</v>
      </c>
      <c r="O730" s="204">
        <v>630</v>
      </c>
      <c r="P730" s="196">
        <v>378</v>
      </c>
      <c r="Q730" s="200">
        <v>250</v>
      </c>
      <c r="R730" s="198">
        <v>487</v>
      </c>
      <c r="S730" s="199">
        <v>384</v>
      </c>
      <c r="T730" s="196">
        <v>35</v>
      </c>
      <c r="U730" s="200">
        <v>51</v>
      </c>
      <c r="V730" s="198">
        <v>232</v>
      </c>
      <c r="W730" s="205">
        <v>486</v>
      </c>
      <c r="X730" s="196">
        <v>209</v>
      </c>
      <c r="Y730" s="200">
        <v>88</v>
      </c>
      <c r="Z730" s="198">
        <v>718</v>
      </c>
      <c r="AA730" s="196">
        <v>699</v>
      </c>
      <c r="AB730" s="170">
        <f t="shared" si="13725"/>
        <v>4601</v>
      </c>
      <c r="AC730" s="171">
        <f t="shared" si="13726"/>
        <v>4454</v>
      </c>
      <c r="AE730" s="273" t="str">
        <f>$AE$17</f>
        <v>17:00 - 17:59</v>
      </c>
      <c r="AF730" s="126">
        <f t="shared" ref="AF730:AU732" si="13917">SUMIF($A$9:$A$32,$AE730,B$722:B$745)</f>
        <v>613</v>
      </c>
      <c r="AG730" s="186">
        <f t="shared" si="13917"/>
        <v>556</v>
      </c>
      <c r="AH730" s="127">
        <f t="shared" si="13917"/>
        <v>153</v>
      </c>
      <c r="AI730" s="180">
        <f t="shared" si="13917"/>
        <v>191</v>
      </c>
      <c r="AJ730" s="126">
        <f t="shared" si="13917"/>
        <v>538</v>
      </c>
      <c r="AK730" s="128">
        <f t="shared" si="13917"/>
        <v>570</v>
      </c>
      <c r="AL730" s="127">
        <f t="shared" si="13917"/>
        <v>1070</v>
      </c>
      <c r="AM730" s="180">
        <f t="shared" si="13917"/>
        <v>883</v>
      </c>
      <c r="AN730" s="126">
        <f t="shared" si="13917"/>
        <v>103</v>
      </c>
      <c r="AO730" s="128">
        <f t="shared" si="13917"/>
        <v>61</v>
      </c>
      <c r="AP730" s="127">
        <f t="shared" si="13917"/>
        <v>405</v>
      </c>
      <c r="AQ730" s="126">
        <f t="shared" si="13917"/>
        <v>263</v>
      </c>
      <c r="AR730" s="179">
        <f t="shared" si="13917"/>
        <v>841</v>
      </c>
      <c r="AS730" s="181">
        <f t="shared" si="13917"/>
        <v>789</v>
      </c>
      <c r="AT730" s="126">
        <f t="shared" si="13917"/>
        <v>352</v>
      </c>
      <c r="AU730" s="128">
        <f t="shared" si="13917"/>
        <v>495</v>
      </c>
      <c r="AV730" s="127">
        <f t="shared" ref="AP730:BE732" si="13918">SUMIF($A$9:$A$32,$AE730,R$722:R$745)</f>
        <v>485</v>
      </c>
      <c r="AW730" s="180">
        <f t="shared" si="13918"/>
        <v>761</v>
      </c>
      <c r="AX730" s="126">
        <f t="shared" si="13918"/>
        <v>53</v>
      </c>
      <c r="AY730" s="128">
        <f t="shared" si="13918"/>
        <v>70</v>
      </c>
      <c r="AZ730" s="127">
        <f t="shared" si="13918"/>
        <v>418</v>
      </c>
      <c r="BA730" s="180">
        <f t="shared" si="13918"/>
        <v>539</v>
      </c>
      <c r="BB730" s="126">
        <f t="shared" si="13918"/>
        <v>312</v>
      </c>
      <c r="BC730" s="128">
        <f t="shared" si="13918"/>
        <v>188</v>
      </c>
      <c r="BD730" s="184">
        <f t="shared" si="13918"/>
        <v>917</v>
      </c>
      <c r="BE730" s="185">
        <f t="shared" si="13918"/>
        <v>1176</v>
      </c>
      <c r="BF730" s="170">
        <f>AF730+AH730+AJ730+AL730+AN730+AP730+AR730+AT730+AV730+AX730+AZ730+BB730+BD730</f>
        <v>6260</v>
      </c>
      <c r="BG730" s="171">
        <f>AG730+AI730+AK730+AM730+AO730+AQ730+AS730+AU730+AW730+AY730+BA730+BC730+BE730</f>
        <v>6542</v>
      </c>
      <c r="BI730" s="146" t="s">
        <v>24</v>
      </c>
      <c r="BJ730" s="129">
        <f>B730/B746</f>
        <v>5.6598486971140373E-2</v>
      </c>
      <c r="BK730" s="130">
        <f t="shared" ref="BK730" si="13919">C730/C746</f>
        <v>6.5151515151515155E-2</v>
      </c>
      <c r="BL730" s="131">
        <f t="shared" ref="BL730" si="13920">D730/D746</f>
        <v>5.7514693534844667E-2</v>
      </c>
      <c r="BM730" s="132">
        <f t="shared" ref="BM730" si="13921">E730/E746</f>
        <v>4.8415806336774656E-2</v>
      </c>
      <c r="BN730" s="129">
        <f t="shared" ref="BN730" si="13922">F730/F746</f>
        <v>5.803409503083061E-2</v>
      </c>
      <c r="BO730" s="130">
        <f t="shared" ref="BO730" si="13923">G730/G746</f>
        <v>3.3595425303788423E-2</v>
      </c>
      <c r="BP730" s="131">
        <f t="shared" ref="BP730" si="13924">H730/H746</f>
        <v>6.2835915270313E-2</v>
      </c>
      <c r="BQ730" s="132">
        <f t="shared" ref="BQ730" si="13925">I730/I746</f>
        <v>4.2294136494713232E-2</v>
      </c>
      <c r="BR730" s="129">
        <f t="shared" ref="BR730" si="13926">J730/J746</f>
        <v>5.5124223602484472E-2</v>
      </c>
      <c r="BS730" s="130">
        <f t="shared" ref="BS730" si="13927">K730/K746</f>
        <v>5.9167275383491598E-2</v>
      </c>
      <c r="BT730" s="131">
        <f t="shared" ref="BT730" si="13928">L730/L746</f>
        <v>2.9233434387180599E-2</v>
      </c>
      <c r="BU730" s="129">
        <f t="shared" ref="BU730" si="13929">M730/M746</f>
        <v>8.7834963845172268E-2</v>
      </c>
      <c r="BV730" s="133">
        <f t="shared" ref="BV730" si="13930">N730/N746</f>
        <v>4.5201668984700974E-2</v>
      </c>
      <c r="BW730" s="134">
        <f t="shared" ref="BW730" si="13931">O730/O746</f>
        <v>5.3924505692031159E-2</v>
      </c>
      <c r="BX730" s="129">
        <f t="shared" ref="BX730" si="13932">P730/P746</f>
        <v>6.5420560747663545E-2</v>
      </c>
      <c r="BY730" s="130">
        <f t="shared" ref="BY730" si="13933">Q730/Q746</f>
        <v>4.3066322136089581E-2</v>
      </c>
      <c r="BZ730" s="131">
        <f t="shared" ref="BZ730" si="13934">R730/R746</f>
        <v>6.4315900686740618E-2</v>
      </c>
      <c r="CA730" s="132">
        <f t="shared" ref="CA730" si="13935">S730/S746</f>
        <v>4.7982006747469698E-2</v>
      </c>
      <c r="CB730" s="129">
        <f t="shared" ref="CB730" si="13936">T730/T746</f>
        <v>4.5278137128072445E-2</v>
      </c>
      <c r="CC730" s="130">
        <f t="shared" ref="CC730" si="13937">U730/U746</f>
        <v>5.5859802847754658E-2</v>
      </c>
      <c r="CD730" s="131">
        <f t="shared" ref="CD730" si="13938">V730/V746</f>
        <v>3.9617486338797817E-2</v>
      </c>
      <c r="CE730" s="132">
        <f t="shared" ref="CE730" si="13939">W730/W746</f>
        <v>6.9151963574274333E-2</v>
      </c>
      <c r="CF730" s="129">
        <f t="shared" ref="CF730" si="13940">X730/X746</f>
        <v>4.9234393404004713E-2</v>
      </c>
      <c r="CG730" s="130">
        <f t="shared" ref="CG730" si="13941">Y730/Y746</f>
        <v>3.7367303609341825E-2</v>
      </c>
      <c r="CH730" s="131">
        <f t="shared" ref="CH730" si="13942">Z730/Z746</f>
        <v>5.9432166211406338E-2</v>
      </c>
      <c r="CI730" s="129">
        <f t="shared" ref="CI730" si="13943">AA730/AA746</f>
        <v>5.5630720254675685E-2</v>
      </c>
      <c r="CJ730" s="135">
        <f t="shared" ref="CJ730" si="13944">AB730/AB746</f>
        <v>5.4670976021293283E-2</v>
      </c>
      <c r="CK730" s="136">
        <f t="shared" ref="CK730" si="13945">AC730/AC746</f>
        <v>5.3042121684867397E-2</v>
      </c>
    </row>
    <row r="731" spans="1:89" x14ac:dyDescent="0.2">
      <c r="A731" s="137" t="s">
        <v>25</v>
      </c>
      <c r="B731" s="206">
        <v>328</v>
      </c>
      <c r="C731" s="190">
        <v>442</v>
      </c>
      <c r="D731" s="191">
        <v>151</v>
      </c>
      <c r="E731" s="192">
        <v>179</v>
      </c>
      <c r="F731" s="189">
        <v>425</v>
      </c>
      <c r="G731" s="193">
        <v>269</v>
      </c>
      <c r="H731" s="191">
        <v>614</v>
      </c>
      <c r="I731" s="192">
        <v>708</v>
      </c>
      <c r="J731" s="189">
        <v>54</v>
      </c>
      <c r="K731" s="190">
        <v>64</v>
      </c>
      <c r="L731" s="191">
        <v>152</v>
      </c>
      <c r="M731" s="189">
        <v>327</v>
      </c>
      <c r="N731" s="194">
        <v>497</v>
      </c>
      <c r="O731" s="207">
        <v>618</v>
      </c>
      <c r="P731" s="189">
        <v>342</v>
      </c>
      <c r="Q731" s="190">
        <v>228</v>
      </c>
      <c r="R731" s="191">
        <v>441</v>
      </c>
      <c r="S731" s="192">
        <v>342</v>
      </c>
      <c r="T731" s="198">
        <v>40</v>
      </c>
      <c r="U731" s="189">
        <v>42</v>
      </c>
      <c r="V731" s="191">
        <v>251</v>
      </c>
      <c r="W731" s="208">
        <v>451</v>
      </c>
      <c r="X731" s="189">
        <v>206</v>
      </c>
      <c r="Y731" s="193">
        <v>110</v>
      </c>
      <c r="Z731" s="191">
        <v>727</v>
      </c>
      <c r="AA731" s="189">
        <v>741</v>
      </c>
      <c r="AB731" s="170">
        <f t="shared" si="13725"/>
        <v>4228</v>
      </c>
      <c r="AC731" s="171">
        <f t="shared" si="13726"/>
        <v>4521</v>
      </c>
      <c r="AE731" s="275" t="str">
        <f>$AE$18</f>
        <v>18:00 - 18:59</v>
      </c>
      <c r="AF731" s="126">
        <f t="shared" si="13917"/>
        <v>662</v>
      </c>
      <c r="AG731" s="190">
        <f t="shared" si="13917"/>
        <v>563</v>
      </c>
      <c r="AH731" s="191">
        <f t="shared" si="13917"/>
        <v>190</v>
      </c>
      <c r="AI731" s="192">
        <f t="shared" si="13917"/>
        <v>217</v>
      </c>
      <c r="AJ731" s="276">
        <f t="shared" si="13917"/>
        <v>486</v>
      </c>
      <c r="AK731" s="193">
        <f t="shared" si="13917"/>
        <v>616</v>
      </c>
      <c r="AL731" s="191">
        <f t="shared" si="13917"/>
        <v>862</v>
      </c>
      <c r="AM731" s="192">
        <f t="shared" si="13917"/>
        <v>944</v>
      </c>
      <c r="AN731" s="276">
        <f t="shared" si="13917"/>
        <v>133</v>
      </c>
      <c r="AO731" s="193">
        <f t="shared" si="13917"/>
        <v>65</v>
      </c>
      <c r="AP731" s="191">
        <f t="shared" si="13918"/>
        <v>482</v>
      </c>
      <c r="AQ731" s="276">
        <f t="shared" si="13918"/>
        <v>192</v>
      </c>
      <c r="AR731" s="194">
        <f t="shared" si="13918"/>
        <v>809</v>
      </c>
      <c r="AS731" s="195">
        <f t="shared" si="13918"/>
        <v>804</v>
      </c>
      <c r="AT731" s="276">
        <f t="shared" si="13918"/>
        <v>306</v>
      </c>
      <c r="AU731" s="193">
        <f t="shared" si="13918"/>
        <v>545</v>
      </c>
      <c r="AV731" s="191">
        <f t="shared" si="13918"/>
        <v>461</v>
      </c>
      <c r="AW731" s="192">
        <f t="shared" si="13918"/>
        <v>759</v>
      </c>
      <c r="AX731" s="276">
        <f t="shared" si="13918"/>
        <v>51</v>
      </c>
      <c r="AY731" s="193">
        <f t="shared" si="13918"/>
        <v>72</v>
      </c>
      <c r="AZ731" s="191">
        <f t="shared" si="13918"/>
        <v>570</v>
      </c>
      <c r="BA731" s="192">
        <f t="shared" si="13918"/>
        <v>438</v>
      </c>
      <c r="BB731" s="276">
        <f t="shared" si="13918"/>
        <v>292</v>
      </c>
      <c r="BC731" s="193">
        <f t="shared" si="13918"/>
        <v>164</v>
      </c>
      <c r="BD731" s="191">
        <f t="shared" si="13918"/>
        <v>870</v>
      </c>
      <c r="BE731" s="276">
        <f t="shared" si="13918"/>
        <v>879</v>
      </c>
      <c r="BF731" s="172">
        <f>SUM(AF731,AH731,AJ731,AL731,AN731,AP731,AR731,AT731,AV731,AX731,AZ731,BB731,BD731)</f>
        <v>6174</v>
      </c>
      <c r="BG731" s="173">
        <f>SUM(AG731,AI731,AK731,AM731,AO731,AQ731,AS731,AU731,AW731,AY731,BA731,BC731,BE731)</f>
        <v>6258</v>
      </c>
      <c r="BI731" s="137" t="s">
        <v>25</v>
      </c>
      <c r="BJ731" s="129">
        <f>B731/B746</f>
        <v>4.5951246847856543E-2</v>
      </c>
      <c r="BK731" s="130">
        <f t="shared" ref="BK731" si="13946">C731/C746</f>
        <v>6.0881542699724518E-2</v>
      </c>
      <c r="BL731" s="131">
        <f t="shared" ref="BL731" si="13947">D731/D746</f>
        <v>6.3392107472712012E-2</v>
      </c>
      <c r="BM731" s="132">
        <f t="shared" ref="BM731" si="13948">E731/E746</f>
        <v>6.3723745105019575E-2</v>
      </c>
      <c r="BN731" s="129">
        <f t="shared" ref="BN731" si="13949">F731/F746</f>
        <v>5.1384354975214604E-2</v>
      </c>
      <c r="BO731" s="130">
        <f t="shared" ref="BO731" si="13950">G731/G746</f>
        <v>3.8456040028591848E-2</v>
      </c>
      <c r="BP731" s="131">
        <f t="shared" ref="BP731" si="13951">H731/H746</f>
        <v>4.8529876699336075E-2</v>
      </c>
      <c r="BQ731" s="132">
        <f t="shared" ref="BQ731" si="13952">I731/I746</f>
        <v>5.6712592117910923E-2</v>
      </c>
      <c r="BR731" s="129">
        <f t="shared" ref="BR731" si="13953">J731/J746</f>
        <v>4.192546583850932E-2</v>
      </c>
      <c r="BS731" s="130">
        <f t="shared" ref="BS731" si="13954">K731/K746</f>
        <v>4.6749452154857561E-2</v>
      </c>
      <c r="BT731" s="131">
        <f t="shared" ref="BT731" si="13955">L731/L746</f>
        <v>3.2914681680381121E-2</v>
      </c>
      <c r="BU731" s="129">
        <f t="shared" ref="BU731" si="13956">M731/M746</f>
        <v>6.9544874521480227E-2</v>
      </c>
      <c r="BV731" s="133">
        <f t="shared" ref="BV731" si="13957">N731/N746</f>
        <v>4.3202364394993045E-2</v>
      </c>
      <c r="BW731" s="134">
        <f t="shared" ref="BW731" si="13958">O731/O746</f>
        <v>5.2897372250278185E-2</v>
      </c>
      <c r="BX731" s="129">
        <f t="shared" ref="BX731" si="13959">P731/P746</f>
        <v>5.9190031152647975E-2</v>
      </c>
      <c r="BY731" s="130">
        <f t="shared" ref="BY731" si="13960">Q731/Q746</f>
        <v>3.9276485788113692E-2</v>
      </c>
      <c r="BZ731" s="131">
        <f t="shared" ref="BZ731" si="13961">R731/R746</f>
        <v>5.8240887480190177E-2</v>
      </c>
      <c r="CA731" s="132">
        <f t="shared" ref="CA731" si="13962">S731/S746</f>
        <v>4.27339747594652E-2</v>
      </c>
      <c r="CB731" s="129">
        <f t="shared" ref="CB731" si="13963">T731/T746</f>
        <v>5.1746442432082797E-2</v>
      </c>
      <c r="CC731" s="130">
        <f t="shared" ref="CC731" si="13964">U731/U746</f>
        <v>4.6002190580503831E-2</v>
      </c>
      <c r="CD731" s="131">
        <f t="shared" ref="CD731" si="13965">V731/V746</f>
        <v>4.2862021857923496E-2</v>
      </c>
      <c r="CE731" s="132">
        <f t="shared" ref="CE731" si="13966">W731/W746</f>
        <v>6.4171883892999437E-2</v>
      </c>
      <c r="CF731" s="129">
        <f t="shared" ref="CF731" si="13967">X731/X746</f>
        <v>4.8527679623085983E-2</v>
      </c>
      <c r="CG731" s="130">
        <f t="shared" ref="CG731" si="13968">Y731/Y746</f>
        <v>4.6709129511677279E-2</v>
      </c>
      <c r="CH731" s="131">
        <f t="shared" ref="CH731" si="13969">Z731/Z746</f>
        <v>6.0177137654167705E-2</v>
      </c>
      <c r="CI731" s="129">
        <f t="shared" ref="CI731" si="13970">AA731/AA746</f>
        <v>5.8973338639076799E-2</v>
      </c>
      <c r="CJ731" s="135">
        <f t="shared" ref="CJ731" si="13971">AB731/AB746</f>
        <v>5.0238836474250814E-2</v>
      </c>
      <c r="CK731" s="136">
        <f t="shared" ref="CK731" si="13972">AC731/AC746</f>
        <v>5.3840016196067687E-2</v>
      </c>
    </row>
    <row r="732" spans="1:89" ht="13.5" thickBot="1" x14ac:dyDescent="0.25">
      <c r="A732" s="146" t="s">
        <v>26</v>
      </c>
      <c r="B732" s="203">
        <v>347</v>
      </c>
      <c r="C732" s="197">
        <v>371</v>
      </c>
      <c r="D732" s="198">
        <v>120</v>
      </c>
      <c r="E732" s="199">
        <v>138</v>
      </c>
      <c r="F732" s="196">
        <v>416</v>
      </c>
      <c r="G732" s="200">
        <v>271</v>
      </c>
      <c r="H732" s="198">
        <v>740</v>
      </c>
      <c r="I732" s="199">
        <v>627</v>
      </c>
      <c r="J732" s="196">
        <v>49</v>
      </c>
      <c r="K732" s="197">
        <v>70</v>
      </c>
      <c r="L732" s="198">
        <v>174</v>
      </c>
      <c r="M732" s="196">
        <v>274</v>
      </c>
      <c r="N732" s="201">
        <v>531</v>
      </c>
      <c r="O732" s="204">
        <v>493</v>
      </c>
      <c r="P732" s="196">
        <v>326</v>
      </c>
      <c r="Q732" s="197">
        <v>253</v>
      </c>
      <c r="R732" s="198">
        <v>407</v>
      </c>
      <c r="S732" s="199">
        <v>374</v>
      </c>
      <c r="T732" s="196">
        <v>38</v>
      </c>
      <c r="U732" s="200">
        <v>32</v>
      </c>
      <c r="V732" s="198">
        <v>252</v>
      </c>
      <c r="W732" s="205">
        <v>389</v>
      </c>
      <c r="X732" s="196">
        <v>198</v>
      </c>
      <c r="Y732" s="200">
        <v>88</v>
      </c>
      <c r="Z732" s="198">
        <v>744</v>
      </c>
      <c r="AA732" s="196">
        <v>717</v>
      </c>
      <c r="AB732" s="170">
        <f t="shared" si="13725"/>
        <v>4342</v>
      </c>
      <c r="AC732" s="171">
        <f t="shared" si="13726"/>
        <v>4097</v>
      </c>
      <c r="AE732" s="273">
        <f>$AE$19</f>
        <v>0</v>
      </c>
      <c r="AF732" s="126">
        <f t="shared" si="13917"/>
        <v>0</v>
      </c>
      <c r="AG732" s="197">
        <f t="shared" si="13917"/>
        <v>0</v>
      </c>
      <c r="AH732" s="198">
        <f t="shared" si="13917"/>
        <v>0</v>
      </c>
      <c r="AI732" s="199">
        <f t="shared" si="13917"/>
        <v>0</v>
      </c>
      <c r="AJ732" s="196">
        <f t="shared" si="13917"/>
        <v>0</v>
      </c>
      <c r="AK732" s="200">
        <f t="shared" si="13917"/>
        <v>0</v>
      </c>
      <c r="AL732" s="198">
        <f t="shared" si="13917"/>
        <v>0</v>
      </c>
      <c r="AM732" s="199">
        <f t="shared" si="13917"/>
        <v>0</v>
      </c>
      <c r="AN732" s="196">
        <f t="shared" si="13917"/>
        <v>0</v>
      </c>
      <c r="AO732" s="200">
        <f t="shared" si="13917"/>
        <v>0</v>
      </c>
      <c r="AP732" s="198">
        <f t="shared" si="13918"/>
        <v>0</v>
      </c>
      <c r="AQ732" s="196">
        <f t="shared" si="13918"/>
        <v>0</v>
      </c>
      <c r="AR732" s="201">
        <f t="shared" si="13918"/>
        <v>0</v>
      </c>
      <c r="AS732" s="202">
        <f t="shared" si="13918"/>
        <v>0</v>
      </c>
      <c r="AT732" s="196">
        <f t="shared" si="13918"/>
        <v>0</v>
      </c>
      <c r="AU732" s="200">
        <f t="shared" si="13918"/>
        <v>0</v>
      </c>
      <c r="AV732" s="198">
        <f t="shared" si="13918"/>
        <v>0</v>
      </c>
      <c r="AW732" s="199">
        <f t="shared" si="13918"/>
        <v>0</v>
      </c>
      <c r="AX732" s="196">
        <f t="shared" si="13918"/>
        <v>0</v>
      </c>
      <c r="AY732" s="200">
        <f t="shared" si="13918"/>
        <v>0</v>
      </c>
      <c r="AZ732" s="198">
        <f t="shared" si="13918"/>
        <v>0</v>
      </c>
      <c r="BA732" s="199">
        <f t="shared" si="13918"/>
        <v>0</v>
      </c>
      <c r="BB732" s="196">
        <f t="shared" si="13918"/>
        <v>0</v>
      </c>
      <c r="BC732" s="200">
        <f t="shared" si="13918"/>
        <v>0</v>
      </c>
      <c r="BD732" s="198">
        <f t="shared" si="13918"/>
        <v>0</v>
      </c>
      <c r="BE732" s="196">
        <f t="shared" si="13918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4.8613056878677501E-2</v>
      </c>
      <c r="BK732" s="130">
        <f t="shared" ref="BK732" si="13973">C732/C746</f>
        <v>5.1101928374655645E-2</v>
      </c>
      <c r="BL732" s="131">
        <f t="shared" ref="BL732" si="13974">D732/D746</f>
        <v>5.0377833753148617E-2</v>
      </c>
      <c r="BM732" s="132">
        <f t="shared" ref="BM732" si="13975">E732/E746</f>
        <v>4.9127803488786044E-2</v>
      </c>
      <c r="BN732" s="129">
        <f t="shared" ref="BN732" si="13976">F732/F746</f>
        <v>5.0296215693386534E-2</v>
      </c>
      <c r="BO732" s="130">
        <f t="shared" ref="BO732" si="13977">G732/G746</f>
        <v>3.8741958541815585E-2</v>
      </c>
      <c r="BP732" s="131">
        <f t="shared" ref="BP732" si="13978">H732/H746</f>
        <v>5.8488776478027187E-2</v>
      </c>
      <c r="BQ732" s="132">
        <f t="shared" ref="BQ732" si="13979">I732/I746</f>
        <v>5.0224287087471967E-2</v>
      </c>
      <c r="BR732" s="129">
        <f t="shared" ref="BR732" si="13980">J732/J746</f>
        <v>3.8043478260869568E-2</v>
      </c>
      <c r="BS732" s="130">
        <f t="shared" ref="BS732" si="13981">K732/K746</f>
        <v>5.1132213294375457E-2</v>
      </c>
      <c r="BT732" s="131">
        <f t="shared" ref="BT732" si="13982">L732/L746</f>
        <v>3.7678648765699436E-2</v>
      </c>
      <c r="BU732" s="129">
        <f t="shared" ref="BU732" si="13983">M732/M746</f>
        <v>5.827307528711187E-2</v>
      </c>
      <c r="BV732" s="133">
        <f t="shared" ref="BV732" si="13984">N732/N746</f>
        <v>4.6157858136300418E-2</v>
      </c>
      <c r="BW732" s="134">
        <f t="shared" ref="BW732" si="13985">O732/O746</f>
        <v>4.2198065565351363E-2</v>
      </c>
      <c r="BX732" s="129">
        <f t="shared" ref="BX732" si="13986">P732/P746</f>
        <v>5.6420906888196606E-2</v>
      </c>
      <c r="BY732" s="130">
        <f t="shared" ref="BY732" si="13987">Q732/Q746</f>
        <v>4.3583118001722654E-2</v>
      </c>
      <c r="BZ732" s="131">
        <f t="shared" ref="BZ732" si="13988">R732/R746</f>
        <v>5.3750660327522452E-2</v>
      </c>
      <c r="CA732" s="132">
        <f t="shared" ref="CA732" si="13989">S732/S746</f>
        <v>4.6732475321754341E-2</v>
      </c>
      <c r="CB732" s="129">
        <f t="shared" ref="CB732" si="13990">T732/T746</f>
        <v>4.9159120310478657E-2</v>
      </c>
      <c r="CC732" s="130">
        <f t="shared" ref="CC732" si="13991">U732/U746</f>
        <v>3.5049288061336253E-2</v>
      </c>
      <c r="CD732" s="131">
        <f t="shared" ref="CD732" si="13992">V732/V746</f>
        <v>4.3032786885245901E-2</v>
      </c>
      <c r="CE732" s="132">
        <f t="shared" ref="CE732" si="13993">W732/W746</f>
        <v>5.5350028457598177E-2</v>
      </c>
      <c r="CF732" s="129">
        <f t="shared" ref="CF732" si="13994">X732/X746</f>
        <v>4.6643109540636045E-2</v>
      </c>
      <c r="CG732" s="130">
        <f t="shared" ref="CG732" si="13995">Y732/Y746</f>
        <v>3.7367303609341825E-2</v>
      </c>
      <c r="CH732" s="131">
        <f t="shared" ref="CH732" si="13996">Z732/Z746</f>
        <v>6.158430593493916E-2</v>
      </c>
      <c r="CI732" s="129">
        <f t="shared" ref="CI732" si="13997">AA732/AA746</f>
        <v>5.7063270990847591E-2</v>
      </c>
      <c r="CJ732" s="135">
        <f t="shared" ref="CJ732" si="13998">AB732/AB746</f>
        <v>5.1593431402837522E-2</v>
      </c>
      <c r="CK732" s="136">
        <f t="shared" ref="CK732" si="13999">AC732/AC746</f>
        <v>4.8790653916232989E-2</v>
      </c>
    </row>
    <row r="733" spans="1:89" ht="14.25" thickTop="1" thickBot="1" x14ac:dyDescent="0.25">
      <c r="A733" s="137" t="s">
        <v>27</v>
      </c>
      <c r="B733" s="206">
        <v>442</v>
      </c>
      <c r="C733" s="190">
        <v>455</v>
      </c>
      <c r="D733" s="191">
        <v>149</v>
      </c>
      <c r="E733" s="192">
        <v>192</v>
      </c>
      <c r="F733" s="189">
        <v>528</v>
      </c>
      <c r="G733" s="193">
        <v>346</v>
      </c>
      <c r="H733" s="191">
        <v>742</v>
      </c>
      <c r="I733" s="192">
        <v>812</v>
      </c>
      <c r="J733" s="189">
        <v>72</v>
      </c>
      <c r="K733" s="190">
        <v>67</v>
      </c>
      <c r="L733" s="191">
        <v>230</v>
      </c>
      <c r="M733" s="189">
        <v>244</v>
      </c>
      <c r="N733" s="194">
        <v>610</v>
      </c>
      <c r="O733" s="207">
        <v>602</v>
      </c>
      <c r="P733" s="189">
        <v>377</v>
      </c>
      <c r="Q733" s="190">
        <v>304</v>
      </c>
      <c r="R733" s="191">
        <v>480</v>
      </c>
      <c r="S733" s="192">
        <v>432</v>
      </c>
      <c r="T733" s="189">
        <v>38</v>
      </c>
      <c r="U733" s="193">
        <v>41</v>
      </c>
      <c r="V733" s="191">
        <v>301</v>
      </c>
      <c r="W733" s="208">
        <v>436</v>
      </c>
      <c r="X733" s="189">
        <v>214</v>
      </c>
      <c r="Y733" s="193">
        <v>106</v>
      </c>
      <c r="Z733" s="191">
        <v>811</v>
      </c>
      <c r="AA733" s="189">
        <v>964</v>
      </c>
      <c r="AB733" s="170">
        <f t="shared" si="13725"/>
        <v>4994</v>
      </c>
      <c r="AC733" s="171">
        <f t="shared" si="13726"/>
        <v>5001</v>
      </c>
      <c r="AE733" s="267" t="s">
        <v>13</v>
      </c>
      <c r="AF733" s="20">
        <f t="shared" ref="AF733:BG733" si="14000">SUM(AF730:AF732)</f>
        <v>1275</v>
      </c>
      <c r="AG733" s="21">
        <f t="shared" si="14000"/>
        <v>1119</v>
      </c>
      <c r="AH733" s="20">
        <f t="shared" si="14000"/>
        <v>343</v>
      </c>
      <c r="AI733" s="21">
        <f t="shared" si="14000"/>
        <v>408</v>
      </c>
      <c r="AJ733" s="20">
        <f t="shared" si="14000"/>
        <v>1024</v>
      </c>
      <c r="AK733" s="21">
        <f t="shared" si="14000"/>
        <v>1186</v>
      </c>
      <c r="AL733" s="20">
        <f t="shared" si="14000"/>
        <v>1932</v>
      </c>
      <c r="AM733" s="21">
        <f t="shared" si="14000"/>
        <v>1827</v>
      </c>
      <c r="AN733" s="20">
        <f t="shared" si="14000"/>
        <v>236</v>
      </c>
      <c r="AO733" s="21">
        <f t="shared" si="14000"/>
        <v>126</v>
      </c>
      <c r="AP733" s="20">
        <f t="shared" si="14000"/>
        <v>887</v>
      </c>
      <c r="AQ733" s="21">
        <f t="shared" si="14000"/>
        <v>455</v>
      </c>
      <c r="AR733" s="20">
        <f t="shared" si="14000"/>
        <v>1650</v>
      </c>
      <c r="AS733" s="21">
        <f t="shared" si="14000"/>
        <v>1593</v>
      </c>
      <c r="AT733" s="20">
        <f t="shared" si="14000"/>
        <v>658</v>
      </c>
      <c r="AU733" s="21">
        <f t="shared" si="14000"/>
        <v>1040</v>
      </c>
      <c r="AV733" s="20">
        <f t="shared" si="14000"/>
        <v>946</v>
      </c>
      <c r="AW733" s="21">
        <f t="shared" si="14000"/>
        <v>1520</v>
      </c>
      <c r="AX733" s="20">
        <f t="shared" si="14000"/>
        <v>104</v>
      </c>
      <c r="AY733" s="21">
        <f t="shared" si="14000"/>
        <v>142</v>
      </c>
      <c r="AZ733" s="20">
        <f t="shared" si="14000"/>
        <v>988</v>
      </c>
      <c r="BA733" s="21">
        <f t="shared" si="14000"/>
        <v>977</v>
      </c>
      <c r="BB733" s="20">
        <f t="shared" si="14000"/>
        <v>604</v>
      </c>
      <c r="BC733" s="21">
        <f t="shared" si="14000"/>
        <v>352</v>
      </c>
      <c r="BD733" s="20">
        <f t="shared" si="14000"/>
        <v>1787</v>
      </c>
      <c r="BE733" s="21">
        <f t="shared" si="14000"/>
        <v>2055</v>
      </c>
      <c r="BF733" s="174">
        <f t="shared" si="14000"/>
        <v>12434</v>
      </c>
      <c r="BG733" s="175">
        <f t="shared" si="14000"/>
        <v>12800</v>
      </c>
      <c r="BI733" s="137" t="s">
        <v>27</v>
      </c>
      <c r="BJ733" s="129">
        <f>B733/B746</f>
        <v>6.1922107032782295E-2</v>
      </c>
      <c r="BK733" s="130">
        <f t="shared" ref="BK733" si="14001">C733/C746</f>
        <v>6.267217630853994E-2</v>
      </c>
      <c r="BL733" s="131">
        <f t="shared" ref="BL733" si="14002">D733/D746</f>
        <v>6.2552476910159527E-2</v>
      </c>
      <c r="BM733" s="132">
        <f t="shared" ref="BM733" si="14003">E733/E746</f>
        <v>6.8351726593093631E-2</v>
      </c>
      <c r="BN733" s="129">
        <f t="shared" ref="BN733" si="14004">F733/F746</f>
        <v>6.383750453391368E-2</v>
      </c>
      <c r="BO733" s="130">
        <f t="shared" ref="BO733" si="14005">G733/G746</f>
        <v>4.9463902787705502E-2</v>
      </c>
      <c r="BP733" s="131">
        <f t="shared" ref="BP733" si="14006">H733/H746</f>
        <v>5.864685425229213E-2</v>
      </c>
      <c r="BQ733" s="132">
        <f t="shared" ref="BQ733" si="14007">I733/I746</f>
        <v>6.5043255366869598E-2</v>
      </c>
      <c r="BR733" s="129">
        <f t="shared" ref="BR733" si="14008">J733/J746</f>
        <v>5.5900621118012424E-2</v>
      </c>
      <c r="BS733" s="130">
        <f t="shared" ref="BS733" si="14009">K733/K746</f>
        <v>4.8940832724616509E-2</v>
      </c>
      <c r="BT733" s="131">
        <f t="shared" ref="BT733" si="14010">L733/L746</f>
        <v>4.9805110437418795E-2</v>
      </c>
      <c r="BU733" s="129">
        <f t="shared" ref="BU733" si="14011">M733/M746</f>
        <v>5.1892811569544874E-2</v>
      </c>
      <c r="BV733" s="133">
        <f t="shared" ref="BV733" si="14012">N733/N746</f>
        <v>5.3025034770514602E-2</v>
      </c>
      <c r="BW733" s="134">
        <f t="shared" ref="BW733" si="14013">O733/O746</f>
        <v>5.1527860994607551E-2</v>
      </c>
      <c r="BX733" s="129">
        <f t="shared" ref="BX733" si="14014">P733/P746</f>
        <v>6.5247490481135345E-2</v>
      </c>
      <c r="BY733" s="130">
        <f t="shared" ref="BY733" si="14015">Q733/Q746</f>
        <v>5.236864771748493E-2</v>
      </c>
      <c r="BZ733" s="131">
        <f t="shared" ref="BZ733" si="14016">R733/R746</f>
        <v>6.3391442155309036E-2</v>
      </c>
      <c r="CA733" s="132">
        <f t="shared" ref="CA733" si="14017">S733/S746</f>
        <v>5.3979757590903413E-2</v>
      </c>
      <c r="CB733" s="129">
        <f t="shared" ref="CB733" si="14018">T733/T746</f>
        <v>4.9159120310478657E-2</v>
      </c>
      <c r="CC733" s="130">
        <f t="shared" ref="CC733" si="14019">U733/U746</f>
        <v>4.4906900328587074E-2</v>
      </c>
      <c r="CD733" s="131">
        <f t="shared" ref="CD733" si="14020">V733/V746</f>
        <v>5.1400273224043717E-2</v>
      </c>
      <c r="CE733" s="132">
        <f t="shared" ref="CE733" si="14021">W733/W746</f>
        <v>6.2037564029595905E-2</v>
      </c>
      <c r="CF733" s="129">
        <f t="shared" ref="CF733" si="14022">X733/X746</f>
        <v>5.0412249705535928E-2</v>
      </c>
      <c r="CG733" s="130">
        <f t="shared" ref="CG733" si="14023">Y733/Y746</f>
        <v>4.5010615711252651E-2</v>
      </c>
      <c r="CH733" s="131">
        <f t="shared" ref="CH733" si="14024">Z733/Z746</f>
        <v>6.7130204453273737E-2</v>
      </c>
      <c r="CI733" s="129">
        <f t="shared" ref="CI733" si="14025">AA733/AA746</f>
        <v>7.6721050537206528E-2</v>
      </c>
      <c r="CJ733" s="135">
        <f t="shared" ref="CJ733" si="14026">AB733/AB746</f>
        <v>5.9340763801421136E-2</v>
      </c>
      <c r="CK733" s="136">
        <f t="shared" ref="CK733" si="14027">AC733/AC746</f>
        <v>5.9556275380786221E-2</v>
      </c>
    </row>
    <row r="734" spans="1:89" ht="13.5" thickTop="1" x14ac:dyDescent="0.2">
      <c r="A734" s="146" t="s">
        <v>28</v>
      </c>
      <c r="B734" s="203">
        <v>515</v>
      </c>
      <c r="C734" s="197">
        <v>537</v>
      </c>
      <c r="D734" s="198">
        <v>182</v>
      </c>
      <c r="E734" s="199">
        <v>162</v>
      </c>
      <c r="F734" s="196">
        <v>429</v>
      </c>
      <c r="G734" s="200">
        <v>438</v>
      </c>
      <c r="H734" s="198">
        <v>885</v>
      </c>
      <c r="I734" s="199">
        <v>757</v>
      </c>
      <c r="J734" s="196">
        <v>72</v>
      </c>
      <c r="K734" s="197">
        <v>53</v>
      </c>
      <c r="L734" s="198">
        <v>256</v>
      </c>
      <c r="M734" s="196">
        <v>216</v>
      </c>
      <c r="N734" s="201">
        <v>877</v>
      </c>
      <c r="O734" s="204">
        <v>592</v>
      </c>
      <c r="P734" s="196">
        <v>390</v>
      </c>
      <c r="Q734" s="197">
        <v>295</v>
      </c>
      <c r="R734" s="198">
        <v>480</v>
      </c>
      <c r="S734" s="199">
        <v>515</v>
      </c>
      <c r="T734" s="196">
        <v>35</v>
      </c>
      <c r="U734" s="200">
        <v>38</v>
      </c>
      <c r="V734" s="198">
        <v>399</v>
      </c>
      <c r="W734" s="205">
        <v>460</v>
      </c>
      <c r="X734" s="196">
        <v>246</v>
      </c>
      <c r="Y734" s="200">
        <v>123</v>
      </c>
      <c r="Z734" s="198">
        <v>818</v>
      </c>
      <c r="AA734" s="196">
        <v>942</v>
      </c>
      <c r="AB734" s="170">
        <f t="shared" si="13725"/>
        <v>5584</v>
      </c>
      <c r="AC734" s="171">
        <f t="shared" si="13726"/>
        <v>5128</v>
      </c>
      <c r="BI734" s="146" t="s">
        <v>28</v>
      </c>
      <c r="BJ734" s="129">
        <f>B734/B746</f>
        <v>7.2149061361725969E-2</v>
      </c>
      <c r="BK734" s="130">
        <f t="shared" ref="BK734" si="14028">C734/C746</f>
        <v>7.3966942148760331E-2</v>
      </c>
      <c r="BL734" s="131">
        <f t="shared" ref="BL734" si="14029">D734/D746</f>
        <v>7.6406381192275399E-2</v>
      </c>
      <c r="BM734" s="132">
        <f t="shared" ref="BM734" si="14030">E734/E746</f>
        <v>5.7671769312922748E-2</v>
      </c>
      <c r="BN734" s="129">
        <f t="shared" ref="BN734" si="14031">F734/F746</f>
        <v>5.1867972433804858E-2</v>
      </c>
      <c r="BO734" s="130">
        <f t="shared" ref="BO734" si="14032">G734/G746</f>
        <v>6.2616154395997145E-2</v>
      </c>
      <c r="BP734" s="131">
        <f t="shared" ref="BP734" si="14033">H734/H746</f>
        <v>6.9949415112235222E-2</v>
      </c>
      <c r="BQ734" s="132">
        <f t="shared" ref="BQ734" si="14034">I734/I746</f>
        <v>6.0637616148670297E-2</v>
      </c>
      <c r="BR734" s="129">
        <f t="shared" ref="BR734" si="14035">J734/J746</f>
        <v>5.5900621118012424E-2</v>
      </c>
      <c r="BS734" s="130">
        <f t="shared" ref="BS734" si="14036">K734/K746</f>
        <v>3.8714390065741421E-2</v>
      </c>
      <c r="BT734" s="131">
        <f t="shared" ref="BT734" si="14037">L734/L746</f>
        <v>5.5435253356431353E-2</v>
      </c>
      <c r="BU734" s="129">
        <f t="shared" ref="BU734" si="14038">M734/M746</f>
        <v>4.5937898766482348E-2</v>
      </c>
      <c r="BV734" s="133">
        <f t="shared" ref="BV734" si="14039">N734/N746</f>
        <v>7.6234353268428368E-2</v>
      </c>
      <c r="BW734" s="134">
        <f t="shared" ref="BW734" si="14040">O734/O746</f>
        <v>5.0671916459813407E-2</v>
      </c>
      <c r="BX734" s="129">
        <f t="shared" ref="BX734" si="14041">P734/P746</f>
        <v>6.749740394600208E-2</v>
      </c>
      <c r="BY734" s="130">
        <f t="shared" ref="BY734" si="14042">Q734/Q746</f>
        <v>5.0818260120585705E-2</v>
      </c>
      <c r="BZ734" s="131">
        <f t="shared" ref="BZ734" si="14043">R734/R746</f>
        <v>6.3391442155309036E-2</v>
      </c>
      <c r="CA734" s="132">
        <f t="shared" ref="CA734" si="14044">S734/S746</f>
        <v>6.4350868424340874E-2</v>
      </c>
      <c r="CB734" s="129">
        <f t="shared" ref="CB734" si="14045">T734/T746</f>
        <v>4.5278137128072445E-2</v>
      </c>
      <c r="CC734" s="130">
        <f t="shared" ref="CC734" si="14046">U734/U746</f>
        <v>4.1621029572836803E-2</v>
      </c>
      <c r="CD734" s="131">
        <f t="shared" ref="CD734" si="14047">V734/V746</f>
        <v>6.8135245901639344E-2</v>
      </c>
      <c r="CE734" s="132">
        <f t="shared" ref="CE734" si="14048">W734/W746</f>
        <v>6.5452475811041549E-2</v>
      </c>
      <c r="CF734" s="129">
        <f t="shared" ref="CF734" si="14049">X734/X746</f>
        <v>5.7950530035335686E-2</v>
      </c>
      <c r="CG734" s="130">
        <f t="shared" ref="CG734" si="14050">Y734/Y746</f>
        <v>5.2229299363057327E-2</v>
      </c>
      <c r="CH734" s="131">
        <f t="shared" ref="CH734" si="14051">Z734/Z746</f>
        <v>6.7709626686532576E-2</v>
      </c>
      <c r="CI734" s="129">
        <f t="shared" ref="CI734" si="14052">AA734/AA746</f>
        <v>7.4970155192996421E-2</v>
      </c>
      <c r="CJ734" s="135">
        <f t="shared" ref="CJ734" si="14053">AB734/AB746</f>
        <v>6.6351386677440047E-2</v>
      </c>
      <c r="CK734" s="136">
        <f t="shared" ref="CK734" si="14054">AC734/AC746</f>
        <v>6.1068702290076333E-2</v>
      </c>
    </row>
    <row r="735" spans="1:89" x14ac:dyDescent="0.2">
      <c r="A735" s="137" t="s">
        <v>29</v>
      </c>
      <c r="B735" s="206">
        <v>540</v>
      </c>
      <c r="C735" s="190">
        <v>575</v>
      </c>
      <c r="D735" s="191">
        <v>193</v>
      </c>
      <c r="E735" s="192">
        <v>184</v>
      </c>
      <c r="F735" s="189">
        <v>457</v>
      </c>
      <c r="G735" s="193">
        <v>477</v>
      </c>
      <c r="H735" s="191">
        <v>887</v>
      </c>
      <c r="I735" s="192">
        <v>856</v>
      </c>
      <c r="J735" s="189">
        <v>84</v>
      </c>
      <c r="K735" s="190">
        <v>78</v>
      </c>
      <c r="L735" s="191">
        <v>295</v>
      </c>
      <c r="M735" s="189">
        <v>226</v>
      </c>
      <c r="N735" s="194">
        <v>743</v>
      </c>
      <c r="O735" s="207">
        <v>644</v>
      </c>
      <c r="P735" s="189">
        <v>441</v>
      </c>
      <c r="Q735" s="190">
        <v>330</v>
      </c>
      <c r="R735" s="191">
        <v>492</v>
      </c>
      <c r="S735" s="192">
        <v>567</v>
      </c>
      <c r="T735" s="189">
        <v>64</v>
      </c>
      <c r="U735" s="193">
        <v>39</v>
      </c>
      <c r="V735" s="191">
        <v>433</v>
      </c>
      <c r="W735" s="208">
        <v>480</v>
      </c>
      <c r="X735" s="189">
        <v>263</v>
      </c>
      <c r="Y735" s="193">
        <v>130</v>
      </c>
      <c r="Z735" s="191">
        <v>956</v>
      </c>
      <c r="AA735" s="189">
        <v>831</v>
      </c>
      <c r="AB735" s="170">
        <f t="shared" si="13725"/>
        <v>5848</v>
      </c>
      <c r="AC735" s="171">
        <f t="shared" si="13726"/>
        <v>5417</v>
      </c>
      <c r="BI735" s="137" t="s">
        <v>29</v>
      </c>
      <c r="BJ735" s="129">
        <f>B735/B746</f>
        <v>7.5651442981227238E-2</v>
      </c>
      <c r="BK735" s="130">
        <f t="shared" ref="BK735" si="14055">C735/C746</f>
        <v>7.9201101928374651E-2</v>
      </c>
      <c r="BL735" s="131">
        <f t="shared" ref="BL735" si="14056">D735/D746</f>
        <v>8.1024349286314024E-2</v>
      </c>
      <c r="BM735" s="132">
        <f t="shared" ref="BM735" si="14057">E735/E746</f>
        <v>6.5503737985048063E-2</v>
      </c>
      <c r="BN735" s="129">
        <f t="shared" ref="BN735" si="14058">F735/F746</f>
        <v>5.5253294643936648E-2</v>
      </c>
      <c r="BO735" s="130">
        <f t="shared" ref="BO735" si="14059">G735/G746</f>
        <v>6.81915654038599E-2</v>
      </c>
      <c r="BP735" s="131">
        <f t="shared" ref="BP735" si="14060">H735/H746</f>
        <v>7.0107492886500158E-2</v>
      </c>
      <c r="BQ735" s="132">
        <f t="shared" ref="BQ735" si="14061">I735/I746</f>
        <v>6.8567766741429031E-2</v>
      </c>
      <c r="BR735" s="129">
        <f t="shared" ref="BR735" si="14062">J735/J746</f>
        <v>6.5217391304347824E-2</v>
      </c>
      <c r="BS735" s="130">
        <f t="shared" ref="BS735" si="14063">K735/K746</f>
        <v>5.697589481373265E-2</v>
      </c>
      <c r="BT735" s="131">
        <f t="shared" ref="BT735" si="14064">L735/L746</f>
        <v>6.3880467734950194E-2</v>
      </c>
      <c r="BU735" s="129">
        <f t="shared" ref="BU735" si="14065">M735/M746</f>
        <v>4.8064653339004677E-2</v>
      </c>
      <c r="BV735" s="133">
        <f t="shared" ref="BV735" si="14066">N735/N746</f>
        <v>6.4586230876216968E-2</v>
      </c>
      <c r="BW735" s="134">
        <f t="shared" ref="BW735" si="14067">O735/O746</f>
        <v>5.5122828040742963E-2</v>
      </c>
      <c r="BX735" s="129">
        <f t="shared" ref="BX735" si="14068">P735/P746</f>
        <v>7.6323987538940805E-2</v>
      </c>
      <c r="BY735" s="130">
        <f t="shared" ref="BY735" si="14069">Q735/Q746</f>
        <v>5.6847545219638244E-2</v>
      </c>
      <c r="BZ735" s="131">
        <f t="shared" ref="BZ735" si="14070">R735/R746</f>
        <v>6.4976228209191758E-2</v>
      </c>
      <c r="CA735" s="132">
        <f t="shared" ref="CA735" si="14071">S735/S746</f>
        <v>7.0848431838060721E-2</v>
      </c>
      <c r="CB735" s="129">
        <f t="shared" ref="CB735" si="14072">T735/T746</f>
        <v>8.2794307891332478E-2</v>
      </c>
      <c r="CC735" s="130">
        <f t="shared" ref="CC735" si="14073">U735/U746</f>
        <v>4.271631982475356E-2</v>
      </c>
      <c r="CD735" s="131">
        <f t="shared" ref="CD735" si="14074">V735/V746</f>
        <v>7.3941256830601099E-2</v>
      </c>
      <c r="CE735" s="132">
        <f t="shared" ref="CE735" si="14075">W735/W746</f>
        <v>6.8298235628912921E-2</v>
      </c>
      <c r="CF735" s="129">
        <f t="shared" ref="CF735" si="14076">X735/X746</f>
        <v>6.1955241460541814E-2</v>
      </c>
      <c r="CG735" s="130">
        <f t="shared" ref="CG735" si="14077">Y735/Y746</f>
        <v>5.5201698513800426E-2</v>
      </c>
      <c r="CH735" s="131">
        <f t="shared" ref="CH735" si="14078">Z735/Z746</f>
        <v>7.9132522142206771E-2</v>
      </c>
      <c r="CI735" s="129">
        <f t="shared" ref="CI735" si="14079">AA735/AA746</f>
        <v>6.6136092319936335E-2</v>
      </c>
      <c r="CJ735" s="135">
        <f t="shared" ref="CJ735" si="14080">AB735/AB746</f>
        <v>6.9488343354167162E-2</v>
      </c>
      <c r="CK735" s="136">
        <f t="shared" ref="CK735" si="14081">AC735/AC746</f>
        <v>6.4510366674208952E-2</v>
      </c>
    </row>
    <row r="736" spans="1:89" x14ac:dyDescent="0.2">
      <c r="A736" s="146" t="s">
        <v>30</v>
      </c>
      <c r="B736" s="203">
        <v>613</v>
      </c>
      <c r="C736" s="197">
        <v>556</v>
      </c>
      <c r="D736" s="198">
        <v>153</v>
      </c>
      <c r="E736" s="199">
        <v>191</v>
      </c>
      <c r="F736" s="196">
        <v>538</v>
      </c>
      <c r="G736" s="200">
        <v>570</v>
      </c>
      <c r="H736" s="198">
        <v>1070</v>
      </c>
      <c r="I736" s="199">
        <v>883</v>
      </c>
      <c r="J736" s="196">
        <v>103</v>
      </c>
      <c r="K736" s="197">
        <v>61</v>
      </c>
      <c r="L736" s="198">
        <v>405</v>
      </c>
      <c r="M736" s="196">
        <v>263</v>
      </c>
      <c r="N736" s="201">
        <v>841</v>
      </c>
      <c r="O736" s="204">
        <v>789</v>
      </c>
      <c r="P736" s="196">
        <v>352</v>
      </c>
      <c r="Q736" s="197">
        <v>495</v>
      </c>
      <c r="R736" s="198">
        <v>485</v>
      </c>
      <c r="S736" s="199">
        <v>761</v>
      </c>
      <c r="T736" s="196">
        <v>53</v>
      </c>
      <c r="U736" s="200">
        <v>70</v>
      </c>
      <c r="V736" s="198">
        <v>418</v>
      </c>
      <c r="W736" s="205">
        <v>539</v>
      </c>
      <c r="X736" s="196">
        <v>312</v>
      </c>
      <c r="Y736" s="200">
        <v>188</v>
      </c>
      <c r="Z736" s="198">
        <v>917</v>
      </c>
      <c r="AA736" s="196">
        <v>1176</v>
      </c>
      <c r="AB736" s="170">
        <f t="shared" si="13725"/>
        <v>6260</v>
      </c>
      <c r="AC736" s="171">
        <f t="shared" si="13726"/>
        <v>6542</v>
      </c>
      <c r="BI736" s="146" t="s">
        <v>30</v>
      </c>
      <c r="BJ736" s="129">
        <f>B736/B746</f>
        <v>8.5878397310170912E-2</v>
      </c>
      <c r="BK736" s="130">
        <f t="shared" ref="BK736" si="14082">C736/C746</f>
        <v>7.6584022038567498E-2</v>
      </c>
      <c r="BL736" s="131">
        <f t="shared" ref="BL736" si="14083">D736/D746</f>
        <v>6.4231738035264482E-2</v>
      </c>
      <c r="BM736" s="132">
        <f t="shared" ref="BM736" si="14084">E736/E746</f>
        <v>6.7995728017087934E-2</v>
      </c>
      <c r="BN736" s="129">
        <f t="shared" ref="BN736" si="14085">F736/F746</f>
        <v>6.504654818038931E-2</v>
      </c>
      <c r="BO736" s="130">
        <f t="shared" ref="BO736" si="14086">G736/G746</f>
        <v>8.1486776268763397E-2</v>
      </c>
      <c r="BP736" s="131">
        <f t="shared" ref="BP736" si="14087">H736/H746</f>
        <v>8.457160923174202E-2</v>
      </c>
      <c r="BQ736" s="132">
        <f t="shared" ref="BQ736" si="14088">I736/I746</f>
        <v>7.0730535084908688E-2</v>
      </c>
      <c r="BR736" s="129">
        <f t="shared" ref="BR736" si="14089">J736/J746</f>
        <v>7.996894409937888E-2</v>
      </c>
      <c r="BS736" s="130">
        <f t="shared" ref="BS736" si="14090">K736/K746</f>
        <v>4.4558071585098613E-2</v>
      </c>
      <c r="BT736" s="131">
        <f t="shared" ref="BT736" si="14091">L736/L746</f>
        <v>8.7700303161541787E-2</v>
      </c>
      <c r="BU736" s="129">
        <f t="shared" ref="BU736" si="14092">M736/M746</f>
        <v>5.5933645257337301E-2</v>
      </c>
      <c r="BV736" s="133">
        <f t="shared" ref="BV736" si="14093">N736/N746</f>
        <v>7.3105006954102922E-2</v>
      </c>
      <c r="BW736" s="134">
        <f t="shared" ref="BW736" si="14094">O736/O746</f>
        <v>6.7534023795258066E-2</v>
      </c>
      <c r="BX736" s="129">
        <f t="shared" ref="BX736" si="14095">P736/P746</f>
        <v>6.0920733817930083E-2</v>
      </c>
      <c r="BY736" s="130">
        <f t="shared" ref="BY736" si="14096">Q736/Q746</f>
        <v>8.5271317829457363E-2</v>
      </c>
      <c r="BZ736" s="131">
        <f t="shared" ref="BZ736" si="14097">R736/R746</f>
        <v>6.4051769677760176E-2</v>
      </c>
      <c r="CA736" s="132">
        <f t="shared" ref="CA736" si="14098">S736/S746</f>
        <v>9.5089341496938651E-2</v>
      </c>
      <c r="CB736" s="129">
        <f t="shared" ref="CB736" si="14099">T736/T746</f>
        <v>6.85640362225097E-2</v>
      </c>
      <c r="CC736" s="130">
        <f t="shared" ref="CC736" si="14100">U736/U746</f>
        <v>7.6670317634173049E-2</v>
      </c>
      <c r="CD736" s="131">
        <f t="shared" ref="CD736" si="14101">V736/V746</f>
        <v>7.1379781420765023E-2</v>
      </c>
      <c r="CE736" s="132">
        <f t="shared" ref="CE736" si="14102">W736/W746</f>
        <v>7.6693227091633467E-2</v>
      </c>
      <c r="CF736" s="129">
        <f t="shared" ref="CF736" si="14103">X736/X746</f>
        <v>7.3498233215547701E-2</v>
      </c>
      <c r="CG736" s="130">
        <f t="shared" ref="CG736" si="14104">Y736/Y746</f>
        <v>7.9830148619957533E-2</v>
      </c>
      <c r="CH736" s="131">
        <f t="shared" ref="CH736" si="14105">Z736/Z746</f>
        <v>7.5904312556907536E-2</v>
      </c>
      <c r="CI736" s="129">
        <f t="shared" ref="CI736" si="14106">AA736/AA746</f>
        <v>9.3593314763231197E-2</v>
      </c>
      <c r="CJ736" s="135">
        <f t="shared" ref="CJ736" si="14107">AB736/AB746</f>
        <v>7.4383896955726128E-2</v>
      </c>
      <c r="CK736" s="136">
        <f t="shared" ref="CK736" si="14108">AC736/AC746</f>
        <v>7.7907849138393021E-2</v>
      </c>
    </row>
    <row r="737" spans="1:89" x14ac:dyDescent="0.2">
      <c r="A737" s="137" t="s">
        <v>31</v>
      </c>
      <c r="B737" s="206">
        <v>662</v>
      </c>
      <c r="C737" s="190">
        <v>563</v>
      </c>
      <c r="D737" s="191">
        <v>190</v>
      </c>
      <c r="E737" s="192">
        <v>217</v>
      </c>
      <c r="F737" s="189">
        <v>486</v>
      </c>
      <c r="G737" s="193">
        <v>616</v>
      </c>
      <c r="H737" s="191">
        <v>862</v>
      </c>
      <c r="I737" s="192">
        <v>944</v>
      </c>
      <c r="J737" s="189">
        <v>133</v>
      </c>
      <c r="K737" s="190">
        <v>65</v>
      </c>
      <c r="L737" s="191">
        <v>482</v>
      </c>
      <c r="M737" s="189">
        <v>192</v>
      </c>
      <c r="N737" s="194">
        <v>809</v>
      </c>
      <c r="O737" s="207">
        <v>804</v>
      </c>
      <c r="P737" s="189">
        <v>306</v>
      </c>
      <c r="Q737" s="190">
        <v>545</v>
      </c>
      <c r="R737" s="191">
        <v>461</v>
      </c>
      <c r="S737" s="192">
        <v>759</v>
      </c>
      <c r="T737" s="189">
        <v>51</v>
      </c>
      <c r="U737" s="193">
        <v>72</v>
      </c>
      <c r="V737" s="191">
        <v>570</v>
      </c>
      <c r="W737" s="208">
        <v>438</v>
      </c>
      <c r="X737" s="189">
        <v>292</v>
      </c>
      <c r="Y737" s="193">
        <v>164</v>
      </c>
      <c r="Z737" s="191">
        <v>870</v>
      </c>
      <c r="AA737" s="189">
        <v>879</v>
      </c>
      <c r="AB737" s="170">
        <f t="shared" si="13725"/>
        <v>6174</v>
      </c>
      <c r="AC737" s="171">
        <f t="shared" si="13726"/>
        <v>6258</v>
      </c>
      <c r="BI737" s="137" t="s">
        <v>31</v>
      </c>
      <c r="BJ737" s="129">
        <f>B737/B746</f>
        <v>9.2743065284393383E-2</v>
      </c>
      <c r="BK737" s="130">
        <f t="shared" ref="BK737" si="14109">C737/C746</f>
        <v>7.7548209366391188E-2</v>
      </c>
      <c r="BL737" s="131">
        <f t="shared" ref="BL737" si="14110">D737/D746</f>
        <v>7.976490344248531E-2</v>
      </c>
      <c r="BM737" s="132">
        <f t="shared" ref="BM737" si="14111">E737/E746</f>
        <v>7.7251690993236033E-2</v>
      </c>
      <c r="BN737" s="129">
        <f t="shared" ref="BN737" si="14112">F737/F746</f>
        <v>5.8759521218715999E-2</v>
      </c>
      <c r="BO737" s="130">
        <f t="shared" ref="BO737" si="14113">G737/G746</f>
        <v>8.8062902072909219E-2</v>
      </c>
      <c r="BP737" s="131">
        <f t="shared" ref="BP737" si="14114">H737/H746</f>
        <v>6.8131520708188426E-2</v>
      </c>
      <c r="BQ737" s="132">
        <f t="shared" ref="BQ737" si="14115">I737/I746</f>
        <v>7.5616789490547898E-2</v>
      </c>
      <c r="BR737" s="129">
        <f t="shared" ref="BR737" si="14116">J737/J746</f>
        <v>0.10326086956521739</v>
      </c>
      <c r="BS737" s="130">
        <f t="shared" ref="BS737" si="14117">K737/K746</f>
        <v>4.7479912344777213E-2</v>
      </c>
      <c r="BT737" s="131">
        <f t="shared" ref="BT737" si="14118">L737/L746</f>
        <v>0.10437418796015591</v>
      </c>
      <c r="BU737" s="129">
        <f t="shared" ref="BU737" si="14119">M737/M746</f>
        <v>4.0833687792428755E-2</v>
      </c>
      <c r="BV737" s="133">
        <f t="shared" ref="BV737" si="14120">N737/N746</f>
        <v>7.0323365785813635E-2</v>
      </c>
      <c r="BW737" s="134">
        <f t="shared" ref="BW737" si="14121">O737/O746</f>
        <v>6.8817940597449279E-2</v>
      </c>
      <c r="BX737" s="129">
        <f t="shared" ref="BX737" si="14122">P737/P746</f>
        <v>5.2959501557632398E-2</v>
      </c>
      <c r="BY737" s="130">
        <f t="shared" ref="BY737" si="14123">Q737/Q746</f>
        <v>9.3884582256675286E-2</v>
      </c>
      <c r="BZ737" s="131">
        <f t="shared" ref="BZ737" si="14124">R737/R746</f>
        <v>6.0882197569994717E-2</v>
      </c>
      <c r="CA737" s="132">
        <f t="shared" ref="CA737" si="14125">S737/S746</f>
        <v>9.4839435211795581E-2</v>
      </c>
      <c r="CB737" s="129">
        <f t="shared" ref="CB737" si="14126">T737/T746</f>
        <v>6.5976714100905567E-2</v>
      </c>
      <c r="CC737" s="130">
        <f t="shared" ref="CC737" si="14127">U737/U746</f>
        <v>7.8860898138006577E-2</v>
      </c>
      <c r="CD737" s="131">
        <f t="shared" ref="CD737" si="14128">V737/V746</f>
        <v>9.7336065573770489E-2</v>
      </c>
      <c r="CE737" s="132">
        <f t="shared" ref="CE737" si="14129">W737/W746</f>
        <v>6.2322140011383038E-2</v>
      </c>
      <c r="CF737" s="129">
        <f t="shared" ref="CF737" si="14130">X737/X746</f>
        <v>6.8786808009422856E-2</v>
      </c>
      <c r="CG737" s="130">
        <f t="shared" ref="CG737" si="14131">Y737/Y746</f>
        <v>6.9639065817409765E-2</v>
      </c>
      <c r="CH737" s="131">
        <f t="shared" ref="CH737" si="14132">Z737/Z746</f>
        <v>7.2013906133598218E-2</v>
      </c>
      <c r="CI737" s="129">
        <f t="shared" ref="CI737" si="14133">AA737/AA746</f>
        <v>6.9956227616394751E-2</v>
      </c>
      <c r="CJ737" s="135">
        <f t="shared" ref="CJ737" si="14134">AB737/AB746</f>
        <v>7.3362009553458965E-2</v>
      </c>
      <c r="CK737" s="136">
        <f t="shared" ref="CK737" si="14135">AC737/AC746</f>
        <v>7.4525729120767881E-2</v>
      </c>
    </row>
    <row r="738" spans="1:89" x14ac:dyDescent="0.2">
      <c r="A738" s="146" t="s">
        <v>32</v>
      </c>
      <c r="B738" s="203">
        <v>676</v>
      </c>
      <c r="C738" s="197">
        <v>571</v>
      </c>
      <c r="D738" s="198">
        <v>127</v>
      </c>
      <c r="E738" s="199">
        <v>234</v>
      </c>
      <c r="F738" s="196">
        <v>448</v>
      </c>
      <c r="G738" s="200">
        <v>702</v>
      </c>
      <c r="H738" s="198">
        <v>881</v>
      </c>
      <c r="I738" s="199">
        <v>1136</v>
      </c>
      <c r="J738" s="196">
        <v>177</v>
      </c>
      <c r="K738" s="197">
        <v>56</v>
      </c>
      <c r="L738" s="198">
        <v>534</v>
      </c>
      <c r="M738" s="196">
        <v>154</v>
      </c>
      <c r="N738" s="201">
        <v>948</v>
      </c>
      <c r="O738" s="204">
        <v>845</v>
      </c>
      <c r="P738" s="196">
        <v>259</v>
      </c>
      <c r="Q738" s="197">
        <v>555</v>
      </c>
      <c r="R738" s="198">
        <v>390</v>
      </c>
      <c r="S738" s="199">
        <v>741</v>
      </c>
      <c r="T738" s="196">
        <v>52</v>
      </c>
      <c r="U738" s="200">
        <v>58</v>
      </c>
      <c r="V738" s="198">
        <v>625</v>
      </c>
      <c r="W738" s="205">
        <v>396</v>
      </c>
      <c r="X738" s="196">
        <v>265</v>
      </c>
      <c r="Y738" s="200">
        <v>175</v>
      </c>
      <c r="Z738" s="198">
        <v>769</v>
      </c>
      <c r="AA738" s="196">
        <v>936</v>
      </c>
      <c r="AB738" s="170">
        <f t="shared" si="13725"/>
        <v>6151</v>
      </c>
      <c r="AC738" s="171">
        <f t="shared" si="13726"/>
        <v>6559</v>
      </c>
      <c r="BI738" s="146" t="s">
        <v>32</v>
      </c>
      <c r="BJ738" s="129">
        <f>B738/B746</f>
        <v>9.4704398991314095E-2</v>
      </c>
      <c r="BK738" s="130">
        <f t="shared" ref="BK738" si="14136">C738/C746</f>
        <v>7.865013774104683E-2</v>
      </c>
      <c r="BL738" s="131">
        <f t="shared" ref="BL738" si="14137">D738/D746</f>
        <v>5.3316540722082285E-2</v>
      </c>
      <c r="BM738" s="132">
        <f t="shared" ref="BM738" si="14138">E738/E746</f>
        <v>8.3303666785332853E-2</v>
      </c>
      <c r="BN738" s="129">
        <f t="shared" ref="BN738" si="14139">F738/F746</f>
        <v>5.4165155362108572E-2</v>
      </c>
      <c r="BO738" s="130">
        <f t="shared" ref="BO738" si="14140">G738/G746</f>
        <v>0.10035739814152966</v>
      </c>
      <c r="BP738" s="131">
        <f t="shared" ref="BP738" si="14141">H738/H746</f>
        <v>6.9633259563705349E-2</v>
      </c>
      <c r="BQ738" s="132">
        <f t="shared" ref="BQ738" si="14142">I738/I746</f>
        <v>9.0996475488625439E-2</v>
      </c>
      <c r="BR738" s="129">
        <f t="shared" ref="BR738" si="14143">J738/J746</f>
        <v>0.1374223602484472</v>
      </c>
      <c r="BS738" s="130">
        <f t="shared" ref="BS738" si="14144">K738/K746</f>
        <v>4.0905770635500369E-2</v>
      </c>
      <c r="BT738" s="131">
        <f t="shared" ref="BT738" si="14145">L738/L746</f>
        <v>0.11563447379818104</v>
      </c>
      <c r="BU738" s="129">
        <f t="shared" ref="BU738" si="14146">M738/M746</f>
        <v>3.2752020416843899E-2</v>
      </c>
      <c r="BV738" s="133">
        <f t="shared" ref="BV738" si="14147">N738/N746</f>
        <v>8.2406119610570233E-2</v>
      </c>
      <c r="BW738" s="134">
        <f t="shared" ref="BW738" si="14148">O738/O746</f>
        <v>7.2327313190105283E-2</v>
      </c>
      <c r="BX738" s="129">
        <f t="shared" ref="BX738" si="14149">P738/P746</f>
        <v>4.4825199030806506E-2</v>
      </c>
      <c r="BY738" s="130">
        <f t="shared" ref="BY738" si="14150">Q738/Q746</f>
        <v>9.5607235142118857E-2</v>
      </c>
      <c r="BZ738" s="131">
        <f t="shared" ref="BZ738" si="14151">R738/R746</f>
        <v>5.150554675118859E-2</v>
      </c>
      <c r="CA738" s="132">
        <f t="shared" ref="CA738" si="14152">S738/S746</f>
        <v>9.2590278645507937E-2</v>
      </c>
      <c r="CB738" s="129">
        <f t="shared" ref="CB738" si="14153">T738/T746</f>
        <v>6.7270375161707627E-2</v>
      </c>
      <c r="CC738" s="130">
        <f t="shared" ref="CC738" si="14154">U738/U746</f>
        <v>6.3526834611171965E-2</v>
      </c>
      <c r="CD738" s="131">
        <f t="shared" ref="CD738" si="14155">V738/V746</f>
        <v>0.10672814207650273</v>
      </c>
      <c r="CE738" s="132">
        <f t="shared" ref="CE738" si="14156">W738/W746</f>
        <v>5.6346044393853156E-2</v>
      </c>
      <c r="CF738" s="129">
        <f t="shared" ref="CF738" si="14157">X738/X746</f>
        <v>6.2426383981154299E-2</v>
      </c>
      <c r="CG738" s="130">
        <f t="shared" ref="CG738" si="14158">Y738/Y746</f>
        <v>7.4309978768577492E-2</v>
      </c>
      <c r="CH738" s="131">
        <f t="shared" ref="CH738" si="14159">Z738/Z746</f>
        <v>6.3653671053720717E-2</v>
      </c>
      <c r="CI738" s="129">
        <f t="shared" ref="CI738" si="14160">AA738/AA746</f>
        <v>7.4492638280939119E-2</v>
      </c>
      <c r="CJ738" s="135">
        <f t="shared" ref="CJ738" si="14161">AB738/AB746</f>
        <v>7.3088714085410775E-2</v>
      </c>
      <c r="CK738" s="136">
        <f t="shared" ref="CK738" si="14162">AC738/AC746</f>
        <v>7.8110299984518461E-2</v>
      </c>
    </row>
    <row r="739" spans="1:89" x14ac:dyDescent="0.2">
      <c r="A739" s="137" t="s">
        <v>33</v>
      </c>
      <c r="B739" s="206">
        <v>451</v>
      </c>
      <c r="C739" s="190">
        <v>427</v>
      </c>
      <c r="D739" s="191">
        <v>106</v>
      </c>
      <c r="E739" s="192">
        <v>182</v>
      </c>
      <c r="F739" s="189">
        <v>326</v>
      </c>
      <c r="G739" s="193">
        <v>610</v>
      </c>
      <c r="H739" s="191">
        <v>662</v>
      </c>
      <c r="I739" s="192">
        <v>864</v>
      </c>
      <c r="J739" s="189">
        <v>140</v>
      </c>
      <c r="K739" s="190">
        <v>63</v>
      </c>
      <c r="L739" s="191">
        <v>424</v>
      </c>
      <c r="M739" s="189">
        <v>169</v>
      </c>
      <c r="N739" s="194">
        <v>965</v>
      </c>
      <c r="O739" s="207">
        <v>704</v>
      </c>
      <c r="P739" s="189">
        <v>193</v>
      </c>
      <c r="Q739" s="190">
        <v>464</v>
      </c>
      <c r="R739" s="191">
        <v>309</v>
      </c>
      <c r="S739" s="192">
        <v>574</v>
      </c>
      <c r="T739" s="189">
        <v>35</v>
      </c>
      <c r="U739" s="193">
        <v>72</v>
      </c>
      <c r="V739" s="191">
        <v>513</v>
      </c>
      <c r="W739" s="208">
        <v>321</v>
      </c>
      <c r="X739" s="189">
        <v>203</v>
      </c>
      <c r="Y739" s="193">
        <v>204</v>
      </c>
      <c r="Z739" s="191">
        <v>671</v>
      </c>
      <c r="AA739" s="189">
        <v>636</v>
      </c>
      <c r="AB739" s="170">
        <f t="shared" si="13725"/>
        <v>4998</v>
      </c>
      <c r="AC739" s="171">
        <f t="shared" si="13726"/>
        <v>5290</v>
      </c>
      <c r="BI739" s="137" t="s">
        <v>33</v>
      </c>
      <c r="BJ739" s="129">
        <f>B739/B746</f>
        <v>6.3182964415802748E-2</v>
      </c>
      <c r="BK739" s="130">
        <f t="shared" ref="BK739" si="14163">C739/C746</f>
        <v>5.8815426997245179E-2</v>
      </c>
      <c r="BL739" s="131">
        <f t="shared" ref="BL739" si="14164">D739/D746</f>
        <v>4.4500419815281279E-2</v>
      </c>
      <c r="BM739" s="132">
        <f t="shared" ref="BM739" si="14165">E739/E746</f>
        <v>6.4791740833036668E-2</v>
      </c>
      <c r="BN739" s="129">
        <f t="shared" ref="BN739" si="14166">F739/F746</f>
        <v>3.9414822875105789E-2</v>
      </c>
      <c r="BO739" s="130">
        <f t="shared" ref="BO739" si="14167">G739/G746</f>
        <v>8.720514653323802E-2</v>
      </c>
      <c r="BP739" s="131">
        <f t="shared" ref="BP739" si="14168">H739/H746</f>
        <v>5.2323743281694597E-2</v>
      </c>
      <c r="BQ739" s="132">
        <f t="shared" ref="BQ739" si="14169">I739/I746</f>
        <v>6.9208586991348922E-2</v>
      </c>
      <c r="BR739" s="129">
        <f t="shared" ref="BR739" si="14170">J739/J746</f>
        <v>0.10869565217391304</v>
      </c>
      <c r="BS739" s="130">
        <f t="shared" ref="BS739" si="14171">K739/K746</f>
        <v>4.601899196493791E-2</v>
      </c>
      <c r="BT739" s="131">
        <f t="shared" ref="BT739" si="14172">L739/L746</f>
        <v>9.181463837158943E-2</v>
      </c>
      <c r="BU739" s="129">
        <f t="shared" ref="BU739" si="14173">M739/M746</f>
        <v>3.5942152275627394E-2</v>
      </c>
      <c r="BV739" s="133">
        <f t="shared" ref="BV739" si="14174">N739/N746</f>
        <v>8.3883866481223923E-2</v>
      </c>
      <c r="BW739" s="134">
        <f t="shared" ref="BW739" si="14175">O739/O746</f>
        <v>6.0258495249507833E-2</v>
      </c>
      <c r="BX739" s="129">
        <f t="shared" ref="BX739" si="14176">P739/P746</f>
        <v>3.340256143994462E-2</v>
      </c>
      <c r="BY739" s="130">
        <f t="shared" ref="BY739" si="14177">Q739/Q746</f>
        <v>7.9931093884582263E-2</v>
      </c>
      <c r="BZ739" s="131">
        <f t="shared" ref="BZ739" si="14178">R739/R746</f>
        <v>4.0808240887480189E-2</v>
      </c>
      <c r="CA739" s="132">
        <f t="shared" ref="CA739" si="14179">S739/S746</f>
        <v>7.172310383606148E-2</v>
      </c>
      <c r="CB739" s="129">
        <f t="shared" ref="CB739" si="14180">T739/T746</f>
        <v>4.5278137128072445E-2</v>
      </c>
      <c r="CC739" s="130">
        <f t="shared" ref="CC739" si="14181">U739/U746</f>
        <v>7.8860898138006577E-2</v>
      </c>
      <c r="CD739" s="131">
        <f t="shared" ref="CD739" si="14182">V739/V746</f>
        <v>8.7602459016393436E-2</v>
      </c>
      <c r="CE739" s="132">
        <f t="shared" ref="CE739" si="14183">W739/W746</f>
        <v>4.5674445076835518E-2</v>
      </c>
      <c r="CF739" s="129">
        <f t="shared" ref="CF739" si="14184">X739/X746</f>
        <v>4.7820965842167253E-2</v>
      </c>
      <c r="CG739" s="130">
        <f t="shared" ref="CG739" si="14185">Y739/Y746</f>
        <v>8.6624203821656046E-2</v>
      </c>
      <c r="CH739" s="131">
        <f t="shared" ref="CH739" si="14186">Z739/Z746</f>
        <v>5.5541759788097014E-2</v>
      </c>
      <c r="CI739" s="129">
        <f t="shared" ref="CI739" si="14187">AA739/AA746</f>
        <v>5.0616792678074014E-2</v>
      </c>
      <c r="CJ739" s="135">
        <f t="shared" ref="CJ739" si="14188">AB739/AB746</f>
        <v>5.9388293448038212E-2</v>
      </c>
      <c r="CK739" s="136">
        <f t="shared" ref="CK739" si="14189">AC739/AC746</f>
        <v>6.2997939764918839E-2</v>
      </c>
    </row>
    <row r="740" spans="1:89" x14ac:dyDescent="0.2">
      <c r="A740" s="146" t="s">
        <v>34</v>
      </c>
      <c r="B740" s="203">
        <v>145</v>
      </c>
      <c r="C740" s="197">
        <v>238</v>
      </c>
      <c r="D740" s="198">
        <v>40</v>
      </c>
      <c r="E740" s="199">
        <v>155</v>
      </c>
      <c r="F740" s="196">
        <v>119</v>
      </c>
      <c r="G740" s="200">
        <v>438</v>
      </c>
      <c r="H740" s="198">
        <v>251</v>
      </c>
      <c r="I740" s="199">
        <v>672</v>
      </c>
      <c r="J740" s="196">
        <v>45</v>
      </c>
      <c r="K740" s="197">
        <v>40</v>
      </c>
      <c r="L740" s="198">
        <v>556</v>
      </c>
      <c r="M740" s="196">
        <v>89</v>
      </c>
      <c r="N740" s="201">
        <v>536</v>
      </c>
      <c r="O740" s="204">
        <v>535</v>
      </c>
      <c r="P740" s="196">
        <v>170</v>
      </c>
      <c r="Q740" s="197">
        <v>420</v>
      </c>
      <c r="R740" s="198">
        <v>314</v>
      </c>
      <c r="S740" s="199">
        <v>447</v>
      </c>
      <c r="T740" s="196">
        <v>16</v>
      </c>
      <c r="U740" s="200">
        <v>35</v>
      </c>
      <c r="V740" s="198">
        <v>594</v>
      </c>
      <c r="W740" s="205">
        <v>210</v>
      </c>
      <c r="X740" s="196">
        <v>88</v>
      </c>
      <c r="Y740" s="200">
        <v>140</v>
      </c>
      <c r="Z740" s="198">
        <v>544</v>
      </c>
      <c r="AA740" s="196">
        <v>451</v>
      </c>
      <c r="AB740" s="170">
        <f t="shared" si="13725"/>
        <v>3418</v>
      </c>
      <c r="AC740" s="171">
        <f t="shared" si="13726"/>
        <v>3870</v>
      </c>
      <c r="BI740" s="146" t="s">
        <v>34</v>
      </c>
      <c r="BJ740" s="129">
        <f>B740/B746</f>
        <v>2.0313813393107314E-2</v>
      </c>
      <c r="BK740" s="130">
        <f t="shared" ref="BK740" si="14190">C740/C746</f>
        <v>3.2782369146005512E-2</v>
      </c>
      <c r="BL740" s="131">
        <f t="shared" ref="BL740" si="14191">D740/D746</f>
        <v>1.6792611251049538E-2</v>
      </c>
      <c r="BM740" s="132">
        <f t="shared" ref="BM740" si="14192">E740/E746</f>
        <v>5.5179779280882878E-2</v>
      </c>
      <c r="BN740" s="129">
        <f t="shared" ref="BN740" si="14193">F740/F746</f>
        <v>1.4387619393060089E-2</v>
      </c>
      <c r="BO740" s="130">
        <f t="shared" ref="BO740" si="14194">G740/G746</f>
        <v>6.2616154395997145E-2</v>
      </c>
      <c r="BP740" s="131">
        <f t="shared" ref="BP740" si="14195">H740/H746</f>
        <v>1.9838760670249762E-2</v>
      </c>
      <c r="BQ740" s="132">
        <f t="shared" ref="BQ740" si="14196">I740/I746</f>
        <v>5.3828900993271388E-2</v>
      </c>
      <c r="BR740" s="129">
        <f t="shared" ref="BR740" si="14197">J740/J746</f>
        <v>3.4937888198757761E-2</v>
      </c>
      <c r="BS740" s="130">
        <f t="shared" ref="BS740" si="14198">K740/K746</f>
        <v>2.9218407596785977E-2</v>
      </c>
      <c r="BT740" s="131">
        <f t="shared" ref="BT740" si="14199">L740/L746</f>
        <v>0.12039844088349935</v>
      </c>
      <c r="BU740" s="129">
        <f t="shared" ref="BU740" si="14200">M740/M746</f>
        <v>1.8928115695448746E-2</v>
      </c>
      <c r="BV740" s="133">
        <f t="shared" ref="BV740" si="14201">N740/N746</f>
        <v>4.6592489568845617E-2</v>
      </c>
      <c r="BW740" s="134">
        <f t="shared" ref="BW740" si="14202">O740/O746</f>
        <v>4.5793032611486775E-2</v>
      </c>
      <c r="BX740" s="129">
        <f t="shared" ref="BX740" si="14203">P740/P746</f>
        <v>2.9421945309795777E-2</v>
      </c>
      <c r="BY740" s="130">
        <f t="shared" ref="BY740" si="14204">Q740/Q746</f>
        <v>7.2351421188630485E-2</v>
      </c>
      <c r="BZ740" s="131">
        <f t="shared" ref="BZ740" si="14205">R740/R746</f>
        <v>4.1468568409931329E-2</v>
      </c>
      <c r="CA740" s="132">
        <f t="shared" ref="CA740" si="14206">S740/S746</f>
        <v>5.5854054729476445E-2</v>
      </c>
      <c r="CB740" s="129">
        <f t="shared" ref="CB740" si="14207">T740/T746</f>
        <v>2.0698576972833119E-2</v>
      </c>
      <c r="CC740" s="130">
        <f t="shared" ref="CC740" si="14208">U740/U746</f>
        <v>3.8335158817086525E-2</v>
      </c>
      <c r="CD740" s="131">
        <f t="shared" ref="CD740" si="14209">V740/V746</f>
        <v>0.1014344262295082</v>
      </c>
      <c r="CE740" s="132">
        <f t="shared" ref="CE740" si="14210">W740/W746</f>
        <v>2.9880478087649404E-2</v>
      </c>
      <c r="CF740" s="129">
        <f t="shared" ref="CF740" si="14211">X740/X746</f>
        <v>2.0730270906949351E-2</v>
      </c>
      <c r="CG740" s="130">
        <f t="shared" ref="CG740" si="14212">Y740/Y746</f>
        <v>5.9447983014861996E-2</v>
      </c>
      <c r="CH740" s="131">
        <f t="shared" ref="CH740" si="14213">Z740/Z746</f>
        <v>4.5029384984686699E-2</v>
      </c>
      <c r="CI740" s="129">
        <f t="shared" ref="CI740" si="14214">AA740/AA746</f>
        <v>3.5893354556307204E-2</v>
      </c>
      <c r="CJ740" s="135">
        <f t="shared" ref="CJ740" si="14215">AB740/AB746</f>
        <v>4.061408303429264E-2</v>
      </c>
      <c r="CK740" s="136">
        <f t="shared" ref="CK740" si="14216">AC740/AC746</f>
        <v>4.6087339676793182E-2</v>
      </c>
    </row>
    <row r="741" spans="1:89" x14ac:dyDescent="0.2">
      <c r="A741" s="137" t="s">
        <v>35</v>
      </c>
      <c r="B741" s="206">
        <v>0</v>
      </c>
      <c r="C741" s="190">
        <v>155</v>
      </c>
      <c r="D741" s="191">
        <v>0</v>
      </c>
      <c r="E741" s="192">
        <v>140</v>
      </c>
      <c r="F741" s="189">
        <v>2</v>
      </c>
      <c r="G741" s="193">
        <v>280</v>
      </c>
      <c r="H741" s="191">
        <v>39</v>
      </c>
      <c r="I741" s="192">
        <v>363</v>
      </c>
      <c r="J741" s="189">
        <v>9</v>
      </c>
      <c r="K741" s="190">
        <v>26</v>
      </c>
      <c r="L741" s="191">
        <v>86</v>
      </c>
      <c r="M741" s="189">
        <v>24</v>
      </c>
      <c r="N741" s="194">
        <v>64</v>
      </c>
      <c r="O741" s="207">
        <v>123</v>
      </c>
      <c r="P741" s="189">
        <v>32</v>
      </c>
      <c r="Q741" s="190">
        <v>72</v>
      </c>
      <c r="R741" s="191">
        <v>44</v>
      </c>
      <c r="S741" s="192">
        <v>62</v>
      </c>
      <c r="T741" s="189">
        <v>8</v>
      </c>
      <c r="U741" s="193">
        <v>6</v>
      </c>
      <c r="V741" s="191">
        <v>100</v>
      </c>
      <c r="W741" s="208">
        <v>9</v>
      </c>
      <c r="X741" s="189">
        <v>17</v>
      </c>
      <c r="Y741" s="193">
        <v>13</v>
      </c>
      <c r="Z741" s="191">
        <v>75</v>
      </c>
      <c r="AA741" s="189">
        <v>40</v>
      </c>
      <c r="AB741" s="170">
        <f t="shared" si="13725"/>
        <v>476</v>
      </c>
      <c r="AC741" s="171">
        <f t="shared" si="13726"/>
        <v>1313</v>
      </c>
      <c r="BI741" s="137" t="s">
        <v>35</v>
      </c>
      <c r="BJ741" s="129">
        <f>B741/B746</f>
        <v>0</v>
      </c>
      <c r="BK741" s="130">
        <f t="shared" ref="BK741" si="14217">C741/C746</f>
        <v>2.1349862258953169E-2</v>
      </c>
      <c r="BL741" s="131">
        <f t="shared" ref="BL741" si="14218">D741/D746</f>
        <v>0</v>
      </c>
      <c r="BM741" s="132">
        <f t="shared" ref="BM741" si="14219">E741/E746</f>
        <v>4.9839800640797439E-2</v>
      </c>
      <c r="BN741" s="129">
        <f t="shared" ref="BN741" si="14220">F741/F746</f>
        <v>2.4180872929512756E-4</v>
      </c>
      <c r="BO741" s="130">
        <f t="shared" ref="BO741" si="14221">G741/G746</f>
        <v>4.0028591851322376E-2</v>
      </c>
      <c r="BP741" s="131">
        <f t="shared" ref="BP741" si="14222">H741/H746</f>
        <v>3.0825165981662977E-3</v>
      </c>
      <c r="BQ741" s="132">
        <f t="shared" ref="BQ741" si="14223">I741/I746</f>
        <v>2.9077218840115347E-2</v>
      </c>
      <c r="BR741" s="129">
        <f t="shared" ref="BR741" si="14224">J741/J746</f>
        <v>6.987577639751553E-3</v>
      </c>
      <c r="BS741" s="130">
        <f t="shared" ref="BS741" si="14225">K741/K746</f>
        <v>1.8991964937910884E-2</v>
      </c>
      <c r="BT741" s="131">
        <f t="shared" ref="BT741" si="14226">L741/L746</f>
        <v>1.8622780424426159E-2</v>
      </c>
      <c r="BU741" s="129">
        <f t="shared" ref="BU741" si="14227">M741/M746</f>
        <v>5.1042109740535944E-3</v>
      </c>
      <c r="BV741" s="133">
        <f t="shared" ref="BV741" si="14228">N741/N746</f>
        <v>5.5632823365785811E-3</v>
      </c>
      <c r="BW741" s="134">
        <f t="shared" ref="BW741" si="14229">O741/O746</f>
        <v>1.0528117777967987E-2</v>
      </c>
      <c r="BX741" s="129">
        <f t="shared" ref="BX741" si="14230">P741/P746</f>
        <v>5.5382485289027349E-3</v>
      </c>
      <c r="BY741" s="130">
        <f t="shared" ref="BY741" si="14231">Q741/Q746</f>
        <v>1.2403100775193798E-2</v>
      </c>
      <c r="BZ741" s="131">
        <f t="shared" ref="BZ741" si="14232">R741/R746</f>
        <v>5.8108821975699949E-3</v>
      </c>
      <c r="CA741" s="132">
        <f t="shared" ref="CA741" si="14233">S741/S746</f>
        <v>7.7470948394352118E-3</v>
      </c>
      <c r="CB741" s="129">
        <f t="shared" ref="CB741" si="14234">T741/T746</f>
        <v>1.034928848641656E-2</v>
      </c>
      <c r="CC741" s="130">
        <f t="shared" ref="CC741" si="14235">U741/U746</f>
        <v>6.5717415115005475E-3</v>
      </c>
      <c r="CD741" s="131">
        <f t="shared" ref="CD741" si="14236">V741/V746</f>
        <v>1.7076502732240439E-2</v>
      </c>
      <c r="CE741" s="132">
        <f t="shared" ref="CE741" si="14237">W741/W746</f>
        <v>1.2805919180421173E-3</v>
      </c>
      <c r="CF741" s="129">
        <f t="shared" ref="CF741" si="14238">X741/X746</f>
        <v>4.0047114252061249E-3</v>
      </c>
      <c r="CG741" s="130">
        <f t="shared" ref="CG741" si="14239">Y741/Y746</f>
        <v>5.5201698513800421E-3</v>
      </c>
      <c r="CH741" s="131">
        <f t="shared" ref="CH741" si="14240">Z741/Z746</f>
        <v>6.2080953563446737E-3</v>
      </c>
      <c r="CI741" s="129">
        <f t="shared" ref="CI741" si="14241">AA741/AA746</f>
        <v>3.1834460803820135E-3</v>
      </c>
      <c r="CJ741" s="135">
        <f t="shared" ref="CJ741" si="14242">AB741/AB746</f>
        <v>5.6560279474322109E-3</v>
      </c>
      <c r="CK741" s="136">
        <f t="shared" ref="CK741" si="14243">AC741/AC746</f>
        <v>1.5636350644865488E-2</v>
      </c>
    </row>
    <row r="742" spans="1:89" x14ac:dyDescent="0.2">
      <c r="A742" s="146" t="s">
        <v>36</v>
      </c>
      <c r="B742" s="203"/>
      <c r="C742" s="197"/>
      <c r="D742" s="198"/>
      <c r="E742" s="199"/>
      <c r="F742" s="196"/>
      <c r="G742" s="200"/>
      <c r="H742" s="198"/>
      <c r="I742" s="199"/>
      <c r="J742" s="196"/>
      <c r="K742" s="200"/>
      <c r="L742" s="198"/>
      <c r="M742" s="196"/>
      <c r="N742" s="201"/>
      <c r="O742" s="204"/>
      <c r="P742" s="196"/>
      <c r="Q742" s="200"/>
      <c r="R742" s="198"/>
      <c r="S742" s="199"/>
      <c r="T742" s="196"/>
      <c r="U742" s="200"/>
      <c r="V742" s="198"/>
      <c r="W742" s="199"/>
      <c r="X742" s="196"/>
      <c r="Y742" s="200"/>
      <c r="Z742" s="198"/>
      <c r="AA742" s="196"/>
      <c r="AB742" s="170">
        <f t="shared" si="13725"/>
        <v>0</v>
      </c>
      <c r="AC742" s="171">
        <f t="shared" si="13726"/>
        <v>0</v>
      </c>
      <c r="BI742" s="146" t="s">
        <v>36</v>
      </c>
      <c r="BJ742" s="129">
        <f>B742/B746</f>
        <v>0</v>
      </c>
      <c r="BK742" s="130">
        <f t="shared" ref="BK742" si="14244">C742/C746</f>
        <v>0</v>
      </c>
      <c r="BL742" s="131">
        <f t="shared" ref="BL742" si="14245">D742/D746</f>
        <v>0</v>
      </c>
      <c r="BM742" s="132">
        <f t="shared" ref="BM742" si="14246">E742/E746</f>
        <v>0</v>
      </c>
      <c r="BN742" s="129">
        <f t="shared" ref="BN742" si="14247">F742/F746</f>
        <v>0</v>
      </c>
      <c r="BO742" s="130">
        <f t="shared" ref="BO742" si="14248">G742/G746</f>
        <v>0</v>
      </c>
      <c r="BP742" s="131">
        <f t="shared" ref="BP742" si="14249">H742/H746</f>
        <v>0</v>
      </c>
      <c r="BQ742" s="132">
        <f t="shared" ref="BQ742" si="14250">I742/I746</f>
        <v>0</v>
      </c>
      <c r="BR742" s="129">
        <f t="shared" ref="BR742" si="14251">J742/J746</f>
        <v>0</v>
      </c>
      <c r="BS742" s="130">
        <f t="shared" ref="BS742" si="14252">K742/K746</f>
        <v>0</v>
      </c>
      <c r="BT742" s="131">
        <f t="shared" ref="BT742" si="14253">L742/L746</f>
        <v>0</v>
      </c>
      <c r="BU742" s="129">
        <f t="shared" ref="BU742" si="14254">M742/M746</f>
        <v>0</v>
      </c>
      <c r="BV742" s="133">
        <f t="shared" ref="BV742" si="14255">N742/N746</f>
        <v>0</v>
      </c>
      <c r="BW742" s="134">
        <f t="shared" ref="BW742" si="14256">O742/O746</f>
        <v>0</v>
      </c>
      <c r="BX742" s="129">
        <f t="shared" ref="BX742" si="14257">P742/P746</f>
        <v>0</v>
      </c>
      <c r="BY742" s="130">
        <f t="shared" ref="BY742" si="14258">Q742/Q746</f>
        <v>0</v>
      </c>
      <c r="BZ742" s="131">
        <f t="shared" ref="BZ742" si="14259">R742/R746</f>
        <v>0</v>
      </c>
      <c r="CA742" s="132">
        <f t="shared" ref="CA742" si="14260">S742/S746</f>
        <v>0</v>
      </c>
      <c r="CB742" s="129">
        <f t="shared" ref="CB742" si="14261">T742/T746</f>
        <v>0</v>
      </c>
      <c r="CC742" s="130">
        <f t="shared" ref="CC742" si="14262">U742/U746</f>
        <v>0</v>
      </c>
      <c r="CD742" s="131">
        <f t="shared" ref="CD742" si="14263">V742/V746</f>
        <v>0</v>
      </c>
      <c r="CE742" s="132">
        <f t="shared" ref="CE742" si="14264">W742/W746</f>
        <v>0</v>
      </c>
      <c r="CF742" s="129">
        <f t="shared" ref="CF742" si="14265">X742/X746</f>
        <v>0</v>
      </c>
      <c r="CG742" s="130">
        <f t="shared" ref="CG742" si="14266">Y742/Y746</f>
        <v>0</v>
      </c>
      <c r="CH742" s="131">
        <f t="shared" ref="CH742" si="14267">Z742/Z746</f>
        <v>0</v>
      </c>
      <c r="CI742" s="129">
        <f t="shared" ref="CI742" si="14268">AA742/AA746</f>
        <v>0</v>
      </c>
      <c r="CJ742" s="135">
        <f t="shared" ref="CJ742" si="14269">AB742/AB746</f>
        <v>0</v>
      </c>
      <c r="CK742" s="136">
        <f t="shared" ref="CK742" si="14270">AC742/AC746</f>
        <v>0</v>
      </c>
    </row>
    <row r="743" spans="1:89" x14ac:dyDescent="0.2">
      <c r="A743" s="137" t="s">
        <v>37</v>
      </c>
      <c r="B743" s="59"/>
      <c r="C743" s="60"/>
      <c r="D743" s="139"/>
      <c r="E743" s="140"/>
      <c r="F743" s="138"/>
      <c r="G743" s="141"/>
      <c r="H743" s="139"/>
      <c r="I743" s="140"/>
      <c r="J743" s="138"/>
      <c r="K743" s="141"/>
      <c r="L743" s="139"/>
      <c r="M743" s="138"/>
      <c r="N743" s="142"/>
      <c r="O743" s="143"/>
      <c r="P743" s="138"/>
      <c r="Q743" s="141"/>
      <c r="R743" s="139"/>
      <c r="S743" s="140"/>
      <c r="T743" s="138"/>
      <c r="U743" s="141"/>
      <c r="V743" s="139"/>
      <c r="W743" s="140"/>
      <c r="X743" s="138"/>
      <c r="Y743" s="141"/>
      <c r="Z743" s="144"/>
      <c r="AA743" s="145"/>
      <c r="AB743" s="172">
        <f t="shared" ref="AB743:AB745" si="14271">SUM(B743,D743,F743,H743,J743,L743,N743,P743,R743,T743,V743,X743,Z743)</f>
        <v>0</v>
      </c>
      <c r="AC743" s="173">
        <f t="shared" ref="AC743:AC745" si="14272">SUM(C743,E743,G743,I743,K743,M743,O743,Q743,S743,U743,W743,Y743,AA743)</f>
        <v>0</v>
      </c>
      <c r="BI743" s="137" t="s">
        <v>37</v>
      </c>
      <c r="BJ743" s="129">
        <f>B743/B746</f>
        <v>0</v>
      </c>
      <c r="BK743" s="130">
        <f t="shared" ref="BK743" si="14273">C743/C746</f>
        <v>0</v>
      </c>
      <c r="BL743" s="131">
        <f t="shared" ref="BL743" si="14274">D743/D746</f>
        <v>0</v>
      </c>
      <c r="BM743" s="132">
        <f t="shared" ref="BM743" si="14275">E743/E746</f>
        <v>0</v>
      </c>
      <c r="BN743" s="129">
        <f t="shared" ref="BN743" si="14276">F743/F746</f>
        <v>0</v>
      </c>
      <c r="BO743" s="130">
        <f t="shared" ref="BO743" si="14277">G743/G746</f>
        <v>0</v>
      </c>
      <c r="BP743" s="131">
        <f t="shared" ref="BP743" si="14278">H743/H746</f>
        <v>0</v>
      </c>
      <c r="BQ743" s="132">
        <f t="shared" ref="BQ743" si="14279">I743/I746</f>
        <v>0</v>
      </c>
      <c r="BR743" s="129">
        <f t="shared" ref="BR743" si="14280">J743/J746</f>
        <v>0</v>
      </c>
      <c r="BS743" s="130">
        <f t="shared" ref="BS743" si="14281">K743/K746</f>
        <v>0</v>
      </c>
      <c r="BT743" s="131">
        <f t="shared" ref="BT743" si="14282">L743/L746</f>
        <v>0</v>
      </c>
      <c r="BU743" s="129">
        <f t="shared" ref="BU743" si="14283">M743/M746</f>
        <v>0</v>
      </c>
      <c r="BV743" s="133">
        <f t="shared" ref="BV743" si="14284">N743/N746</f>
        <v>0</v>
      </c>
      <c r="BW743" s="134">
        <f t="shared" ref="BW743" si="14285">O743/O746</f>
        <v>0</v>
      </c>
      <c r="BX743" s="129">
        <f t="shared" ref="BX743" si="14286">P743/P746</f>
        <v>0</v>
      </c>
      <c r="BY743" s="130">
        <f t="shared" ref="BY743" si="14287">Q743/Q746</f>
        <v>0</v>
      </c>
      <c r="BZ743" s="131">
        <f t="shared" ref="BZ743" si="14288">R743/R746</f>
        <v>0</v>
      </c>
      <c r="CA743" s="132">
        <f t="shared" ref="CA743" si="14289">S743/S746</f>
        <v>0</v>
      </c>
      <c r="CB743" s="129">
        <f t="shared" ref="CB743" si="14290">T743/T746</f>
        <v>0</v>
      </c>
      <c r="CC743" s="130">
        <f t="shared" ref="CC743" si="14291">U743/U746</f>
        <v>0</v>
      </c>
      <c r="CD743" s="131">
        <f t="shared" ref="CD743" si="14292">V743/V746</f>
        <v>0</v>
      </c>
      <c r="CE743" s="132">
        <f t="shared" ref="CE743" si="14293">W743/W746</f>
        <v>0</v>
      </c>
      <c r="CF743" s="129">
        <f t="shared" ref="CF743" si="14294">X743/X746</f>
        <v>0</v>
      </c>
      <c r="CG743" s="130">
        <f t="shared" ref="CG743" si="14295">Y743/Y746</f>
        <v>0</v>
      </c>
      <c r="CH743" s="131">
        <f t="shared" ref="CH743" si="14296">Z743/Z746</f>
        <v>0</v>
      </c>
      <c r="CI743" s="129">
        <f t="shared" ref="CI743" si="14297">AA743/AA746</f>
        <v>0</v>
      </c>
      <c r="CJ743" s="135">
        <f t="shared" ref="CJ743" si="14298">AB743/AB746</f>
        <v>0</v>
      </c>
      <c r="CK743" s="136">
        <f t="shared" ref="CK743" si="14299">AC743/AC746</f>
        <v>0</v>
      </c>
    </row>
    <row r="744" spans="1:89" x14ac:dyDescent="0.2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>
        <f t="shared" si="14271"/>
        <v>0</v>
      </c>
      <c r="AC744" s="173">
        <f t="shared" si="14272"/>
        <v>0</v>
      </c>
      <c r="BI744" s="146" t="s">
        <v>38</v>
      </c>
      <c r="BJ744" s="129">
        <f>B744/B746</f>
        <v>0</v>
      </c>
      <c r="BK744" s="130">
        <f t="shared" ref="BK744" si="14300">C744/C746</f>
        <v>0</v>
      </c>
      <c r="BL744" s="131">
        <f t="shared" ref="BL744" si="14301">D744/D746</f>
        <v>0</v>
      </c>
      <c r="BM744" s="132">
        <f t="shared" ref="BM744" si="14302">E744/E746</f>
        <v>0</v>
      </c>
      <c r="BN744" s="129">
        <f t="shared" ref="BN744" si="14303">F744/F746</f>
        <v>0</v>
      </c>
      <c r="BO744" s="130">
        <f t="shared" ref="BO744" si="14304">G744/G746</f>
        <v>0</v>
      </c>
      <c r="BP744" s="131">
        <f t="shared" ref="BP744" si="14305">H744/H746</f>
        <v>0</v>
      </c>
      <c r="BQ744" s="132">
        <f t="shared" ref="BQ744" si="14306">I744/I746</f>
        <v>0</v>
      </c>
      <c r="BR744" s="129">
        <f t="shared" ref="BR744" si="14307">J744/J746</f>
        <v>0</v>
      </c>
      <c r="BS744" s="130">
        <f t="shared" ref="BS744" si="14308">K744/K746</f>
        <v>0</v>
      </c>
      <c r="BT744" s="131">
        <f t="shared" ref="BT744" si="14309">L744/L746</f>
        <v>0</v>
      </c>
      <c r="BU744" s="129">
        <f t="shared" ref="BU744" si="14310">M744/M746</f>
        <v>0</v>
      </c>
      <c r="BV744" s="133">
        <f t="shared" ref="BV744" si="14311">N744/N746</f>
        <v>0</v>
      </c>
      <c r="BW744" s="134">
        <f t="shared" ref="BW744" si="14312">O744/O746</f>
        <v>0</v>
      </c>
      <c r="BX744" s="129">
        <f t="shared" ref="BX744" si="14313">P744/P746</f>
        <v>0</v>
      </c>
      <c r="BY744" s="130">
        <f t="shared" ref="BY744" si="14314">Q744/Q746</f>
        <v>0</v>
      </c>
      <c r="BZ744" s="131">
        <f t="shared" ref="BZ744" si="14315">R744/R746</f>
        <v>0</v>
      </c>
      <c r="CA744" s="132">
        <f t="shared" ref="CA744" si="14316">S744/S746</f>
        <v>0</v>
      </c>
      <c r="CB744" s="129">
        <f t="shared" ref="CB744" si="14317">T744/T746</f>
        <v>0</v>
      </c>
      <c r="CC744" s="130">
        <f t="shared" ref="CC744" si="14318">U744/U746</f>
        <v>0</v>
      </c>
      <c r="CD744" s="131">
        <f t="shared" ref="CD744" si="14319">V744/V746</f>
        <v>0</v>
      </c>
      <c r="CE744" s="132">
        <f t="shared" ref="CE744" si="14320">W744/W746</f>
        <v>0</v>
      </c>
      <c r="CF744" s="129">
        <f t="shared" ref="CF744" si="14321">X744/X746</f>
        <v>0</v>
      </c>
      <c r="CG744" s="130">
        <f t="shared" ref="CG744" si="14322">Y744/Y746</f>
        <v>0</v>
      </c>
      <c r="CH744" s="131">
        <f t="shared" ref="CH744" si="14323">Z744/Z746</f>
        <v>0</v>
      </c>
      <c r="CI744" s="129">
        <f t="shared" ref="CI744" si="14324">AA744/AA746</f>
        <v>0</v>
      </c>
      <c r="CJ744" s="135">
        <f t="shared" ref="CJ744" si="14325">AB744/AB746</f>
        <v>0</v>
      </c>
      <c r="CK744" s="136">
        <f t="shared" ref="CK744" si="14326">AC744/AC746</f>
        <v>0</v>
      </c>
    </row>
    <row r="745" spans="1:89" ht="13.5" thickBot="1" x14ac:dyDescent="0.25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>
        <f t="shared" si="14271"/>
        <v>0</v>
      </c>
      <c r="AC745" s="173">
        <f t="shared" si="14272"/>
        <v>0</v>
      </c>
      <c r="BI745" s="137" t="s">
        <v>39</v>
      </c>
      <c r="BJ745" s="129">
        <f>B745/B746</f>
        <v>0</v>
      </c>
      <c r="BK745" s="130">
        <f t="shared" ref="BK745" si="14327">C745/C746</f>
        <v>0</v>
      </c>
      <c r="BL745" s="131">
        <f t="shared" ref="BL745" si="14328">D745/D746</f>
        <v>0</v>
      </c>
      <c r="BM745" s="132">
        <f t="shared" ref="BM745" si="14329">E745/E746</f>
        <v>0</v>
      </c>
      <c r="BN745" s="129">
        <f t="shared" ref="BN745" si="14330">F745/F746</f>
        <v>0</v>
      </c>
      <c r="BO745" s="130">
        <f t="shared" ref="BO745" si="14331">G745/G746</f>
        <v>0</v>
      </c>
      <c r="BP745" s="131">
        <f t="shared" ref="BP745" si="14332">H745/H746</f>
        <v>0</v>
      </c>
      <c r="BQ745" s="132">
        <f t="shared" ref="BQ745" si="14333">I745/I746</f>
        <v>0</v>
      </c>
      <c r="BR745" s="129">
        <f t="shared" ref="BR745" si="14334">J745/J746</f>
        <v>0</v>
      </c>
      <c r="BS745" s="130">
        <f t="shared" ref="BS745" si="14335">K745/K746</f>
        <v>0</v>
      </c>
      <c r="BT745" s="131">
        <f t="shared" ref="BT745" si="14336">L745/L746</f>
        <v>0</v>
      </c>
      <c r="BU745" s="129">
        <f t="shared" ref="BU745" si="14337">M745/M746</f>
        <v>0</v>
      </c>
      <c r="BV745" s="133">
        <f t="shared" ref="BV745" si="14338">N745/N746</f>
        <v>0</v>
      </c>
      <c r="BW745" s="134">
        <f t="shared" ref="BW745" si="14339">O745/O746</f>
        <v>0</v>
      </c>
      <c r="BX745" s="129">
        <f t="shared" ref="BX745" si="14340">P745/P746</f>
        <v>0</v>
      </c>
      <c r="BY745" s="130">
        <f t="shared" ref="BY745" si="14341">Q745/Q746</f>
        <v>0</v>
      </c>
      <c r="BZ745" s="131">
        <f t="shared" ref="BZ745" si="14342">R745/R746</f>
        <v>0</v>
      </c>
      <c r="CA745" s="132">
        <f t="shared" ref="CA745" si="14343">S745/S746</f>
        <v>0</v>
      </c>
      <c r="CB745" s="129">
        <f t="shared" ref="CB745" si="14344">T745/T746</f>
        <v>0</v>
      </c>
      <c r="CC745" s="130">
        <f t="shared" ref="CC745" si="14345">U745/U746</f>
        <v>0</v>
      </c>
      <c r="CD745" s="131">
        <f t="shared" ref="CD745" si="14346">V745/V746</f>
        <v>0</v>
      </c>
      <c r="CE745" s="132">
        <f t="shared" ref="CE745" si="14347">W745/W746</f>
        <v>0</v>
      </c>
      <c r="CF745" s="129">
        <f t="shared" ref="CF745" si="14348">X745/X746</f>
        <v>0</v>
      </c>
      <c r="CG745" s="130">
        <f t="shared" ref="CG745" si="14349">Y745/Y746</f>
        <v>0</v>
      </c>
      <c r="CH745" s="131">
        <f t="shared" ref="CH745" si="14350">Z745/Z746</f>
        <v>0</v>
      </c>
      <c r="CI745" s="129">
        <f t="shared" ref="CI745" si="14351">AA745/AA746</f>
        <v>0</v>
      </c>
      <c r="CJ745" s="135">
        <f t="shared" ref="CJ745" si="14352">AB745/AB746</f>
        <v>0</v>
      </c>
      <c r="CK745" s="136">
        <f t="shared" ref="CK745" si="14353">AC745/AC746</f>
        <v>0</v>
      </c>
    </row>
    <row r="746" spans="1:89" ht="14.25" thickTop="1" thickBot="1" x14ac:dyDescent="0.25">
      <c r="A746" s="267" t="s">
        <v>13</v>
      </c>
      <c r="B746" s="20">
        <f t="shared" ref="B746:AA746" si="14354">SUM(B723:B745)</f>
        <v>7138</v>
      </c>
      <c r="C746" s="21">
        <f t="shared" si="14354"/>
        <v>7260</v>
      </c>
      <c r="D746" s="20">
        <f t="shared" si="14354"/>
        <v>2382</v>
      </c>
      <c r="E746" s="21">
        <f t="shared" si="14354"/>
        <v>2809</v>
      </c>
      <c r="F746" s="20">
        <f t="shared" si="14354"/>
        <v>8271</v>
      </c>
      <c r="G746" s="21">
        <f t="shared" si="14354"/>
        <v>6995</v>
      </c>
      <c r="H746" s="20">
        <f t="shared" si="14354"/>
        <v>12652</v>
      </c>
      <c r="I746" s="21">
        <f t="shared" si="14354"/>
        <v>12484</v>
      </c>
      <c r="J746" s="20">
        <f t="shared" si="14354"/>
        <v>1288</v>
      </c>
      <c r="K746" s="21">
        <f t="shared" si="14354"/>
        <v>1369</v>
      </c>
      <c r="L746" s="20">
        <f t="shared" si="14354"/>
        <v>4618</v>
      </c>
      <c r="M746" s="21">
        <f t="shared" si="14354"/>
        <v>4702</v>
      </c>
      <c r="N746" s="20">
        <f t="shared" si="14354"/>
        <v>11504</v>
      </c>
      <c r="O746" s="21">
        <f t="shared" si="14354"/>
        <v>11683</v>
      </c>
      <c r="P746" s="20">
        <f t="shared" si="14354"/>
        <v>5778</v>
      </c>
      <c r="Q746" s="21">
        <f t="shared" si="14354"/>
        <v>5805</v>
      </c>
      <c r="R746" s="20">
        <f t="shared" si="14354"/>
        <v>7572</v>
      </c>
      <c r="S746" s="21">
        <f t="shared" si="14354"/>
        <v>8003</v>
      </c>
      <c r="T746" s="20">
        <f t="shared" si="14354"/>
        <v>773</v>
      </c>
      <c r="U746" s="21">
        <f t="shared" si="14354"/>
        <v>913</v>
      </c>
      <c r="V746" s="20">
        <f t="shared" si="14354"/>
        <v>5856</v>
      </c>
      <c r="W746" s="21">
        <f t="shared" si="14354"/>
        <v>7028</v>
      </c>
      <c r="X746" s="20">
        <f t="shared" si="14354"/>
        <v>4245</v>
      </c>
      <c r="Y746" s="21">
        <f t="shared" si="14354"/>
        <v>2355</v>
      </c>
      <c r="Z746" s="20">
        <f t="shared" si="14354"/>
        <v>12081</v>
      </c>
      <c r="AA746" s="21">
        <f t="shared" si="14354"/>
        <v>12565</v>
      </c>
      <c r="AB746" s="174">
        <f>SUM(AB722:AB745)</f>
        <v>84158</v>
      </c>
      <c r="AC746" s="175">
        <f t="shared" ref="AC746" si="14355">SUM(AC722:AC745)</f>
        <v>83971</v>
      </c>
      <c r="BI746" s="267" t="s">
        <v>13</v>
      </c>
      <c r="BJ746" s="155">
        <f>SUM(BJ722:BJ745)</f>
        <v>1</v>
      </c>
      <c r="BK746" s="156">
        <f t="shared" ref="BK746:CK746" si="14356">SUM(BK722:BK745)</f>
        <v>1</v>
      </c>
      <c r="BL746" s="155">
        <f t="shared" si="14356"/>
        <v>1</v>
      </c>
      <c r="BM746" s="156">
        <f t="shared" si="14356"/>
        <v>1</v>
      </c>
      <c r="BN746" s="155">
        <f t="shared" si="14356"/>
        <v>1</v>
      </c>
      <c r="BO746" s="156">
        <f t="shared" si="14356"/>
        <v>1</v>
      </c>
      <c r="BP746" s="155">
        <f t="shared" si="14356"/>
        <v>1</v>
      </c>
      <c r="BQ746" s="156">
        <f t="shared" si="14356"/>
        <v>1</v>
      </c>
      <c r="BR746" s="155">
        <f t="shared" si="14356"/>
        <v>1.0000000000000002</v>
      </c>
      <c r="BS746" s="156">
        <f t="shared" si="14356"/>
        <v>1</v>
      </c>
      <c r="BT746" s="155">
        <f t="shared" si="14356"/>
        <v>1</v>
      </c>
      <c r="BU746" s="156">
        <f t="shared" si="14356"/>
        <v>0.99999999999999989</v>
      </c>
      <c r="BV746" s="155">
        <f t="shared" si="14356"/>
        <v>1</v>
      </c>
      <c r="BW746" s="156">
        <f t="shared" si="14356"/>
        <v>1.0000000000000002</v>
      </c>
      <c r="BX746" s="155">
        <f t="shared" si="14356"/>
        <v>0.99999999999999989</v>
      </c>
      <c r="BY746" s="156">
        <f t="shared" si="14356"/>
        <v>1</v>
      </c>
      <c r="BZ746" s="155">
        <f t="shared" si="14356"/>
        <v>0.99999999999999978</v>
      </c>
      <c r="CA746" s="156">
        <f t="shared" si="14356"/>
        <v>1.0000000000000002</v>
      </c>
      <c r="CB746" s="155">
        <f t="shared" si="14356"/>
        <v>1.0000000000000002</v>
      </c>
      <c r="CC746" s="156">
        <f t="shared" si="14356"/>
        <v>0.99999999999999978</v>
      </c>
      <c r="CD746" s="155">
        <f t="shared" si="14356"/>
        <v>1</v>
      </c>
      <c r="CE746" s="156">
        <f t="shared" si="14356"/>
        <v>1</v>
      </c>
      <c r="CF746" s="155">
        <f t="shared" si="14356"/>
        <v>0.99999999999999989</v>
      </c>
      <c r="CG746" s="156">
        <f t="shared" si="14356"/>
        <v>0.99999999999999989</v>
      </c>
      <c r="CH746" s="155">
        <f t="shared" si="14356"/>
        <v>1</v>
      </c>
      <c r="CI746" s="156">
        <f t="shared" si="14356"/>
        <v>1</v>
      </c>
      <c r="CJ746" s="155">
        <f t="shared" si="14356"/>
        <v>0.99999999999999989</v>
      </c>
      <c r="CK746" s="156">
        <f t="shared" si="14356"/>
        <v>0.99999999999999989</v>
      </c>
    </row>
    <row r="747" spans="1:89" ht="13.5" thickTop="1" x14ac:dyDescent="0.2">
      <c r="A747" s="187"/>
    </row>
    <row r="749" spans="1:89" x14ac:dyDescent="0.2">
      <c r="A749" s="301">
        <f>+A718+1</f>
        <v>44494</v>
      </c>
      <c r="B749" s="301"/>
      <c r="C749" s="301"/>
      <c r="D749" s="301"/>
      <c r="BI749" s="300">
        <f>+BI687+2</f>
        <v>44494</v>
      </c>
      <c r="BJ749" s="300"/>
      <c r="BK749" s="300"/>
      <c r="BL749" s="300"/>
    </row>
    <row r="750" spans="1:89" ht="13.5" thickBot="1" x14ac:dyDescent="0.25">
      <c r="AE750" s="270" t="s">
        <v>84</v>
      </c>
    </row>
    <row r="751" spans="1:89" ht="14.25" thickTop="1" thickBot="1" x14ac:dyDescent="0.25">
      <c r="A751" s="298" t="s">
        <v>0</v>
      </c>
      <c r="B751" s="292" t="s">
        <v>1</v>
      </c>
      <c r="C751" s="293"/>
      <c r="D751" s="292" t="s">
        <v>2</v>
      </c>
      <c r="E751" s="293"/>
      <c r="F751" s="292" t="s">
        <v>3</v>
      </c>
      <c r="G751" s="293"/>
      <c r="H751" s="292" t="s">
        <v>4</v>
      </c>
      <c r="I751" s="293"/>
      <c r="J751" s="292" t="s">
        <v>5</v>
      </c>
      <c r="K751" s="293"/>
      <c r="L751" s="292" t="s">
        <v>6</v>
      </c>
      <c r="M751" s="293"/>
      <c r="N751" s="292" t="s">
        <v>7</v>
      </c>
      <c r="O751" s="293"/>
      <c r="P751" s="292" t="s">
        <v>8</v>
      </c>
      <c r="Q751" s="293"/>
      <c r="R751" s="292" t="s">
        <v>9</v>
      </c>
      <c r="S751" s="293"/>
      <c r="T751" s="292" t="s">
        <v>10</v>
      </c>
      <c r="U751" s="293"/>
      <c r="V751" s="292" t="s">
        <v>11</v>
      </c>
      <c r="W751" s="293"/>
      <c r="X751" s="292" t="s">
        <v>12</v>
      </c>
      <c r="Y751" s="293"/>
      <c r="Z751" s="294" t="s">
        <v>40</v>
      </c>
      <c r="AA751" s="295"/>
      <c r="AB751" s="296" t="s">
        <v>41</v>
      </c>
      <c r="AC751" s="297"/>
      <c r="AE751" s="298" t="s">
        <v>0</v>
      </c>
      <c r="AF751" s="292" t="s">
        <v>1</v>
      </c>
      <c r="AG751" s="293"/>
      <c r="AH751" s="292" t="s">
        <v>2</v>
      </c>
      <c r="AI751" s="293"/>
      <c r="AJ751" s="292" t="s">
        <v>3</v>
      </c>
      <c r="AK751" s="293"/>
      <c r="AL751" s="292" t="s">
        <v>4</v>
      </c>
      <c r="AM751" s="293"/>
      <c r="AN751" s="292" t="s">
        <v>5</v>
      </c>
      <c r="AO751" s="293"/>
      <c r="AP751" s="292" t="s">
        <v>6</v>
      </c>
      <c r="AQ751" s="293"/>
      <c r="AR751" s="292" t="s">
        <v>7</v>
      </c>
      <c r="AS751" s="293"/>
      <c r="AT751" s="292" t="s">
        <v>8</v>
      </c>
      <c r="AU751" s="293"/>
      <c r="AV751" s="292" t="s">
        <v>9</v>
      </c>
      <c r="AW751" s="293"/>
      <c r="AX751" s="292" t="s">
        <v>10</v>
      </c>
      <c r="AY751" s="293"/>
      <c r="AZ751" s="292" t="s">
        <v>11</v>
      </c>
      <c r="BA751" s="293"/>
      <c r="BB751" s="292" t="s">
        <v>12</v>
      </c>
      <c r="BC751" s="293"/>
      <c r="BD751" s="294" t="s">
        <v>40</v>
      </c>
      <c r="BE751" s="295"/>
      <c r="BF751" s="296" t="s">
        <v>41</v>
      </c>
      <c r="BG751" s="297"/>
      <c r="BI751" s="298" t="s">
        <v>0</v>
      </c>
      <c r="BJ751" s="292" t="s">
        <v>1</v>
      </c>
      <c r="BK751" s="293"/>
      <c r="BL751" s="292" t="s">
        <v>2</v>
      </c>
      <c r="BM751" s="293"/>
      <c r="BN751" s="292" t="s">
        <v>3</v>
      </c>
      <c r="BO751" s="293"/>
      <c r="BP751" s="292" t="s">
        <v>4</v>
      </c>
      <c r="BQ751" s="293"/>
      <c r="BR751" s="292" t="s">
        <v>5</v>
      </c>
      <c r="BS751" s="293"/>
      <c r="BT751" s="292" t="s">
        <v>6</v>
      </c>
      <c r="BU751" s="293"/>
      <c r="BV751" s="292" t="s">
        <v>7</v>
      </c>
      <c r="BW751" s="293"/>
      <c r="BX751" s="292" t="s">
        <v>8</v>
      </c>
      <c r="BY751" s="293"/>
      <c r="BZ751" s="292" t="s">
        <v>9</v>
      </c>
      <c r="CA751" s="293"/>
      <c r="CB751" s="292" t="s">
        <v>10</v>
      </c>
      <c r="CC751" s="293"/>
      <c r="CD751" s="292" t="s">
        <v>11</v>
      </c>
      <c r="CE751" s="293"/>
      <c r="CF751" s="292" t="s">
        <v>12</v>
      </c>
      <c r="CG751" s="293"/>
      <c r="CH751" s="294" t="s">
        <v>40</v>
      </c>
      <c r="CI751" s="295"/>
      <c r="CJ751" s="292" t="s">
        <v>41</v>
      </c>
      <c r="CK751" s="293"/>
    </row>
    <row r="752" spans="1:89" ht="15" thickTop="1" thickBot="1" x14ac:dyDescent="0.3">
      <c r="A752" s="299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9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9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3.5" thickTop="1" x14ac:dyDescent="0.2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3" t="str">
        <f>$AE$9</f>
        <v>07:00 - 07:59</v>
      </c>
      <c r="AF753" s="126">
        <f>SUMIF($A$9:$A$32,$AE753,B$753:B$776)</f>
        <v>1265</v>
      </c>
      <c r="AG753" s="186">
        <f t="shared" ref="AG753:AV755" si="14357">SUMIF($A$9:$A$32,$AE753,C$753:C$776)</f>
        <v>517</v>
      </c>
      <c r="AH753" s="127">
        <f t="shared" si="14357"/>
        <v>549</v>
      </c>
      <c r="AI753" s="180">
        <f t="shared" si="14357"/>
        <v>399</v>
      </c>
      <c r="AJ753" s="126">
        <f t="shared" si="14357"/>
        <v>1555</v>
      </c>
      <c r="AK753" s="128">
        <f t="shared" si="14357"/>
        <v>600</v>
      </c>
      <c r="AL753" s="127">
        <f t="shared" si="14357"/>
        <v>1606</v>
      </c>
      <c r="AM753" s="180">
        <f t="shared" si="14357"/>
        <v>908</v>
      </c>
      <c r="AN753" s="126">
        <f t="shared" si="14357"/>
        <v>187</v>
      </c>
      <c r="AO753" s="128">
        <f t="shared" si="14357"/>
        <v>473</v>
      </c>
      <c r="AP753" s="127">
        <f t="shared" si="14357"/>
        <v>438</v>
      </c>
      <c r="AQ753" s="126">
        <f t="shared" si="14357"/>
        <v>1253</v>
      </c>
      <c r="AR753" s="179">
        <f t="shared" si="14357"/>
        <v>1484</v>
      </c>
      <c r="AS753" s="181">
        <f t="shared" si="14357"/>
        <v>2216</v>
      </c>
      <c r="AT753" s="126">
        <f t="shared" si="14357"/>
        <v>968</v>
      </c>
      <c r="AU753" s="128">
        <f t="shared" si="14357"/>
        <v>1019</v>
      </c>
      <c r="AV753" s="127">
        <f t="shared" si="14357"/>
        <v>1185</v>
      </c>
      <c r="AW753" s="180">
        <f t="shared" ref="AW753:BE755" si="14358">SUMIF($A$9:$A$32,$AE753,S$753:S$776)</f>
        <v>929</v>
      </c>
      <c r="AX753" s="126">
        <f t="shared" si="14358"/>
        <v>126</v>
      </c>
      <c r="AY753" s="128">
        <f t="shared" si="14358"/>
        <v>560</v>
      </c>
      <c r="AZ753" s="127">
        <f t="shared" si="14358"/>
        <v>467</v>
      </c>
      <c r="BA753" s="180">
        <f t="shared" si="14358"/>
        <v>1160</v>
      </c>
      <c r="BB753" s="126">
        <f t="shared" si="14358"/>
        <v>840</v>
      </c>
      <c r="BC753" s="128">
        <f t="shared" si="14358"/>
        <v>812</v>
      </c>
      <c r="BD753" s="184">
        <f t="shared" si="14358"/>
        <v>1412</v>
      </c>
      <c r="BE753" s="185">
        <f t="shared" si="14358"/>
        <v>1244</v>
      </c>
      <c r="BF753" s="170">
        <f>AF753+AH753+AJ753+AL753+AN753+AP753+AR753+AT753+AV753+AX753+AZ753+BB753+BD753</f>
        <v>12082</v>
      </c>
      <c r="BG753" s="171">
        <f>AG753+AI753+AK753+AM753+AO753+AQ753+AS753+AU753+AW753+AY753+BA753+BC753+BE753</f>
        <v>12090</v>
      </c>
      <c r="BI753" s="125" t="s">
        <v>16</v>
      </c>
      <c r="BJ753" s="129">
        <f>B753/B777</f>
        <v>0</v>
      </c>
      <c r="BK753" s="130">
        <f t="shared" ref="BK753" si="14359">C753/C777</f>
        <v>0</v>
      </c>
      <c r="BL753" s="131">
        <f t="shared" ref="BL753" si="14360">D753/D777</f>
        <v>0</v>
      </c>
      <c r="BM753" s="132">
        <f t="shared" ref="BM753" si="14361">E753/E777</f>
        <v>0</v>
      </c>
      <c r="BN753" s="129">
        <f t="shared" ref="BN753" si="14362">F753/F777</f>
        <v>0</v>
      </c>
      <c r="BO753" s="130">
        <f t="shared" ref="BO753" si="14363">G753/G777</f>
        <v>0</v>
      </c>
      <c r="BP753" s="131">
        <f t="shared" ref="BP753" si="14364">H753/H777</f>
        <v>0</v>
      </c>
      <c r="BQ753" s="132">
        <f t="shared" ref="BQ753" si="14365">I753/I777</f>
        <v>0</v>
      </c>
      <c r="BR753" s="129">
        <f t="shared" ref="BR753" si="14366">J753/J777</f>
        <v>0</v>
      </c>
      <c r="BS753" s="130">
        <f t="shared" ref="BS753" si="14367">K753/K777</f>
        <v>0</v>
      </c>
      <c r="BT753" s="131">
        <f t="shared" ref="BT753" si="14368">L753/L777</f>
        <v>0</v>
      </c>
      <c r="BU753" s="129">
        <f t="shared" ref="BU753" si="14369">M753/M777</f>
        <v>0</v>
      </c>
      <c r="BV753" s="133">
        <f t="shared" ref="BV753" si="14370">N753/N777</f>
        <v>0</v>
      </c>
      <c r="BW753" s="134">
        <f t="shared" ref="BW753" si="14371">O753/O777</f>
        <v>0</v>
      </c>
      <c r="BX753" s="129">
        <f t="shared" ref="BX753" si="14372">P753/P777</f>
        <v>0</v>
      </c>
      <c r="BY753" s="130">
        <f t="shared" ref="BY753" si="14373">Q753/Q777</f>
        <v>0</v>
      </c>
      <c r="BZ753" s="131">
        <f t="shared" ref="BZ753" si="14374">R753/R777</f>
        <v>0</v>
      </c>
      <c r="CA753" s="132">
        <f t="shared" ref="CA753" si="14375">S753/S777</f>
        <v>0</v>
      </c>
      <c r="CB753" s="129">
        <f t="shared" ref="CB753" si="14376">T753/T777</f>
        <v>0</v>
      </c>
      <c r="CC753" s="130">
        <f t="shared" ref="CC753" si="14377">U753/U777</f>
        <v>0</v>
      </c>
      <c r="CD753" s="131">
        <f t="shared" ref="CD753" si="14378">V753/V777</f>
        <v>0</v>
      </c>
      <c r="CE753" s="132">
        <f t="shared" ref="CE753" si="14379">W753/W777</f>
        <v>0</v>
      </c>
      <c r="CF753" s="129">
        <f t="shared" ref="CF753" si="14380">X753/X777</f>
        <v>0</v>
      </c>
      <c r="CG753" s="130">
        <f t="shared" ref="CG753" si="14381">Y753/Y777</f>
        <v>0</v>
      </c>
      <c r="CH753" s="131">
        <f t="shared" ref="CH753" si="14382">Z753/Z777</f>
        <v>0</v>
      </c>
      <c r="CI753" s="129">
        <f t="shared" ref="CI753" si="14383">AA753/AA777</f>
        <v>0</v>
      </c>
      <c r="CJ753" s="135">
        <f t="shared" ref="CJ753" si="14384">AB753/AB777</f>
        <v>0</v>
      </c>
      <c r="CK753" s="136">
        <f t="shared" ref="CK753" si="14385">AC753/AC777</f>
        <v>0</v>
      </c>
    </row>
    <row r="754" spans="1:89" x14ac:dyDescent="0.2">
      <c r="A754" s="137" t="s">
        <v>17</v>
      </c>
      <c r="B754" s="189">
        <v>242</v>
      </c>
      <c r="C754" s="190">
        <v>0</v>
      </c>
      <c r="D754" s="191">
        <v>274</v>
      </c>
      <c r="E754" s="192">
        <v>0</v>
      </c>
      <c r="F754" s="189">
        <v>596</v>
      </c>
      <c r="G754" s="193">
        <v>0</v>
      </c>
      <c r="H754" s="191">
        <v>485</v>
      </c>
      <c r="I754" s="192">
        <v>17</v>
      </c>
      <c r="J754" s="189">
        <v>15</v>
      </c>
      <c r="K754" s="193">
        <v>16</v>
      </c>
      <c r="L754" s="191">
        <v>15</v>
      </c>
      <c r="M754" s="189">
        <v>64</v>
      </c>
      <c r="N754" s="194">
        <v>112</v>
      </c>
      <c r="O754" s="195">
        <v>73</v>
      </c>
      <c r="P754" s="189">
        <v>36</v>
      </c>
      <c r="Q754" s="193">
        <v>56</v>
      </c>
      <c r="R754" s="191">
        <v>12</v>
      </c>
      <c r="S754" s="192">
        <v>56</v>
      </c>
      <c r="T754" s="189">
        <v>1</v>
      </c>
      <c r="U754" s="193">
        <v>0</v>
      </c>
      <c r="V754" s="191">
        <v>1</v>
      </c>
      <c r="W754" s="192">
        <v>0</v>
      </c>
      <c r="X754" s="189">
        <v>1</v>
      </c>
      <c r="Y754" s="193">
        <v>0</v>
      </c>
      <c r="Z754" s="191">
        <v>0</v>
      </c>
      <c r="AA754" s="189">
        <v>0</v>
      </c>
      <c r="AB754" s="170">
        <f t="shared" ref="AB754:AB773" si="14386">B754+D754+F754+H754+J754+L754+N754+P754+R754+T754+V754+X754+Z754</f>
        <v>1790</v>
      </c>
      <c r="AC754" s="171">
        <f t="shared" ref="AC754:AC773" si="14387">C754+E754+G754+I754+K754+M754+O754+Q754+S754+U754+W754+Y754+AA754</f>
        <v>282</v>
      </c>
      <c r="AE754" s="275" t="str">
        <f>$AE$10</f>
        <v>08:00 - 08:59</v>
      </c>
      <c r="AF754" s="126">
        <f>SUMIF($A$9:$A$32,$AE754,B$753:B$776)</f>
        <v>1044</v>
      </c>
      <c r="AG754" s="190">
        <f t="shared" si="14357"/>
        <v>454</v>
      </c>
      <c r="AH754" s="191">
        <f t="shared" si="14357"/>
        <v>386</v>
      </c>
      <c r="AI754" s="192">
        <f t="shared" si="14357"/>
        <v>404</v>
      </c>
      <c r="AJ754" s="276">
        <f t="shared" si="14357"/>
        <v>1260</v>
      </c>
      <c r="AK754" s="193">
        <f t="shared" si="14357"/>
        <v>488</v>
      </c>
      <c r="AL754" s="191">
        <f t="shared" si="14357"/>
        <v>1541</v>
      </c>
      <c r="AM754" s="192">
        <f t="shared" si="14357"/>
        <v>895</v>
      </c>
      <c r="AN754" s="276">
        <f t="shared" si="14357"/>
        <v>160</v>
      </c>
      <c r="AO754" s="193">
        <f t="shared" si="14357"/>
        <v>399</v>
      </c>
      <c r="AP754" s="191">
        <f t="shared" si="14357"/>
        <v>334</v>
      </c>
      <c r="AQ754" s="276">
        <f t="shared" si="14357"/>
        <v>1193</v>
      </c>
      <c r="AR754" s="194">
        <f t="shared" si="14357"/>
        <v>1204</v>
      </c>
      <c r="AS754" s="195">
        <f t="shared" si="14357"/>
        <v>1966</v>
      </c>
      <c r="AT754" s="276">
        <f t="shared" si="14357"/>
        <v>819</v>
      </c>
      <c r="AU754" s="193">
        <f t="shared" si="14357"/>
        <v>849</v>
      </c>
      <c r="AV754" s="191">
        <f t="shared" si="14357"/>
        <v>1060</v>
      </c>
      <c r="AW754" s="192">
        <f t="shared" si="14358"/>
        <v>767</v>
      </c>
      <c r="AX754" s="276">
        <f t="shared" si="14358"/>
        <v>106</v>
      </c>
      <c r="AY754" s="193">
        <f t="shared" si="14358"/>
        <v>404</v>
      </c>
      <c r="AZ754" s="191">
        <f t="shared" si="14358"/>
        <v>391</v>
      </c>
      <c r="BA754" s="192">
        <f t="shared" si="14358"/>
        <v>895</v>
      </c>
      <c r="BB754" s="276">
        <f t="shared" si="14358"/>
        <v>726</v>
      </c>
      <c r="BC754" s="193">
        <f t="shared" si="14358"/>
        <v>708</v>
      </c>
      <c r="BD754" s="191">
        <f t="shared" si="14358"/>
        <v>1440</v>
      </c>
      <c r="BE754" s="276">
        <f t="shared" si="14358"/>
        <v>1191</v>
      </c>
      <c r="BF754" s="172">
        <f>SUM(AF754,AH754,AJ754,AL754,AN754,AP754,AR754,AT754,AV754,AX754,AZ754,BB754,BD754)</f>
        <v>10471</v>
      </c>
      <c r="BG754" s="173">
        <f>SUM(AG754,AI754,AK754,AM754,AO754,AQ754,AS754,AU754,AW754,AY754,BA754,BC754,BE754)</f>
        <v>10613</v>
      </c>
      <c r="BI754" s="137" t="s">
        <v>17</v>
      </c>
      <c r="BJ754" s="129">
        <f>B754/B777</f>
        <v>1.9579288025889968E-2</v>
      </c>
      <c r="BK754" s="130">
        <f t="shared" ref="BK754" si="14388">C754/C777</f>
        <v>0</v>
      </c>
      <c r="BL754" s="131">
        <f t="shared" ref="BL754" si="14389">D754/D777</f>
        <v>4.3007377177837071E-2</v>
      </c>
      <c r="BM754" s="132">
        <f t="shared" ref="BM754" si="14390">E754/E777</f>
        <v>0</v>
      </c>
      <c r="BN754" s="129">
        <f t="shared" ref="BN754" si="14391">F754/F777</f>
        <v>3.8880553199817341E-2</v>
      </c>
      <c r="BO754" s="130">
        <f t="shared" ref="BO754" si="14392">G754/G777</f>
        <v>0</v>
      </c>
      <c r="BP754" s="131">
        <f t="shared" ref="BP754" si="14393">H754/H777</f>
        <v>2.5289394097403276E-2</v>
      </c>
      <c r="BQ754" s="132">
        <f t="shared" ref="BQ754" si="14394">I754/I777</f>
        <v>9.0109191137496022E-4</v>
      </c>
      <c r="BR754" s="129">
        <f t="shared" ref="BR754" si="14395">J754/J777</f>
        <v>4.5276184726833688E-3</v>
      </c>
      <c r="BS754" s="130">
        <f t="shared" ref="BS754" si="14396">K754/K777</f>
        <v>4.7904191616766467E-3</v>
      </c>
      <c r="BT754" s="131">
        <f t="shared" ref="BT754" si="14397">L754/L777</f>
        <v>1.6239038648911985E-3</v>
      </c>
      <c r="BU754" s="129">
        <f t="shared" ref="BU754" si="14398">M754/M777</f>
        <v>6.3448002379300093E-3</v>
      </c>
      <c r="BV754" s="133">
        <f t="shared" ref="BV754" si="14399">N754/N777</f>
        <v>5.8130482171588728E-3</v>
      </c>
      <c r="BW754" s="134">
        <f t="shared" ref="BW754" si="14400">O754/O777</f>
        <v>3.4692519722459843E-3</v>
      </c>
      <c r="BX754" s="129">
        <f t="shared" ref="BX754" si="14401">P754/P777</f>
        <v>3.5249192206011945E-3</v>
      </c>
      <c r="BY754" s="130">
        <f t="shared" ref="BY754" si="14402">Q754/Q777</f>
        <v>5.0747621205255999E-3</v>
      </c>
      <c r="BZ754" s="131">
        <f t="shared" ref="BZ754" si="14403">R754/R777</f>
        <v>1.0356433934581859E-3</v>
      </c>
      <c r="CA754" s="132">
        <f t="shared" ref="CA754" si="14404">S754/S777</f>
        <v>4.2911877394636016E-3</v>
      </c>
      <c r="CB754" s="129">
        <f t="shared" ref="CB754" si="14405">T754/T777</f>
        <v>3.7965072133637056E-4</v>
      </c>
      <c r="CC754" s="130">
        <f t="shared" ref="CC754" si="14406">U754/U777</f>
        <v>0</v>
      </c>
      <c r="CD754" s="131">
        <f t="shared" ref="CD754" si="14407">V754/V777</f>
        <v>1.039717196922437E-4</v>
      </c>
      <c r="CE754" s="132">
        <f t="shared" ref="CE754" si="14408">W754/W777</f>
        <v>0</v>
      </c>
      <c r="CF754" s="129">
        <f t="shared" ref="CF754" si="14409">X754/X777</f>
        <v>1.1064394777605666E-4</v>
      </c>
      <c r="CG754" s="130">
        <f t="shared" ref="CG754" si="14410">Y754/Y777</f>
        <v>0</v>
      </c>
      <c r="CH754" s="131">
        <f t="shared" ref="CH754" si="14411">Z754/Z777</f>
        <v>0</v>
      </c>
      <c r="CI754" s="129">
        <f t="shared" ref="CI754" si="14412">AA754/AA777</f>
        <v>0</v>
      </c>
      <c r="CJ754" s="135">
        <f t="shared" ref="CJ754" si="14413">AB754/AB777</f>
        <v>1.225557320479816E-2</v>
      </c>
      <c r="CK754" s="136">
        <f t="shared" ref="CK754" si="14414">AC754/AC777</f>
        <v>1.9354971550937206E-3</v>
      </c>
    </row>
    <row r="755" spans="1:89" ht="13.5" thickBot="1" x14ac:dyDescent="0.25">
      <c r="A755" s="146" t="s">
        <v>18</v>
      </c>
      <c r="B755" s="196">
        <v>1004</v>
      </c>
      <c r="C755" s="197">
        <v>0</v>
      </c>
      <c r="D755" s="198">
        <v>793</v>
      </c>
      <c r="E755" s="199">
        <v>72</v>
      </c>
      <c r="F755" s="196">
        <v>1261</v>
      </c>
      <c r="G755" s="200">
        <v>169</v>
      </c>
      <c r="H755" s="198">
        <v>1358</v>
      </c>
      <c r="I755" s="199">
        <v>334</v>
      </c>
      <c r="J755" s="196">
        <v>45</v>
      </c>
      <c r="K755" s="200">
        <v>122</v>
      </c>
      <c r="L755" s="198">
        <v>130</v>
      </c>
      <c r="M755" s="196">
        <v>433</v>
      </c>
      <c r="N755" s="201">
        <v>824</v>
      </c>
      <c r="O755" s="202">
        <v>1010</v>
      </c>
      <c r="P755" s="196">
        <v>385</v>
      </c>
      <c r="Q755" s="200">
        <v>689</v>
      </c>
      <c r="R755" s="198">
        <v>433</v>
      </c>
      <c r="S755" s="199">
        <v>705</v>
      </c>
      <c r="T755" s="196">
        <v>33</v>
      </c>
      <c r="U755" s="200">
        <v>249</v>
      </c>
      <c r="V755" s="198">
        <v>266</v>
      </c>
      <c r="W755" s="199">
        <v>810</v>
      </c>
      <c r="X755" s="196">
        <v>440</v>
      </c>
      <c r="Y755" s="200">
        <v>400</v>
      </c>
      <c r="Z755" s="198">
        <v>1020</v>
      </c>
      <c r="AA755" s="196">
        <v>814</v>
      </c>
      <c r="AB755" s="170">
        <f t="shared" si="14386"/>
        <v>7992</v>
      </c>
      <c r="AC755" s="171">
        <f t="shared" si="14387"/>
        <v>5807</v>
      </c>
      <c r="AE755" s="273">
        <f>$AE$11</f>
        <v>0</v>
      </c>
      <c r="AF755" s="126">
        <f>SUMIF($A$9:$A$32,$AE755,B$753:B$776)</f>
        <v>0</v>
      </c>
      <c r="AG755" s="197">
        <f t="shared" si="14357"/>
        <v>0</v>
      </c>
      <c r="AH755" s="198">
        <f t="shared" si="14357"/>
        <v>0</v>
      </c>
      <c r="AI755" s="199">
        <f t="shared" si="14357"/>
        <v>0</v>
      </c>
      <c r="AJ755" s="196">
        <f t="shared" si="14357"/>
        <v>0</v>
      </c>
      <c r="AK755" s="200">
        <f t="shared" si="14357"/>
        <v>0</v>
      </c>
      <c r="AL755" s="198">
        <f t="shared" si="14357"/>
        <v>0</v>
      </c>
      <c r="AM755" s="199">
        <f t="shared" si="14357"/>
        <v>0</v>
      </c>
      <c r="AN755" s="196">
        <f t="shared" si="14357"/>
        <v>0</v>
      </c>
      <c r="AO755" s="200">
        <f t="shared" si="14357"/>
        <v>0</v>
      </c>
      <c r="AP755" s="198">
        <f t="shared" si="14357"/>
        <v>0</v>
      </c>
      <c r="AQ755" s="196">
        <f t="shared" si="14357"/>
        <v>0</v>
      </c>
      <c r="AR755" s="201">
        <f t="shared" si="14357"/>
        <v>0</v>
      </c>
      <c r="AS755" s="202">
        <f t="shared" si="14357"/>
        <v>0</v>
      </c>
      <c r="AT755" s="196">
        <f t="shared" si="14357"/>
        <v>0</v>
      </c>
      <c r="AU755" s="200">
        <f t="shared" si="14357"/>
        <v>0</v>
      </c>
      <c r="AV755" s="198">
        <f t="shared" si="14357"/>
        <v>0</v>
      </c>
      <c r="AW755" s="199">
        <f t="shared" si="14358"/>
        <v>0</v>
      </c>
      <c r="AX755" s="196">
        <f t="shared" si="14358"/>
        <v>0</v>
      </c>
      <c r="AY755" s="200">
        <f t="shared" si="14358"/>
        <v>0</v>
      </c>
      <c r="AZ755" s="198">
        <f t="shared" si="14358"/>
        <v>0</v>
      </c>
      <c r="BA755" s="199">
        <f t="shared" si="14358"/>
        <v>0</v>
      </c>
      <c r="BB755" s="196">
        <f t="shared" si="14358"/>
        <v>0</v>
      </c>
      <c r="BC755" s="200">
        <f t="shared" si="14358"/>
        <v>0</v>
      </c>
      <c r="BD755" s="198">
        <f t="shared" si="14358"/>
        <v>0</v>
      </c>
      <c r="BE755" s="196">
        <f t="shared" si="14358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8.1229773462783178E-2</v>
      </c>
      <c r="BK755" s="130">
        <f t="shared" ref="BK755" si="14415">C755/C777</f>
        <v>0</v>
      </c>
      <c r="BL755" s="131">
        <f t="shared" ref="BL755" si="14416">D755/D777</f>
        <v>0.12447025584680584</v>
      </c>
      <c r="BM755" s="132">
        <f t="shared" ref="BM755" si="14417">E755/E777</f>
        <v>1.3211009174311927E-2</v>
      </c>
      <c r="BN755" s="129">
        <f t="shared" ref="BN755" si="14418">F755/F777</f>
        <v>8.2262378498271255E-2</v>
      </c>
      <c r="BO755" s="130">
        <f t="shared" ref="BO755" si="14419">G755/G777</f>
        <v>1.4579020013802622E-2</v>
      </c>
      <c r="BP755" s="131">
        <f t="shared" ref="BP755" si="14420">H755/H777</f>
        <v>7.0810303472729166E-2</v>
      </c>
      <c r="BQ755" s="132">
        <f t="shared" ref="BQ755" si="14421">I755/I777</f>
        <v>1.7703805788190394E-2</v>
      </c>
      <c r="BR755" s="129">
        <f t="shared" ref="BR755" si="14422">J755/J777</f>
        <v>1.3582855418050106E-2</v>
      </c>
      <c r="BS755" s="130">
        <f t="shared" ref="BS755" si="14423">K755/K777</f>
        <v>3.6526946107784432E-2</v>
      </c>
      <c r="BT755" s="131">
        <f t="shared" ref="BT755" si="14424">L755/L777</f>
        <v>1.407383349572372E-2</v>
      </c>
      <c r="BU755" s="129">
        <f t="shared" ref="BU755" si="14425">M755/M777</f>
        <v>4.292653910974522E-2</v>
      </c>
      <c r="BV755" s="133">
        <f t="shared" ref="BV755" si="14426">N755/N777</f>
        <v>4.2767426169097421E-2</v>
      </c>
      <c r="BW755" s="134">
        <f t="shared" ref="BW755" si="14427">O755/O777</f>
        <v>4.7999239616006086E-2</v>
      </c>
      <c r="BX755" s="129">
        <f t="shared" ref="BX755" si="14428">P755/P777</f>
        <v>3.7697052775873888E-2</v>
      </c>
      <c r="BY755" s="130">
        <f t="shared" ref="BY755" si="14429">Q755/Q777</f>
        <v>6.2437698232895335E-2</v>
      </c>
      <c r="BZ755" s="131">
        <f t="shared" ref="BZ755" si="14430">R755/R777</f>
        <v>3.7369465780616208E-2</v>
      </c>
      <c r="CA755" s="132">
        <f t="shared" ref="CA755" si="14431">S755/S777</f>
        <v>5.4022988505747126E-2</v>
      </c>
      <c r="CB755" s="129">
        <f t="shared" ref="CB755" si="14432">T755/T777</f>
        <v>1.2528473804100227E-2</v>
      </c>
      <c r="CC755" s="130">
        <f t="shared" ref="CC755" si="14433">U755/U777</f>
        <v>7.4306177260519246E-2</v>
      </c>
      <c r="CD755" s="131">
        <f t="shared" ref="CD755" si="14434">V755/V777</f>
        <v>2.7656477438136828E-2</v>
      </c>
      <c r="CE755" s="132">
        <f t="shared" ref="CE755" si="14435">W755/W777</f>
        <v>7.000864304235091E-2</v>
      </c>
      <c r="CF755" s="129">
        <f t="shared" ref="CF755" si="14436">X755/X777</f>
        <v>4.8683337021464927E-2</v>
      </c>
      <c r="CG755" s="130">
        <f t="shared" ref="CG755" si="14437">Y755/Y777</f>
        <v>6.6644451849383543E-2</v>
      </c>
      <c r="CH755" s="131">
        <f t="shared" ref="CH755" si="14438">Z755/Z777</f>
        <v>5.6948244095807045E-2</v>
      </c>
      <c r="CI755" s="129">
        <f t="shared" ref="CI755" si="14439">AA755/AA777</f>
        <v>4.2743121193026673E-2</v>
      </c>
      <c r="CJ755" s="135">
        <f t="shared" ref="CJ755" si="14440">AB755/AB777</f>
        <v>5.4718738018294355E-2</v>
      </c>
      <c r="CK755" s="136">
        <f t="shared" ref="CK755" si="14441">AC755/AC777</f>
        <v>3.9856141771734875E-2</v>
      </c>
    </row>
    <row r="756" spans="1:89" ht="14.25" thickTop="1" thickBot="1" x14ac:dyDescent="0.25">
      <c r="A756" s="137" t="s">
        <v>19</v>
      </c>
      <c r="B756" s="189">
        <v>1327</v>
      </c>
      <c r="C756" s="190">
        <v>476</v>
      </c>
      <c r="D756" s="191">
        <v>808</v>
      </c>
      <c r="E756" s="192">
        <v>391</v>
      </c>
      <c r="F756" s="189">
        <v>1566</v>
      </c>
      <c r="G756" s="193">
        <v>552</v>
      </c>
      <c r="H756" s="191">
        <v>1391</v>
      </c>
      <c r="I756" s="192">
        <v>896</v>
      </c>
      <c r="J756" s="189">
        <v>125</v>
      </c>
      <c r="K756" s="193">
        <v>306</v>
      </c>
      <c r="L756" s="191">
        <v>308</v>
      </c>
      <c r="M756" s="189">
        <v>883</v>
      </c>
      <c r="N756" s="194">
        <v>1212</v>
      </c>
      <c r="O756" s="195">
        <v>1669</v>
      </c>
      <c r="P756" s="189">
        <v>737</v>
      </c>
      <c r="Q756" s="193">
        <v>979</v>
      </c>
      <c r="R756" s="191">
        <v>879</v>
      </c>
      <c r="S756" s="192">
        <v>908</v>
      </c>
      <c r="T756" s="189">
        <v>95</v>
      </c>
      <c r="U756" s="193">
        <v>465</v>
      </c>
      <c r="V756" s="191">
        <v>414</v>
      </c>
      <c r="W756" s="192">
        <v>1208</v>
      </c>
      <c r="X756" s="189">
        <v>765</v>
      </c>
      <c r="Y756" s="193">
        <v>614</v>
      </c>
      <c r="Z756" s="191">
        <v>1380</v>
      </c>
      <c r="AA756" s="189">
        <v>1208</v>
      </c>
      <c r="AB756" s="170">
        <f t="shared" si="14386"/>
        <v>11007</v>
      </c>
      <c r="AC756" s="171">
        <f t="shared" si="14387"/>
        <v>10555</v>
      </c>
      <c r="AE756" s="267" t="s">
        <v>13</v>
      </c>
      <c r="AF756" s="20">
        <f t="shared" ref="AF756:BG756" si="14442">SUM(AF753:AF755)</f>
        <v>2309</v>
      </c>
      <c r="AG756" s="21">
        <f t="shared" si="14442"/>
        <v>971</v>
      </c>
      <c r="AH756" s="20">
        <f t="shared" si="14442"/>
        <v>935</v>
      </c>
      <c r="AI756" s="21">
        <f t="shared" si="14442"/>
        <v>803</v>
      </c>
      <c r="AJ756" s="20">
        <f t="shared" si="14442"/>
        <v>2815</v>
      </c>
      <c r="AK756" s="21">
        <f t="shared" si="14442"/>
        <v>1088</v>
      </c>
      <c r="AL756" s="20">
        <f t="shared" si="14442"/>
        <v>3147</v>
      </c>
      <c r="AM756" s="21">
        <f t="shared" si="14442"/>
        <v>1803</v>
      </c>
      <c r="AN756" s="20">
        <f t="shared" si="14442"/>
        <v>347</v>
      </c>
      <c r="AO756" s="21">
        <f t="shared" si="14442"/>
        <v>872</v>
      </c>
      <c r="AP756" s="20">
        <f t="shared" si="14442"/>
        <v>772</v>
      </c>
      <c r="AQ756" s="21">
        <f t="shared" si="14442"/>
        <v>2446</v>
      </c>
      <c r="AR756" s="20">
        <f t="shared" si="14442"/>
        <v>2688</v>
      </c>
      <c r="AS756" s="21">
        <f t="shared" si="14442"/>
        <v>4182</v>
      </c>
      <c r="AT756" s="20">
        <f t="shared" si="14442"/>
        <v>1787</v>
      </c>
      <c r="AU756" s="21">
        <f t="shared" si="14442"/>
        <v>1868</v>
      </c>
      <c r="AV756" s="20">
        <f t="shared" si="14442"/>
        <v>2245</v>
      </c>
      <c r="AW756" s="21">
        <f t="shared" si="14442"/>
        <v>1696</v>
      </c>
      <c r="AX756" s="20">
        <f t="shared" si="14442"/>
        <v>232</v>
      </c>
      <c r="AY756" s="21">
        <f t="shared" si="14442"/>
        <v>964</v>
      </c>
      <c r="AZ756" s="20">
        <f t="shared" si="14442"/>
        <v>858</v>
      </c>
      <c r="BA756" s="21">
        <f t="shared" si="14442"/>
        <v>2055</v>
      </c>
      <c r="BB756" s="20">
        <f t="shared" si="14442"/>
        <v>1566</v>
      </c>
      <c r="BC756" s="21">
        <f t="shared" si="14442"/>
        <v>1520</v>
      </c>
      <c r="BD756" s="20">
        <f t="shared" si="14442"/>
        <v>2852</v>
      </c>
      <c r="BE756" s="21">
        <f t="shared" si="14442"/>
        <v>2435</v>
      </c>
      <c r="BF756" s="174">
        <f t="shared" si="14442"/>
        <v>22553</v>
      </c>
      <c r="BG756" s="175">
        <f t="shared" si="14442"/>
        <v>22703</v>
      </c>
      <c r="BI756" s="137" t="s">
        <v>19</v>
      </c>
      <c r="BJ756" s="129">
        <f>B756/B777</f>
        <v>0.10736245954692557</v>
      </c>
      <c r="BK756" s="130">
        <f t="shared" ref="BK756" si="14443">C756/C777</f>
        <v>4.2236024844720499E-2</v>
      </c>
      <c r="BL756" s="131">
        <f t="shared" ref="BL756" si="14444">D756/D777</f>
        <v>0.12682467430544656</v>
      </c>
      <c r="BM756" s="132">
        <f t="shared" ref="BM756" si="14445">E756/E777</f>
        <v>7.1743119266055047E-2</v>
      </c>
      <c r="BN756" s="129">
        <f t="shared" ref="BN756" si="14446">F756/F777</f>
        <v>0.10215930589079522</v>
      </c>
      <c r="BO756" s="130">
        <f t="shared" ref="BO756" si="14447">G756/G777</f>
        <v>4.7619047619047616E-2</v>
      </c>
      <c r="BP756" s="131">
        <f t="shared" ref="BP756" si="14448">H756/H777</f>
        <v>7.253102513296486E-2</v>
      </c>
      <c r="BQ756" s="132">
        <f t="shared" ref="BQ756" si="14449">I756/I777</f>
        <v>4.7492844270115554E-2</v>
      </c>
      <c r="BR756" s="129">
        <f t="shared" ref="BR756" si="14450">J756/J777</f>
        <v>3.7730153939028073E-2</v>
      </c>
      <c r="BS756" s="130">
        <f t="shared" ref="BS756" si="14451">K756/K777</f>
        <v>9.1616766467065874E-2</v>
      </c>
      <c r="BT756" s="131">
        <f t="shared" ref="BT756" si="14452">L756/L777</f>
        <v>3.3344159359099276E-2</v>
      </c>
      <c r="BU756" s="129">
        <f t="shared" ref="BU756" si="14453">M756/M777</f>
        <v>8.7538415782690587E-2</v>
      </c>
      <c r="BV756" s="133">
        <f t="shared" ref="BV756" si="14454">N756/N777</f>
        <v>6.2905486064254945E-2</v>
      </c>
      <c r="BW756" s="134">
        <f t="shared" ref="BW756" si="14455">O756/O777</f>
        <v>7.9317555365459563E-2</v>
      </c>
      <c r="BX756" s="129">
        <f t="shared" ref="BX756" si="14456">P756/P777</f>
        <v>7.216292959953001E-2</v>
      </c>
      <c r="BY756" s="130">
        <f t="shared" ref="BY756" si="14457">Q756/Q777</f>
        <v>8.871771635704577E-2</v>
      </c>
      <c r="BZ756" s="131">
        <f t="shared" ref="BZ756" si="14458">R756/R777</f>
        <v>7.5860878570812112E-2</v>
      </c>
      <c r="CA756" s="132">
        <f t="shared" ref="CA756" si="14459">S756/S777</f>
        <v>6.9578544061302677E-2</v>
      </c>
      <c r="CB756" s="129">
        <f t="shared" ref="CB756" si="14460">T756/T777</f>
        <v>3.6066818526955202E-2</v>
      </c>
      <c r="CC756" s="130">
        <f t="shared" ref="CC756" si="14461">U756/U777</f>
        <v>0.13876454789615039</v>
      </c>
      <c r="CD756" s="131">
        <f t="shared" ref="CD756" si="14462">V756/V777</f>
        <v>4.3044291952588895E-2</v>
      </c>
      <c r="CE756" s="132">
        <f t="shared" ref="CE756" si="14463">W756/W777</f>
        <v>0.10440795159896284</v>
      </c>
      <c r="CF756" s="129">
        <f t="shared" ref="CF756" si="14464">X756/X777</f>
        <v>8.4642620048683337E-2</v>
      </c>
      <c r="CG756" s="130">
        <f t="shared" ref="CG756" si="14465">Y756/Y777</f>
        <v>0.10229923358880373</v>
      </c>
      <c r="CH756" s="131">
        <f t="shared" ref="CH756" si="14466">Z756/Z777</f>
        <v>7.7047624364915412E-2</v>
      </c>
      <c r="CI756" s="129">
        <f t="shared" ref="CI756" si="14467">AA756/AA777</f>
        <v>6.3432052089897079E-2</v>
      </c>
      <c r="CJ756" s="135">
        <f t="shared" ref="CJ756" si="14468">AB756/AB777</f>
        <v>7.5361505176096841E-2</v>
      </c>
      <c r="CK756" s="136">
        <f t="shared" ref="CK756" si="14469">AC756/AC777</f>
        <v>7.2443874014234827E-2</v>
      </c>
    </row>
    <row r="757" spans="1:89" ht="13.5" thickTop="1" x14ac:dyDescent="0.2">
      <c r="A757" s="146" t="s">
        <v>20</v>
      </c>
      <c r="B757" s="196">
        <v>1265</v>
      </c>
      <c r="C757" s="197">
        <v>517</v>
      </c>
      <c r="D757" s="198">
        <v>549</v>
      </c>
      <c r="E757" s="199">
        <v>399</v>
      </c>
      <c r="F757" s="196">
        <v>1555</v>
      </c>
      <c r="G757" s="200">
        <v>600</v>
      </c>
      <c r="H757" s="198">
        <v>1606</v>
      </c>
      <c r="I757" s="199">
        <v>908</v>
      </c>
      <c r="J757" s="196">
        <v>187</v>
      </c>
      <c r="K757" s="200">
        <v>473</v>
      </c>
      <c r="L757" s="198">
        <v>438</v>
      </c>
      <c r="M757" s="196">
        <v>1253</v>
      </c>
      <c r="N757" s="201">
        <v>1484</v>
      </c>
      <c r="O757" s="202">
        <v>2216</v>
      </c>
      <c r="P757" s="196">
        <v>968</v>
      </c>
      <c r="Q757" s="200">
        <v>1019</v>
      </c>
      <c r="R757" s="198">
        <v>1185</v>
      </c>
      <c r="S757" s="199">
        <v>929</v>
      </c>
      <c r="T757" s="196">
        <v>126</v>
      </c>
      <c r="U757" s="200">
        <v>560</v>
      </c>
      <c r="V757" s="198">
        <v>467</v>
      </c>
      <c r="W757" s="199">
        <v>1160</v>
      </c>
      <c r="X757" s="196">
        <v>840</v>
      </c>
      <c r="Y757" s="200">
        <v>812</v>
      </c>
      <c r="Z757" s="198">
        <v>1412</v>
      </c>
      <c r="AA757" s="196">
        <v>1244</v>
      </c>
      <c r="AB757" s="170">
        <f t="shared" si="14386"/>
        <v>12082</v>
      </c>
      <c r="AC757" s="171">
        <f t="shared" si="14387"/>
        <v>12090</v>
      </c>
      <c r="BI757" s="146" t="s">
        <v>20</v>
      </c>
      <c r="BJ757" s="129">
        <f>B757/B777</f>
        <v>0.10234627831715211</v>
      </c>
      <c r="BK757" s="130">
        <f t="shared" ref="BK757" si="14470">C757/C777</f>
        <v>4.5874001774622891E-2</v>
      </c>
      <c r="BL757" s="131">
        <f t="shared" ref="BL757" si="14471">D757/D777</f>
        <v>8.6171715586250197E-2</v>
      </c>
      <c r="BM757" s="132">
        <f t="shared" ref="BM757" si="14472">E757/E777</f>
        <v>7.3211009174311933E-2</v>
      </c>
      <c r="BN757" s="129">
        <f t="shared" ref="BN757" si="14473">F757/F777</f>
        <v>0.10144171178811404</v>
      </c>
      <c r="BO757" s="130">
        <f t="shared" ref="BO757" si="14474">G757/G777</f>
        <v>5.1759834368530024E-2</v>
      </c>
      <c r="BP757" s="131">
        <f t="shared" ref="BP757" si="14475">H757/H777</f>
        <v>8.3741787464803416E-2</v>
      </c>
      <c r="BQ757" s="132">
        <f t="shared" ref="BQ757" si="14476">I757/I777</f>
        <v>4.8128909148733169E-2</v>
      </c>
      <c r="BR757" s="129">
        <f t="shared" ref="BR757" si="14477">J757/J777</f>
        <v>5.6444310292785994E-2</v>
      </c>
      <c r="BS757" s="130">
        <f t="shared" ref="BS757" si="14478">K757/K777</f>
        <v>0.14161676646706586</v>
      </c>
      <c r="BT757" s="131">
        <f t="shared" ref="BT757" si="14479">L757/L777</f>
        <v>4.7417992854822996E-2</v>
      </c>
      <c r="BU757" s="129">
        <f t="shared" ref="BU757" si="14480">M757/M777</f>
        <v>0.12421929215822346</v>
      </c>
      <c r="BV757" s="133">
        <f t="shared" ref="BV757" si="14481">N757/N777</f>
        <v>7.7022888877355061E-2</v>
      </c>
      <c r="BW757" s="134">
        <f t="shared" ref="BW757" si="14482">O757/O777</f>
        <v>0.10531318315749454</v>
      </c>
      <c r="BX757" s="129">
        <f t="shared" ref="BX757" si="14483">P757/P777</f>
        <v>9.4781161265054342E-2</v>
      </c>
      <c r="BY757" s="130">
        <f t="shared" ref="BY757" si="14484">Q757/Q777</f>
        <v>9.2342546443135484E-2</v>
      </c>
      <c r="BZ757" s="131">
        <f t="shared" ref="BZ757" si="14485">R757/R777</f>
        <v>0.10226978510399586</v>
      </c>
      <c r="CA757" s="132">
        <f t="shared" ref="CA757" si="14486">S757/S777</f>
        <v>7.1187739463601532E-2</v>
      </c>
      <c r="CB757" s="129">
        <f t="shared" ref="CB757" si="14487">T757/T777</f>
        <v>4.7835990888382689E-2</v>
      </c>
      <c r="CC757" s="130">
        <f t="shared" ref="CC757" si="14488">U757/U777</f>
        <v>0.16711429424052521</v>
      </c>
      <c r="CD757" s="131">
        <f t="shared" ref="CD757" si="14489">V757/V777</f>
        <v>4.8554793096277811E-2</v>
      </c>
      <c r="CE757" s="132">
        <f t="shared" ref="CE757" si="14490">W757/W777</f>
        <v>0.10025929127052723</v>
      </c>
      <c r="CF757" s="129">
        <f t="shared" ref="CF757" si="14491">X757/X777</f>
        <v>9.2940916131887583E-2</v>
      </c>
      <c r="CG757" s="130">
        <f t="shared" ref="CG757" si="14492">Y757/Y777</f>
        <v>0.13528823725424857</v>
      </c>
      <c r="CH757" s="131">
        <f t="shared" ref="CH757" si="14493">Z757/Z777</f>
        <v>7.883423594439172E-2</v>
      </c>
      <c r="CI757" s="129">
        <f t="shared" ref="CI757" si="14494">AA757/AA777</f>
        <v>6.5322411258139049E-2</v>
      </c>
      <c r="CJ757" s="135">
        <f t="shared" ref="CJ757" si="14495">AB757/AB777</f>
        <v>8.2721695787916966E-2</v>
      </c>
      <c r="CK757" s="136">
        <f t="shared" ref="CK757" si="14496">AC757/AC777</f>
        <v>8.2979292925826537E-2</v>
      </c>
    </row>
    <row r="758" spans="1:89" ht="13.5" thickBot="1" x14ac:dyDescent="0.25">
      <c r="A758" s="137" t="s">
        <v>21</v>
      </c>
      <c r="B758" s="189">
        <v>1044</v>
      </c>
      <c r="C758" s="190">
        <v>454</v>
      </c>
      <c r="D758" s="191">
        <v>386</v>
      </c>
      <c r="E758" s="192">
        <v>404</v>
      </c>
      <c r="F758" s="189">
        <v>1260</v>
      </c>
      <c r="G758" s="193">
        <v>488</v>
      </c>
      <c r="H758" s="191">
        <v>1541</v>
      </c>
      <c r="I758" s="192">
        <v>895</v>
      </c>
      <c r="J758" s="189">
        <v>160</v>
      </c>
      <c r="K758" s="193">
        <v>399</v>
      </c>
      <c r="L758" s="191">
        <v>334</v>
      </c>
      <c r="M758" s="189">
        <v>1193</v>
      </c>
      <c r="N758" s="194">
        <v>1204</v>
      </c>
      <c r="O758" s="195">
        <v>1966</v>
      </c>
      <c r="P758" s="189">
        <v>819</v>
      </c>
      <c r="Q758" s="193">
        <v>849</v>
      </c>
      <c r="R758" s="191">
        <v>1060</v>
      </c>
      <c r="S758" s="192">
        <v>767</v>
      </c>
      <c r="T758" s="189">
        <v>106</v>
      </c>
      <c r="U758" s="193">
        <v>404</v>
      </c>
      <c r="V758" s="191">
        <v>391</v>
      </c>
      <c r="W758" s="192">
        <v>895</v>
      </c>
      <c r="X758" s="189">
        <v>726</v>
      </c>
      <c r="Y758" s="193">
        <v>708</v>
      </c>
      <c r="Z758" s="191">
        <v>1440</v>
      </c>
      <c r="AA758" s="189">
        <v>1191</v>
      </c>
      <c r="AB758" s="170">
        <f t="shared" si="14386"/>
        <v>10471</v>
      </c>
      <c r="AC758" s="171">
        <f t="shared" si="14387"/>
        <v>10613</v>
      </c>
      <c r="AE758" s="270" t="s">
        <v>85</v>
      </c>
      <c r="BI758" s="137" t="s">
        <v>21</v>
      </c>
      <c r="BJ758" s="129">
        <f>B758/B777</f>
        <v>8.4466019417475724E-2</v>
      </c>
      <c r="BK758" s="130">
        <f t="shared" ref="BK758" si="14497">C758/C777</f>
        <v>4.028393966282165E-2</v>
      </c>
      <c r="BL758" s="131">
        <f t="shared" ref="BL758" si="14498">D758/D777</f>
        <v>6.058703500235442E-2</v>
      </c>
      <c r="BM758" s="132">
        <f t="shared" ref="BM758" si="14499">E758/E777</f>
        <v>7.4128440366972484E-2</v>
      </c>
      <c r="BN758" s="129">
        <f t="shared" ref="BN758" si="14500">F758/F777</f>
        <v>8.2197142670754772E-2</v>
      </c>
      <c r="BO758" s="130">
        <f t="shared" ref="BO758" si="14501">G758/G777</f>
        <v>4.2097998619737752E-2</v>
      </c>
      <c r="BP758" s="131">
        <f t="shared" ref="BP758" si="14502">H758/H777</f>
        <v>8.0352487224945243E-2</v>
      </c>
      <c r="BQ758" s="132">
        <f t="shared" ref="BQ758" si="14503">I758/I777</f>
        <v>4.7439838863564086E-2</v>
      </c>
      <c r="BR758" s="129">
        <f t="shared" ref="BR758" si="14504">J758/J777</f>
        <v>4.8294597041955933E-2</v>
      </c>
      <c r="BS758" s="130">
        <f t="shared" ref="BS758" si="14505">K758/K777</f>
        <v>0.11946107784431138</v>
      </c>
      <c r="BT758" s="131">
        <f t="shared" ref="BT758" si="14506">L758/L777</f>
        <v>3.6158926058244022E-2</v>
      </c>
      <c r="BU758" s="129">
        <f t="shared" ref="BU758" si="14507">M758/M777</f>
        <v>0.11827104193516408</v>
      </c>
      <c r="BV758" s="133">
        <f t="shared" ref="BV758" si="14508">N758/N777</f>
        <v>6.249026833445788E-2</v>
      </c>
      <c r="BW758" s="134">
        <f t="shared" ref="BW758" si="14509">O758/O777</f>
        <v>9.3432183252542531E-2</v>
      </c>
      <c r="BX758" s="129">
        <f t="shared" ref="BX758" si="14510">P758/P777</f>
        <v>8.0191912268677182E-2</v>
      </c>
      <c r="BY758" s="130">
        <f t="shared" ref="BY758" si="14511">Q758/Q777</f>
        <v>7.6937018577254185E-2</v>
      </c>
      <c r="BZ758" s="131">
        <f t="shared" ref="BZ758" si="14512">R758/R777</f>
        <v>9.1481833088806419E-2</v>
      </c>
      <c r="CA758" s="132">
        <f t="shared" ref="CA758" si="14513">S758/S777</f>
        <v>5.8773946360153255E-2</v>
      </c>
      <c r="CB758" s="129">
        <f t="shared" ref="CB758" si="14514">T758/T777</f>
        <v>4.0242976461655276E-2</v>
      </c>
      <c r="CC758" s="130">
        <f t="shared" ref="CC758" si="14515">U758/U777</f>
        <v>0.12056102655923605</v>
      </c>
      <c r="CD758" s="131">
        <f t="shared" ref="CD758" si="14516">V758/V777</f>
        <v>4.065294239966729E-2</v>
      </c>
      <c r="CE758" s="132">
        <f t="shared" ref="CE758" si="14517">W758/W777</f>
        <v>7.7355229040622295E-2</v>
      </c>
      <c r="CF758" s="129">
        <f t="shared" ref="CF758" si="14518">X758/X777</f>
        <v>8.0327506085417125E-2</v>
      </c>
      <c r="CG758" s="130">
        <f t="shared" ref="CG758" si="14519">Y758/Y777</f>
        <v>0.11796067977340886</v>
      </c>
      <c r="CH758" s="131">
        <f t="shared" ref="CH758" si="14520">Z758/Z777</f>
        <v>8.039752107643347E-2</v>
      </c>
      <c r="CI758" s="129">
        <f t="shared" ref="CI758" si="14521">AA758/AA777</f>
        <v>6.2539382482671713E-2</v>
      </c>
      <c r="CJ758" s="135">
        <f t="shared" ref="CJ758" si="14522">AB758/AB777</f>
        <v>7.1691679903598621E-2</v>
      </c>
      <c r="CK758" s="136">
        <f t="shared" ref="CK758" si="14523">AC758/AC777</f>
        <v>7.2841954989395941E-2</v>
      </c>
    </row>
    <row r="759" spans="1:89" ht="14.25" thickTop="1" thickBot="1" x14ac:dyDescent="0.25">
      <c r="A759" s="146" t="s">
        <v>22</v>
      </c>
      <c r="B759" s="196">
        <v>1072</v>
      </c>
      <c r="C759" s="197">
        <v>658</v>
      </c>
      <c r="D759" s="198">
        <v>421</v>
      </c>
      <c r="E759" s="199">
        <v>315</v>
      </c>
      <c r="F759" s="196">
        <v>1517</v>
      </c>
      <c r="G759" s="200">
        <v>452</v>
      </c>
      <c r="H759" s="198">
        <v>1492</v>
      </c>
      <c r="I759" s="199">
        <v>1103</v>
      </c>
      <c r="J759" s="196">
        <v>130</v>
      </c>
      <c r="K759" s="200">
        <v>454</v>
      </c>
      <c r="L759" s="198">
        <v>380</v>
      </c>
      <c r="M759" s="196">
        <v>1181</v>
      </c>
      <c r="N759" s="201">
        <v>976</v>
      </c>
      <c r="O759" s="202">
        <v>1995</v>
      </c>
      <c r="P759" s="196">
        <v>586</v>
      </c>
      <c r="Q759" s="200">
        <v>734</v>
      </c>
      <c r="R759" s="198">
        <v>922</v>
      </c>
      <c r="S759" s="199">
        <v>744</v>
      </c>
      <c r="T759" s="196">
        <v>118</v>
      </c>
      <c r="U759" s="200">
        <v>287</v>
      </c>
      <c r="V759" s="198">
        <v>375</v>
      </c>
      <c r="W759" s="199">
        <v>943</v>
      </c>
      <c r="X759" s="196">
        <v>486</v>
      </c>
      <c r="Y759" s="200">
        <v>440</v>
      </c>
      <c r="Z759" s="198">
        <v>1245</v>
      </c>
      <c r="AA759" s="196">
        <v>1083</v>
      </c>
      <c r="AB759" s="170">
        <f t="shared" si="14386"/>
        <v>9720</v>
      </c>
      <c r="AC759" s="171">
        <f t="shared" si="14387"/>
        <v>10389</v>
      </c>
      <c r="AE759" s="298" t="s">
        <v>0</v>
      </c>
      <c r="AF759" s="292" t="s">
        <v>1</v>
      </c>
      <c r="AG759" s="293"/>
      <c r="AH759" s="292" t="s">
        <v>2</v>
      </c>
      <c r="AI759" s="293"/>
      <c r="AJ759" s="292" t="s">
        <v>3</v>
      </c>
      <c r="AK759" s="293"/>
      <c r="AL759" s="292" t="s">
        <v>4</v>
      </c>
      <c r="AM759" s="293"/>
      <c r="AN759" s="292" t="s">
        <v>5</v>
      </c>
      <c r="AO759" s="293"/>
      <c r="AP759" s="292" t="s">
        <v>6</v>
      </c>
      <c r="AQ759" s="293"/>
      <c r="AR759" s="292" t="s">
        <v>7</v>
      </c>
      <c r="AS759" s="293"/>
      <c r="AT759" s="292" t="s">
        <v>8</v>
      </c>
      <c r="AU759" s="293"/>
      <c r="AV759" s="292" t="s">
        <v>9</v>
      </c>
      <c r="AW759" s="293"/>
      <c r="AX759" s="292" t="s">
        <v>10</v>
      </c>
      <c r="AY759" s="293"/>
      <c r="AZ759" s="292" t="s">
        <v>11</v>
      </c>
      <c r="BA759" s="293"/>
      <c r="BB759" s="292" t="s">
        <v>12</v>
      </c>
      <c r="BC759" s="293"/>
      <c r="BD759" s="294" t="s">
        <v>40</v>
      </c>
      <c r="BE759" s="295"/>
      <c r="BF759" s="296" t="s">
        <v>41</v>
      </c>
      <c r="BG759" s="297"/>
      <c r="BI759" s="146" t="s">
        <v>22</v>
      </c>
      <c r="BJ759" s="129">
        <f>B759/B777</f>
        <v>8.6731391585760514E-2</v>
      </c>
      <c r="BK759" s="130">
        <f t="shared" ref="BK759" si="14524">C759/C777</f>
        <v>5.8385093167701865E-2</v>
      </c>
      <c r="BL759" s="131">
        <f t="shared" ref="BL759" si="14525">D759/D777</f>
        <v>6.6080678072516094E-2</v>
      </c>
      <c r="BM759" s="132">
        <f t="shared" ref="BM759" si="14526">E759/E777</f>
        <v>5.7798165137614682E-2</v>
      </c>
      <c r="BN759" s="129">
        <f t="shared" ref="BN759" si="14527">F759/F777</f>
        <v>9.8962750342488096E-2</v>
      </c>
      <c r="BO759" s="130">
        <f t="shared" ref="BO759" si="14528">G759/G777</f>
        <v>3.8992408557625952E-2</v>
      </c>
      <c r="BP759" s="131">
        <f t="shared" ref="BP759" si="14529">H759/H777</f>
        <v>7.7797476274898317E-2</v>
      </c>
      <c r="BQ759" s="132">
        <f t="shared" ref="BQ759" si="14530">I759/I777</f>
        <v>5.846496342626948E-2</v>
      </c>
      <c r="BR759" s="129">
        <f t="shared" ref="BR759" si="14531">J759/J777</f>
        <v>3.9239360096589196E-2</v>
      </c>
      <c r="BS759" s="130">
        <f t="shared" ref="BS759" si="14532">K759/K777</f>
        <v>0.13592814371257486</v>
      </c>
      <c r="BT759" s="131">
        <f t="shared" ref="BT759" si="14533">L759/L777</f>
        <v>4.1138897910577024E-2</v>
      </c>
      <c r="BU759" s="129">
        <f t="shared" ref="BU759" si="14534">M759/M777</f>
        <v>0.11708139189055219</v>
      </c>
      <c r="BV759" s="133">
        <f t="shared" ref="BV759" si="14535">N759/N777</f>
        <v>5.0656563035241603E-2</v>
      </c>
      <c r="BW759" s="134">
        <f t="shared" ref="BW759" si="14536">O759/O777</f>
        <v>9.4810379241516959E-2</v>
      </c>
      <c r="BX759" s="129">
        <f t="shared" ref="BX759" si="14537">P759/P777</f>
        <v>5.7377851757563887E-2</v>
      </c>
      <c r="BY759" s="130">
        <f t="shared" ref="BY759" si="14538">Q759/Q777</f>
        <v>6.6515632079746256E-2</v>
      </c>
      <c r="BZ759" s="131">
        <f t="shared" ref="BZ759" si="14539">R759/R777</f>
        <v>7.9571934064037286E-2</v>
      </c>
      <c r="CA759" s="132">
        <f t="shared" ref="CA759" si="14540">S759/S777</f>
        <v>5.7011494252873565E-2</v>
      </c>
      <c r="CB759" s="129">
        <f t="shared" ref="CB759" si="14541">T759/T777</f>
        <v>4.4798785117691725E-2</v>
      </c>
      <c r="CC759" s="130">
        <f t="shared" ref="CC759" si="14542">U759/U777</f>
        <v>8.5646075798269175E-2</v>
      </c>
      <c r="CD759" s="131">
        <f t="shared" ref="CD759" si="14543">V759/V777</f>
        <v>3.898939488459139E-2</v>
      </c>
      <c r="CE759" s="132">
        <f t="shared" ref="CE759" si="14544">W759/W777</f>
        <v>8.1503889369057905E-2</v>
      </c>
      <c r="CF759" s="129">
        <f t="shared" ref="CF759" si="14545">X759/X777</f>
        <v>5.3772958619163529E-2</v>
      </c>
      <c r="CG759" s="130">
        <f t="shared" ref="CG759" si="14546">Y759/Y777</f>
        <v>7.330889703432189E-2</v>
      </c>
      <c r="CH759" s="131">
        <f t="shared" ref="CH759" si="14547">Z759/Z777</f>
        <v>6.9510356763999775E-2</v>
      </c>
      <c r="CI759" s="129">
        <f t="shared" ref="CI759" si="14548">AA759/AA777</f>
        <v>5.6868304977945809E-2</v>
      </c>
      <c r="CJ759" s="135">
        <f t="shared" ref="CJ759" si="14549">AB759/AB777</f>
        <v>6.654981650873637E-2</v>
      </c>
      <c r="CK759" s="136">
        <f t="shared" ref="CK759" si="14550">AC759/AC777</f>
        <v>7.1304538809463344E-2</v>
      </c>
    </row>
    <row r="760" spans="1:89" ht="15" thickTop="1" thickBot="1" x14ac:dyDescent="0.3">
      <c r="A760" s="137" t="s">
        <v>23</v>
      </c>
      <c r="B760" s="189">
        <v>681</v>
      </c>
      <c r="C760" s="190">
        <v>563</v>
      </c>
      <c r="D760" s="191">
        <v>305</v>
      </c>
      <c r="E760" s="192">
        <v>294</v>
      </c>
      <c r="F760" s="189">
        <v>1168</v>
      </c>
      <c r="G760" s="193">
        <v>373</v>
      </c>
      <c r="H760" s="191">
        <v>1182</v>
      </c>
      <c r="I760" s="192">
        <v>902</v>
      </c>
      <c r="J760" s="189">
        <v>147</v>
      </c>
      <c r="K760" s="193">
        <v>361</v>
      </c>
      <c r="L760" s="191">
        <v>381</v>
      </c>
      <c r="M760" s="189">
        <v>801</v>
      </c>
      <c r="N760" s="194">
        <v>940</v>
      </c>
      <c r="O760" s="195">
        <v>1349</v>
      </c>
      <c r="P760" s="189">
        <v>531</v>
      </c>
      <c r="Q760" s="193">
        <v>540</v>
      </c>
      <c r="R760" s="191">
        <v>641</v>
      </c>
      <c r="S760" s="192">
        <v>745</v>
      </c>
      <c r="T760" s="189">
        <v>114</v>
      </c>
      <c r="U760" s="193">
        <v>228</v>
      </c>
      <c r="V760" s="191">
        <v>340</v>
      </c>
      <c r="W760" s="192">
        <v>865</v>
      </c>
      <c r="X760" s="189">
        <v>302</v>
      </c>
      <c r="Y760" s="193">
        <v>344</v>
      </c>
      <c r="Z760" s="191">
        <v>950</v>
      </c>
      <c r="AA760" s="189">
        <v>1245</v>
      </c>
      <c r="AB760" s="170">
        <f t="shared" si="14386"/>
        <v>7682</v>
      </c>
      <c r="AC760" s="171">
        <f t="shared" si="14387"/>
        <v>8610</v>
      </c>
      <c r="AE760" s="299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5.5097087378640774E-2</v>
      </c>
      <c r="BK760" s="130">
        <f t="shared" ref="BK760" si="14551">C760/C777</f>
        <v>4.9955634427684116E-2</v>
      </c>
      <c r="BL760" s="131">
        <f t="shared" ref="BL760" si="14552">D760/D777</f>
        <v>4.7873175325694552E-2</v>
      </c>
      <c r="BM760" s="132">
        <f t="shared" ref="BM760" si="14553">E760/E777</f>
        <v>5.3944954128440366E-2</v>
      </c>
      <c r="BN760" s="129">
        <f t="shared" ref="BN760" si="14554">F760/F777</f>
        <v>7.6195446539239348E-2</v>
      </c>
      <c r="BO760" s="130">
        <f t="shared" ref="BO760" si="14555">G760/G777</f>
        <v>3.2177363699102832E-2</v>
      </c>
      <c r="BP760" s="131">
        <f t="shared" ref="BP760" si="14556">H760/H777</f>
        <v>6.1633121284805505E-2</v>
      </c>
      <c r="BQ760" s="132">
        <f t="shared" ref="BQ760" si="14557">I760/I777</f>
        <v>4.7810876709424362E-2</v>
      </c>
      <c r="BR760" s="129">
        <f t="shared" ref="BR760" si="14558">J760/J777</f>
        <v>4.4370661032297011E-2</v>
      </c>
      <c r="BS760" s="130">
        <f t="shared" ref="BS760" si="14559">K760/K777</f>
        <v>0.10808383233532934</v>
      </c>
      <c r="BT760" s="131">
        <f t="shared" ref="BT760" si="14560">L760/L777</f>
        <v>4.1247158168236438E-2</v>
      </c>
      <c r="BU760" s="129">
        <f t="shared" ref="BU760" si="14561">M760/M777</f>
        <v>7.9409140477842768E-2</v>
      </c>
      <c r="BV760" s="133">
        <f t="shared" ref="BV760" si="14562">N760/N777</f>
        <v>4.8788083251154822E-2</v>
      </c>
      <c r="BW760" s="134">
        <f t="shared" ref="BW760" si="14563">O760/O777</f>
        <v>6.4109875487120993E-2</v>
      </c>
      <c r="BX760" s="129">
        <f t="shared" ref="BX760" si="14564">P760/P777</f>
        <v>5.1992558503867622E-2</v>
      </c>
      <c r="BY760" s="130">
        <f t="shared" ref="BY760" si="14565">Q760/Q777</f>
        <v>4.8935206162211149E-2</v>
      </c>
      <c r="BZ760" s="131">
        <f t="shared" ref="BZ760" si="14566">R760/R777</f>
        <v>5.5320617933891432E-2</v>
      </c>
      <c r="CA760" s="132">
        <f t="shared" ref="CA760" si="14567">S760/S777</f>
        <v>5.7088122605363986E-2</v>
      </c>
      <c r="CB760" s="129">
        <f t="shared" ref="CB760" si="14568">T760/T777</f>
        <v>4.328018223234624E-2</v>
      </c>
      <c r="CC760" s="130">
        <f t="shared" ref="CC760" si="14569">U760/U777</f>
        <v>6.8039391226499546E-2</v>
      </c>
      <c r="CD760" s="131">
        <f t="shared" ref="CD760" si="14570">V760/V777</f>
        <v>3.5350384695362863E-2</v>
      </c>
      <c r="CE760" s="132">
        <f t="shared" ref="CE760" si="14571">W760/W777</f>
        <v>7.4762316335350049E-2</v>
      </c>
      <c r="CF760" s="129">
        <f t="shared" ref="CF760" si="14572">X760/X777</f>
        <v>3.3414472228369109E-2</v>
      </c>
      <c r="CG760" s="130">
        <f t="shared" ref="CG760" si="14573">Y760/Y777</f>
        <v>5.7314228590469841E-2</v>
      </c>
      <c r="CH760" s="131">
        <f t="shared" ref="CH760" si="14574">Z760/Z777</f>
        <v>5.3040031265702642E-2</v>
      </c>
      <c r="CI760" s="129">
        <f t="shared" ref="CI760" si="14575">AA760/AA777</f>
        <v>6.5374921235034661E-2</v>
      </c>
      <c r="CJ760" s="135">
        <f t="shared" ref="CJ760" si="14576">AB760/AB777</f>
        <v>5.2596264446513663E-2</v>
      </c>
      <c r="CK760" s="136">
        <f t="shared" ref="CK760" si="14577">AC760/AC777</f>
        <v>5.9094434416159344E-2</v>
      </c>
    </row>
    <row r="761" spans="1:89" ht="13.5" thickTop="1" x14ac:dyDescent="0.2">
      <c r="A761" s="146" t="s">
        <v>24</v>
      </c>
      <c r="B761" s="203">
        <v>587</v>
      </c>
      <c r="C761" s="197">
        <v>562</v>
      </c>
      <c r="D761" s="198">
        <v>276</v>
      </c>
      <c r="E761" s="199">
        <v>283</v>
      </c>
      <c r="F761" s="196">
        <v>879</v>
      </c>
      <c r="G761" s="200">
        <v>436</v>
      </c>
      <c r="H761" s="198">
        <v>1074</v>
      </c>
      <c r="I761" s="199">
        <v>774</v>
      </c>
      <c r="J761" s="196">
        <v>148</v>
      </c>
      <c r="K761" s="200">
        <v>186</v>
      </c>
      <c r="L761" s="198">
        <v>387</v>
      </c>
      <c r="M761" s="196">
        <v>651</v>
      </c>
      <c r="N761" s="201">
        <v>858</v>
      </c>
      <c r="O761" s="204">
        <v>1025</v>
      </c>
      <c r="P761" s="196">
        <v>515</v>
      </c>
      <c r="Q761" s="200">
        <v>445</v>
      </c>
      <c r="R761" s="198">
        <v>594</v>
      </c>
      <c r="S761" s="199">
        <v>560</v>
      </c>
      <c r="T761" s="196">
        <v>97</v>
      </c>
      <c r="U761" s="200">
        <v>164</v>
      </c>
      <c r="V761" s="198">
        <v>311</v>
      </c>
      <c r="W761" s="205">
        <v>556</v>
      </c>
      <c r="X761" s="196">
        <v>309</v>
      </c>
      <c r="Y761" s="200">
        <v>268</v>
      </c>
      <c r="Z761" s="198">
        <v>968</v>
      </c>
      <c r="AA761" s="196">
        <v>958</v>
      </c>
      <c r="AB761" s="170">
        <f t="shared" si="14386"/>
        <v>7003</v>
      </c>
      <c r="AC761" s="171">
        <f t="shared" si="14387"/>
        <v>6868</v>
      </c>
      <c r="AE761" s="273" t="str">
        <f>$AE$17</f>
        <v>17:00 - 17:59</v>
      </c>
      <c r="AF761" s="126">
        <f t="shared" ref="AF761:AU763" si="14578">SUMIF($A$9:$A$32,$AE761,B$753:B$776)</f>
        <v>669</v>
      </c>
      <c r="AG761" s="186">
        <f t="shared" si="14578"/>
        <v>1280</v>
      </c>
      <c r="AH761" s="127">
        <f t="shared" si="14578"/>
        <v>480</v>
      </c>
      <c r="AI761" s="180">
        <f t="shared" si="14578"/>
        <v>431</v>
      </c>
      <c r="AJ761" s="126">
        <f t="shared" si="14578"/>
        <v>696</v>
      </c>
      <c r="AK761" s="128">
        <f t="shared" si="14578"/>
        <v>1370</v>
      </c>
      <c r="AL761" s="127">
        <f t="shared" si="14578"/>
        <v>1155</v>
      </c>
      <c r="AM761" s="180">
        <f t="shared" si="14578"/>
        <v>1925</v>
      </c>
      <c r="AN761" s="126">
        <f t="shared" si="14578"/>
        <v>557</v>
      </c>
      <c r="AO761" s="128">
        <f t="shared" si="14578"/>
        <v>119</v>
      </c>
      <c r="AP761" s="127">
        <f t="shared" si="14578"/>
        <v>1176</v>
      </c>
      <c r="AQ761" s="126">
        <f t="shared" si="14578"/>
        <v>350</v>
      </c>
      <c r="AR761" s="179">
        <f t="shared" si="14578"/>
        <v>1859</v>
      </c>
      <c r="AS761" s="181">
        <f t="shared" si="14578"/>
        <v>1200</v>
      </c>
      <c r="AT761" s="126">
        <f t="shared" si="14578"/>
        <v>1020</v>
      </c>
      <c r="AU761" s="128">
        <f t="shared" si="14578"/>
        <v>848</v>
      </c>
      <c r="AV761" s="127">
        <f t="shared" ref="AP761:BE763" si="14579">SUMIF($A$9:$A$32,$AE761,R$753:R$776)</f>
        <v>792</v>
      </c>
      <c r="AW761" s="180">
        <f t="shared" si="14579"/>
        <v>1303</v>
      </c>
      <c r="AX761" s="126">
        <f t="shared" si="14579"/>
        <v>427</v>
      </c>
      <c r="AY761" s="128">
        <f t="shared" si="14579"/>
        <v>80</v>
      </c>
      <c r="AZ761" s="127">
        <f t="shared" si="14579"/>
        <v>1168</v>
      </c>
      <c r="BA761" s="180">
        <f t="shared" si="14579"/>
        <v>682</v>
      </c>
      <c r="BB761" s="126">
        <f t="shared" si="14579"/>
        <v>979</v>
      </c>
      <c r="BC761" s="128">
        <f t="shared" si="14579"/>
        <v>276</v>
      </c>
      <c r="BD761" s="184">
        <f t="shared" si="14579"/>
        <v>1358</v>
      </c>
      <c r="BE761" s="185">
        <f t="shared" si="14579"/>
        <v>1634</v>
      </c>
      <c r="BF761" s="170">
        <f>AF761+AH761+AJ761+AL761+AN761+AP761+AR761+AT761+AV761+AX761+AZ761+BB761+BD761</f>
        <v>12336</v>
      </c>
      <c r="BG761" s="171">
        <f>AG761+AI761+AK761+AM761+AO761+AQ761+AS761+AU761+AW761+AY761+BA761+BC761+BE761</f>
        <v>11498</v>
      </c>
      <c r="BI761" s="146" t="s">
        <v>24</v>
      </c>
      <c r="BJ761" s="129">
        <f>B761/B777</f>
        <v>4.7491909385113266E-2</v>
      </c>
      <c r="BK761" s="130">
        <f t="shared" ref="BK761" si="14580">C761/C777</f>
        <v>4.986690328305235E-2</v>
      </c>
      <c r="BL761" s="131">
        <f t="shared" ref="BL761" si="14581">D761/D777</f>
        <v>4.3321299638989168E-2</v>
      </c>
      <c r="BM761" s="132">
        <f t="shared" ref="BM761" si="14582">E761/E777</f>
        <v>5.1926605504587157E-2</v>
      </c>
      <c r="BN761" s="129">
        <f t="shared" ref="BN761" si="14583">F761/F777</f>
        <v>5.7342292386978931E-2</v>
      </c>
      <c r="BO761" s="130">
        <f t="shared" ref="BO761" si="14584">G761/G777</f>
        <v>3.761214630779848E-2</v>
      </c>
      <c r="BP761" s="131">
        <f t="shared" ref="BP761" si="14585">H761/H777</f>
        <v>5.6001668578579619E-2</v>
      </c>
      <c r="BQ761" s="132">
        <f t="shared" ref="BQ761" si="14586">I761/I777</f>
        <v>4.1026184670836428E-2</v>
      </c>
      <c r="BR761" s="129">
        <f t="shared" ref="BR761" si="14587">J761/J777</f>
        <v>4.4672502263809234E-2</v>
      </c>
      <c r="BS761" s="130">
        <f t="shared" ref="BS761" si="14588">K761/K777</f>
        <v>5.5688622754491018E-2</v>
      </c>
      <c r="BT761" s="131">
        <f t="shared" ref="BT761" si="14589">L761/L777</f>
        <v>4.1896719714192919E-2</v>
      </c>
      <c r="BU761" s="129">
        <f t="shared" ref="BU761" si="14590">M761/M777</f>
        <v>6.4538514920194315E-2</v>
      </c>
      <c r="BV761" s="133">
        <f t="shared" ref="BV761" si="14591">N761/N777</f>
        <v>4.4532101520734939E-2</v>
      </c>
      <c r="BW761" s="134">
        <f t="shared" ref="BW761" si="14592">O761/O777</f>
        <v>4.8712099610303206E-2</v>
      </c>
      <c r="BX761" s="129">
        <f t="shared" ref="BX761" si="14593">P761/P777</f>
        <v>5.0425927739155975E-2</v>
      </c>
      <c r="BY761" s="130">
        <f t="shared" ref="BY761" si="14594">Q761/Q777</f>
        <v>4.0326234707748071E-2</v>
      </c>
      <c r="BZ761" s="131">
        <f t="shared" ref="BZ761" si="14595">R761/R777</f>
        <v>5.1264347976180201E-2</v>
      </c>
      <c r="CA761" s="132">
        <f t="shared" ref="CA761" si="14596">S761/S777</f>
        <v>4.2911877394636012E-2</v>
      </c>
      <c r="CB761" s="129">
        <f t="shared" ref="CB761" si="14597">T761/T777</f>
        <v>3.6826119969627945E-2</v>
      </c>
      <c r="CC761" s="130">
        <f t="shared" ref="CC761" si="14598">U761/U777</f>
        <v>4.8940614741868102E-2</v>
      </c>
      <c r="CD761" s="131">
        <f t="shared" ref="CD761" si="14599">V761/V777</f>
        <v>3.2335204824287797E-2</v>
      </c>
      <c r="CE761" s="132">
        <f t="shared" ref="CE761" si="14600">W761/W777</f>
        <v>4.8055315471045808E-2</v>
      </c>
      <c r="CF761" s="129">
        <f t="shared" ref="CF761" si="14601">X761/X777</f>
        <v>3.4188979862801505E-2</v>
      </c>
      <c r="CG761" s="130">
        <f t="shared" ref="CG761" si="14602">Y761/Y777</f>
        <v>4.4651782739086973E-2</v>
      </c>
      <c r="CH761" s="131">
        <f t="shared" ref="CH761" si="14603">Z761/Z777</f>
        <v>5.4045000279158061E-2</v>
      </c>
      <c r="CI761" s="129">
        <f t="shared" ref="CI761" si="14604">AA761/AA777</f>
        <v>5.030455786599454E-2</v>
      </c>
      <c r="CJ761" s="135">
        <f t="shared" ref="CJ761" si="14605">AB761/AB777</f>
        <v>4.7947362655419837E-2</v>
      </c>
      <c r="CK761" s="136">
        <f t="shared" ref="CK761" si="14606">AC761/AC777</f>
        <v>4.713827823114778E-2</v>
      </c>
    </row>
    <row r="762" spans="1:89" x14ac:dyDescent="0.2">
      <c r="A762" s="137" t="s">
        <v>25</v>
      </c>
      <c r="B762" s="206">
        <v>614</v>
      </c>
      <c r="C762" s="190">
        <v>608</v>
      </c>
      <c r="D762" s="191">
        <v>244</v>
      </c>
      <c r="E762" s="192">
        <v>257</v>
      </c>
      <c r="F762" s="189">
        <v>643</v>
      </c>
      <c r="G762" s="193">
        <v>414</v>
      </c>
      <c r="H762" s="191">
        <v>934</v>
      </c>
      <c r="I762" s="192">
        <v>893</v>
      </c>
      <c r="J762" s="189">
        <v>180</v>
      </c>
      <c r="K762" s="190">
        <v>130</v>
      </c>
      <c r="L762" s="191">
        <v>408</v>
      </c>
      <c r="M762" s="189">
        <v>490</v>
      </c>
      <c r="N762" s="194">
        <v>875</v>
      </c>
      <c r="O762" s="207">
        <v>966</v>
      </c>
      <c r="P762" s="189">
        <v>457</v>
      </c>
      <c r="Q762" s="190">
        <v>421</v>
      </c>
      <c r="R762" s="191">
        <v>613</v>
      </c>
      <c r="S762" s="192">
        <v>582</v>
      </c>
      <c r="T762" s="198">
        <v>94</v>
      </c>
      <c r="U762" s="189">
        <v>144</v>
      </c>
      <c r="V762" s="191">
        <v>381</v>
      </c>
      <c r="W762" s="208">
        <v>659</v>
      </c>
      <c r="X762" s="189">
        <v>371</v>
      </c>
      <c r="Y762" s="193">
        <v>253</v>
      </c>
      <c r="Z762" s="191">
        <v>953</v>
      </c>
      <c r="AA762" s="189">
        <v>1123</v>
      </c>
      <c r="AB762" s="170">
        <f t="shared" si="14386"/>
        <v>6767</v>
      </c>
      <c r="AC762" s="171">
        <f t="shared" si="14387"/>
        <v>6940</v>
      </c>
      <c r="AE762" s="275" t="str">
        <f>$AE$18</f>
        <v>18:00 - 18:59</v>
      </c>
      <c r="AF762" s="126">
        <f t="shared" si="14578"/>
        <v>669</v>
      </c>
      <c r="AG762" s="190">
        <f t="shared" si="14578"/>
        <v>1287</v>
      </c>
      <c r="AH762" s="191">
        <f t="shared" si="14578"/>
        <v>336</v>
      </c>
      <c r="AI762" s="192">
        <f t="shared" si="14578"/>
        <v>511</v>
      </c>
      <c r="AJ762" s="276">
        <f t="shared" si="14578"/>
        <v>645</v>
      </c>
      <c r="AK762" s="193">
        <f t="shared" si="14578"/>
        <v>1351</v>
      </c>
      <c r="AL762" s="191">
        <f t="shared" si="14578"/>
        <v>1140</v>
      </c>
      <c r="AM762" s="192">
        <f t="shared" si="14578"/>
        <v>2055</v>
      </c>
      <c r="AN762" s="276">
        <f t="shared" si="14578"/>
        <v>337</v>
      </c>
      <c r="AO762" s="193">
        <f t="shared" si="14578"/>
        <v>132</v>
      </c>
      <c r="AP762" s="191">
        <f t="shared" si="14579"/>
        <v>1127</v>
      </c>
      <c r="AQ762" s="276">
        <f t="shared" si="14579"/>
        <v>335</v>
      </c>
      <c r="AR762" s="194">
        <f t="shared" si="14579"/>
        <v>1710</v>
      </c>
      <c r="AS762" s="195">
        <f t="shared" si="14579"/>
        <v>1353</v>
      </c>
      <c r="AT762" s="276">
        <f t="shared" si="14579"/>
        <v>719</v>
      </c>
      <c r="AU762" s="193">
        <f t="shared" si="14579"/>
        <v>966</v>
      </c>
      <c r="AV762" s="191">
        <f t="shared" si="14579"/>
        <v>729</v>
      </c>
      <c r="AW762" s="192">
        <f t="shared" si="14579"/>
        <v>1184</v>
      </c>
      <c r="AX762" s="276">
        <f t="shared" si="14579"/>
        <v>361</v>
      </c>
      <c r="AY762" s="193">
        <f t="shared" si="14579"/>
        <v>85</v>
      </c>
      <c r="AZ762" s="191">
        <f t="shared" si="14579"/>
        <v>1232</v>
      </c>
      <c r="BA762" s="192">
        <f t="shared" si="14579"/>
        <v>615</v>
      </c>
      <c r="BB762" s="276">
        <f t="shared" si="14579"/>
        <v>812</v>
      </c>
      <c r="BC762" s="193">
        <f t="shared" si="14579"/>
        <v>290</v>
      </c>
      <c r="BD762" s="191">
        <f t="shared" si="14579"/>
        <v>1063</v>
      </c>
      <c r="BE762" s="276">
        <f t="shared" si="14579"/>
        <v>1795</v>
      </c>
      <c r="BF762" s="172">
        <f>SUM(AF762,AH762,AJ762,AL762,AN762,AP762,AR762,AT762,AV762,AX762,AZ762,BB762,BD762)</f>
        <v>10880</v>
      </c>
      <c r="BG762" s="173">
        <f>SUM(AG762,AI762,AK762,AM762,AO762,AQ762,AS762,AU762,AW762,AY762,BA762,BC762,BE762)</f>
        <v>11959</v>
      </c>
      <c r="BI762" s="137" t="s">
        <v>25</v>
      </c>
      <c r="BJ762" s="129">
        <f>B762/B777</f>
        <v>4.9676375404530744E-2</v>
      </c>
      <c r="BK762" s="130">
        <f t="shared" ref="BK762" si="14607">C762/C777</f>
        <v>5.3948535936113574E-2</v>
      </c>
      <c r="BL762" s="131">
        <f t="shared" ref="BL762" si="14608">D762/D777</f>
        <v>3.8298540260555645E-2</v>
      </c>
      <c r="BM762" s="132">
        <f t="shared" ref="BM762" si="14609">E762/E777</f>
        <v>4.7155963302752291E-2</v>
      </c>
      <c r="BN762" s="129">
        <f t="shared" ref="BN762" si="14610">F762/F777</f>
        <v>4.1946637093091522E-2</v>
      </c>
      <c r="BO762" s="130">
        <f t="shared" ref="BO762" si="14611">G762/G777</f>
        <v>3.5714285714285712E-2</v>
      </c>
      <c r="BP762" s="131">
        <f t="shared" ref="BP762" si="14612">H762/H777</f>
        <v>4.8701637292731255E-2</v>
      </c>
      <c r="BQ762" s="132">
        <f t="shared" ref="BQ762" si="14613">I762/I777</f>
        <v>4.7333828050461144E-2</v>
      </c>
      <c r="BR762" s="129">
        <f t="shared" ref="BR762" si="14614">J762/J777</f>
        <v>5.4331421672200425E-2</v>
      </c>
      <c r="BS762" s="130">
        <f t="shared" ref="BS762" si="14615">K762/K777</f>
        <v>3.8922155688622756E-2</v>
      </c>
      <c r="BT762" s="131">
        <f t="shared" ref="BT762" si="14616">L762/L777</f>
        <v>4.4170185125040597E-2</v>
      </c>
      <c r="BU762" s="129">
        <f t="shared" ref="BU762" si="14617">M762/M777</f>
        <v>4.8577376821651634E-2</v>
      </c>
      <c r="BV762" s="133">
        <f t="shared" ref="BV762" si="14618">N762/N777</f>
        <v>4.5414439196553691E-2</v>
      </c>
      <c r="BW762" s="134">
        <f t="shared" ref="BW762" si="14619">O762/O777</f>
        <v>4.590818363273453E-2</v>
      </c>
      <c r="BX762" s="129">
        <f t="shared" ref="BX762" si="14620">P762/P777</f>
        <v>4.4746891217076278E-2</v>
      </c>
      <c r="BY762" s="130">
        <f t="shared" ref="BY762" si="14621">Q762/Q777</f>
        <v>3.8151336656094242E-2</v>
      </c>
      <c r="BZ762" s="131">
        <f t="shared" ref="BZ762" si="14622">R762/R777</f>
        <v>5.2904116682488997E-2</v>
      </c>
      <c r="CA762" s="132">
        <f t="shared" ref="CA762" si="14623">S762/S777</f>
        <v>4.4597701149425288E-2</v>
      </c>
      <c r="CB762" s="129">
        <f t="shared" ref="CB762" si="14624">T762/T777</f>
        <v>3.5687167805618827E-2</v>
      </c>
      <c r="CC762" s="130">
        <f t="shared" ref="CC762" si="14625">U762/U777</f>
        <v>4.2972247090420773E-2</v>
      </c>
      <c r="CD762" s="131">
        <f t="shared" ref="CD762" si="14626">V762/V777</f>
        <v>3.9613225202744851E-2</v>
      </c>
      <c r="CE762" s="132">
        <f t="shared" ref="CE762" si="14627">W762/W777</f>
        <v>5.695764909248055E-2</v>
      </c>
      <c r="CF762" s="129">
        <f t="shared" ref="CF762" si="14628">X762/X777</f>
        <v>4.1048904624917018E-2</v>
      </c>
      <c r="CG762" s="130">
        <f t="shared" ref="CG762" si="14629">Y762/Y777</f>
        <v>4.2152615794735088E-2</v>
      </c>
      <c r="CH762" s="131">
        <f t="shared" ref="CH762" si="14630">Z762/Z777</f>
        <v>5.3207526101278546E-2</v>
      </c>
      <c r="CI762" s="129">
        <f t="shared" ref="CI762" si="14631">AA762/AA777</f>
        <v>5.8968704053770214E-2</v>
      </c>
      <c r="CJ762" s="135">
        <f t="shared" ref="CJ762" si="14632">AB762/AB777</f>
        <v>4.6331544065290026E-2</v>
      </c>
      <c r="CK762" s="136">
        <f t="shared" ref="CK762" si="14633">AC762/AC777</f>
        <v>4.7632447717554684E-2</v>
      </c>
    </row>
    <row r="763" spans="1:89" ht="13.5" thickBot="1" x14ac:dyDescent="0.25">
      <c r="A763" s="146" t="s">
        <v>26</v>
      </c>
      <c r="B763" s="203">
        <v>474</v>
      </c>
      <c r="C763" s="197">
        <v>536</v>
      </c>
      <c r="D763" s="198">
        <v>216</v>
      </c>
      <c r="E763" s="199">
        <v>227</v>
      </c>
      <c r="F763" s="196">
        <v>625</v>
      </c>
      <c r="G763" s="200">
        <v>473</v>
      </c>
      <c r="H763" s="198">
        <v>864</v>
      </c>
      <c r="I763" s="199">
        <v>877</v>
      </c>
      <c r="J763" s="196">
        <v>150</v>
      </c>
      <c r="K763" s="197">
        <v>158</v>
      </c>
      <c r="L763" s="198">
        <v>374</v>
      </c>
      <c r="M763" s="196">
        <v>461</v>
      </c>
      <c r="N763" s="201">
        <v>817</v>
      </c>
      <c r="O763" s="204">
        <v>827</v>
      </c>
      <c r="P763" s="196">
        <v>442</v>
      </c>
      <c r="Q763" s="197">
        <v>431</v>
      </c>
      <c r="R763" s="198">
        <v>530</v>
      </c>
      <c r="S763" s="199">
        <v>515</v>
      </c>
      <c r="T763" s="196">
        <v>132</v>
      </c>
      <c r="U763" s="200">
        <v>139</v>
      </c>
      <c r="V763" s="198">
        <v>419</v>
      </c>
      <c r="W763" s="205">
        <v>503</v>
      </c>
      <c r="X763" s="196">
        <v>299</v>
      </c>
      <c r="Y763" s="200">
        <v>197</v>
      </c>
      <c r="Z763" s="198">
        <v>908</v>
      </c>
      <c r="AA763" s="196">
        <v>1149</v>
      </c>
      <c r="AB763" s="170">
        <f t="shared" si="14386"/>
        <v>6250</v>
      </c>
      <c r="AC763" s="171">
        <f t="shared" si="14387"/>
        <v>6493</v>
      </c>
      <c r="AE763" s="273">
        <f>$AE$19</f>
        <v>0</v>
      </c>
      <c r="AF763" s="126">
        <f t="shared" si="14578"/>
        <v>0</v>
      </c>
      <c r="AG763" s="197">
        <f t="shared" si="14578"/>
        <v>0</v>
      </c>
      <c r="AH763" s="198">
        <f t="shared" si="14578"/>
        <v>0</v>
      </c>
      <c r="AI763" s="199">
        <f t="shared" si="14578"/>
        <v>0</v>
      </c>
      <c r="AJ763" s="196">
        <f t="shared" si="14578"/>
        <v>0</v>
      </c>
      <c r="AK763" s="200">
        <f t="shared" si="14578"/>
        <v>0</v>
      </c>
      <c r="AL763" s="198">
        <f t="shared" si="14578"/>
        <v>0</v>
      </c>
      <c r="AM763" s="199">
        <f t="shared" si="14578"/>
        <v>0</v>
      </c>
      <c r="AN763" s="196">
        <f t="shared" si="14578"/>
        <v>0</v>
      </c>
      <c r="AO763" s="200">
        <f t="shared" si="14578"/>
        <v>0</v>
      </c>
      <c r="AP763" s="198">
        <f t="shared" si="14579"/>
        <v>0</v>
      </c>
      <c r="AQ763" s="196">
        <f t="shared" si="14579"/>
        <v>0</v>
      </c>
      <c r="AR763" s="201">
        <f t="shared" si="14579"/>
        <v>0</v>
      </c>
      <c r="AS763" s="202">
        <f t="shared" si="14579"/>
        <v>0</v>
      </c>
      <c r="AT763" s="196">
        <f t="shared" si="14579"/>
        <v>0</v>
      </c>
      <c r="AU763" s="200">
        <f t="shared" si="14579"/>
        <v>0</v>
      </c>
      <c r="AV763" s="198">
        <f t="shared" si="14579"/>
        <v>0</v>
      </c>
      <c r="AW763" s="199">
        <f t="shared" si="14579"/>
        <v>0</v>
      </c>
      <c r="AX763" s="196">
        <f t="shared" si="14579"/>
        <v>0</v>
      </c>
      <c r="AY763" s="200">
        <f t="shared" si="14579"/>
        <v>0</v>
      </c>
      <c r="AZ763" s="198">
        <f t="shared" si="14579"/>
        <v>0</v>
      </c>
      <c r="BA763" s="199">
        <f t="shared" si="14579"/>
        <v>0</v>
      </c>
      <c r="BB763" s="196">
        <f t="shared" si="14579"/>
        <v>0</v>
      </c>
      <c r="BC763" s="200">
        <f t="shared" si="14579"/>
        <v>0</v>
      </c>
      <c r="BD763" s="198">
        <f t="shared" si="14579"/>
        <v>0</v>
      </c>
      <c r="BE763" s="196">
        <f t="shared" si="14579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3.8349514563106799E-2</v>
      </c>
      <c r="BK763" s="130">
        <f t="shared" ref="BK763" si="14634">C763/C777</f>
        <v>4.7559893522626441E-2</v>
      </c>
      <c r="BL763" s="131">
        <f t="shared" ref="BL763" si="14635">D763/D777</f>
        <v>3.390362580442631E-2</v>
      </c>
      <c r="BM763" s="132">
        <f t="shared" ref="BM763" si="14636">E763/E777</f>
        <v>4.1651376146788988E-2</v>
      </c>
      <c r="BN763" s="129">
        <f t="shared" ref="BN763" si="14637">F763/F777</f>
        <v>4.0772392197795028E-2</v>
      </c>
      <c r="BO763" s="130">
        <f t="shared" ref="BO763" si="14638">G763/G777</f>
        <v>4.0804002760524496E-2</v>
      </c>
      <c r="BP763" s="131">
        <f t="shared" ref="BP763" si="14639">H763/H777</f>
        <v>4.5051621649807069E-2</v>
      </c>
      <c r="BQ763" s="132">
        <f t="shared" ref="BQ763" si="14640">I763/I777</f>
        <v>4.6485741545637657E-2</v>
      </c>
      <c r="BR763" s="129">
        <f t="shared" ref="BR763" si="14641">J763/J777</f>
        <v>4.5276184726833688E-2</v>
      </c>
      <c r="BS763" s="130">
        <f t="shared" ref="BS763" si="14642">K763/K777</f>
        <v>4.7305389221556887E-2</v>
      </c>
      <c r="BT763" s="131">
        <f t="shared" ref="BT763" si="14643">L763/L777</f>
        <v>4.048933636462055E-2</v>
      </c>
      <c r="BU763" s="129">
        <f t="shared" ref="BU763" si="14644">M763/M777</f>
        <v>4.5702389213839595E-2</v>
      </c>
      <c r="BV763" s="133">
        <f t="shared" ref="BV763" si="14645">N763/N777</f>
        <v>4.240411065552499E-2</v>
      </c>
      <c r="BW763" s="134">
        <f t="shared" ref="BW763" si="14646">O763/O777</f>
        <v>3.9302347685581218E-2</v>
      </c>
      <c r="BX763" s="129">
        <f t="shared" ref="BX763" si="14647">P763/P777</f>
        <v>4.3278174875159107E-2</v>
      </c>
      <c r="BY763" s="130">
        <f t="shared" ref="BY763" si="14648">Q763/Q777</f>
        <v>3.9057544177616671E-2</v>
      </c>
      <c r="BZ763" s="131">
        <f t="shared" ref="BZ763" si="14649">R763/R777</f>
        <v>4.574091654440321E-2</v>
      </c>
      <c r="CA763" s="132">
        <f t="shared" ref="CA763" si="14650">S763/S777</f>
        <v>3.9463601532567047E-2</v>
      </c>
      <c r="CB763" s="129">
        <f t="shared" ref="CB763" si="14651">T763/T777</f>
        <v>5.011389521640091E-2</v>
      </c>
      <c r="CC763" s="130">
        <f t="shared" ref="CC763" si="14652">U763/U777</f>
        <v>4.1480155177558937E-2</v>
      </c>
      <c r="CD763" s="131">
        <f t="shared" ref="CD763" si="14653">V763/V777</f>
        <v>4.3564150551050111E-2</v>
      </c>
      <c r="CE763" s="132">
        <f t="shared" ref="CE763" si="14654">W763/W777</f>
        <v>4.3474503025064823E-2</v>
      </c>
      <c r="CF763" s="129">
        <f t="shared" ref="CF763" si="14655">X763/X777</f>
        <v>3.3082540385040937E-2</v>
      </c>
      <c r="CG763" s="130">
        <f t="shared" ref="CG763" si="14656">Y763/Y777</f>
        <v>3.2822392535821393E-2</v>
      </c>
      <c r="CH763" s="131">
        <f t="shared" ref="CH763" si="14657">Z763/Z777</f>
        <v>5.0695103567639996E-2</v>
      </c>
      <c r="CI763" s="129">
        <f t="shared" ref="CI763" si="14658">AA763/AA777</f>
        <v>6.0333963453056083E-2</v>
      </c>
      <c r="CJ763" s="135">
        <f t="shared" ref="CJ763" si="14659">AB763/AB777</f>
        <v>4.2791805882675137E-2</v>
      </c>
      <c r="CK763" s="136">
        <f t="shared" ref="CK763" si="14660">AC763/AC777</f>
        <v>4.4564478822778468E-2</v>
      </c>
    </row>
    <row r="764" spans="1:89" ht="14.25" thickTop="1" thickBot="1" x14ac:dyDescent="0.25">
      <c r="A764" s="137" t="s">
        <v>27</v>
      </c>
      <c r="B764" s="206">
        <v>424</v>
      </c>
      <c r="C764" s="190">
        <v>591</v>
      </c>
      <c r="D764" s="191">
        <v>217</v>
      </c>
      <c r="E764" s="192">
        <v>268</v>
      </c>
      <c r="F764" s="189">
        <v>503</v>
      </c>
      <c r="G764" s="193">
        <v>515</v>
      </c>
      <c r="H764" s="191">
        <v>907</v>
      </c>
      <c r="I764" s="192">
        <v>917</v>
      </c>
      <c r="J764" s="189">
        <v>165</v>
      </c>
      <c r="K764" s="190">
        <v>116</v>
      </c>
      <c r="L764" s="191">
        <v>411</v>
      </c>
      <c r="M764" s="189">
        <v>378</v>
      </c>
      <c r="N764" s="194">
        <v>897</v>
      </c>
      <c r="O764" s="207">
        <v>790</v>
      </c>
      <c r="P764" s="189">
        <v>502</v>
      </c>
      <c r="Q764" s="190">
        <v>365</v>
      </c>
      <c r="R764" s="191">
        <v>519</v>
      </c>
      <c r="S764" s="192">
        <v>495</v>
      </c>
      <c r="T764" s="189">
        <v>142</v>
      </c>
      <c r="U764" s="193">
        <v>126</v>
      </c>
      <c r="V764" s="191">
        <v>438</v>
      </c>
      <c r="W764" s="208">
        <v>438</v>
      </c>
      <c r="X764" s="189">
        <v>346</v>
      </c>
      <c r="Y764" s="193">
        <v>172</v>
      </c>
      <c r="Z764" s="191">
        <v>916</v>
      </c>
      <c r="AA764" s="189">
        <v>968</v>
      </c>
      <c r="AB764" s="170">
        <f t="shared" si="14386"/>
        <v>6387</v>
      </c>
      <c r="AC764" s="171">
        <f t="shared" si="14387"/>
        <v>6139</v>
      </c>
      <c r="AE764" s="267" t="s">
        <v>13</v>
      </c>
      <c r="AF764" s="20">
        <f t="shared" ref="AF764:BG764" si="14661">SUM(AF761:AF763)</f>
        <v>1338</v>
      </c>
      <c r="AG764" s="21">
        <f t="shared" si="14661"/>
        <v>2567</v>
      </c>
      <c r="AH764" s="20">
        <f t="shared" si="14661"/>
        <v>816</v>
      </c>
      <c r="AI764" s="21">
        <f t="shared" si="14661"/>
        <v>942</v>
      </c>
      <c r="AJ764" s="20">
        <f t="shared" si="14661"/>
        <v>1341</v>
      </c>
      <c r="AK764" s="21">
        <f t="shared" si="14661"/>
        <v>2721</v>
      </c>
      <c r="AL764" s="20">
        <f t="shared" si="14661"/>
        <v>2295</v>
      </c>
      <c r="AM764" s="21">
        <f t="shared" si="14661"/>
        <v>3980</v>
      </c>
      <c r="AN764" s="20">
        <f t="shared" si="14661"/>
        <v>894</v>
      </c>
      <c r="AO764" s="21">
        <f t="shared" si="14661"/>
        <v>251</v>
      </c>
      <c r="AP764" s="20">
        <f t="shared" si="14661"/>
        <v>2303</v>
      </c>
      <c r="AQ764" s="21">
        <f t="shared" si="14661"/>
        <v>685</v>
      </c>
      <c r="AR764" s="20">
        <f t="shared" si="14661"/>
        <v>3569</v>
      </c>
      <c r="AS764" s="21">
        <f t="shared" si="14661"/>
        <v>2553</v>
      </c>
      <c r="AT764" s="20">
        <f t="shared" si="14661"/>
        <v>1739</v>
      </c>
      <c r="AU764" s="21">
        <f t="shared" si="14661"/>
        <v>1814</v>
      </c>
      <c r="AV764" s="20">
        <f t="shared" si="14661"/>
        <v>1521</v>
      </c>
      <c r="AW764" s="21">
        <f t="shared" si="14661"/>
        <v>2487</v>
      </c>
      <c r="AX764" s="20">
        <f t="shared" si="14661"/>
        <v>788</v>
      </c>
      <c r="AY764" s="21">
        <f t="shared" si="14661"/>
        <v>165</v>
      </c>
      <c r="AZ764" s="20">
        <f t="shared" si="14661"/>
        <v>2400</v>
      </c>
      <c r="BA764" s="21">
        <f t="shared" si="14661"/>
        <v>1297</v>
      </c>
      <c r="BB764" s="20">
        <f t="shared" si="14661"/>
        <v>1791</v>
      </c>
      <c r="BC764" s="21">
        <f t="shared" si="14661"/>
        <v>566</v>
      </c>
      <c r="BD764" s="20">
        <f t="shared" si="14661"/>
        <v>2421</v>
      </c>
      <c r="BE764" s="21">
        <f t="shared" si="14661"/>
        <v>3429</v>
      </c>
      <c r="BF764" s="174">
        <f t="shared" si="14661"/>
        <v>23216</v>
      </c>
      <c r="BG764" s="175">
        <f t="shared" si="14661"/>
        <v>23457</v>
      </c>
      <c r="BI764" s="137" t="s">
        <v>27</v>
      </c>
      <c r="BJ764" s="129">
        <f>B764/B777</f>
        <v>3.4304207119741102E-2</v>
      </c>
      <c r="BK764" s="130">
        <f t="shared" ref="BK764" si="14662">C764/C777</f>
        <v>5.2440106477373558E-2</v>
      </c>
      <c r="BL764" s="131">
        <f t="shared" ref="BL764" si="14663">D764/D777</f>
        <v>3.4060587035002352E-2</v>
      </c>
      <c r="BM764" s="132">
        <f t="shared" ref="BM764" si="14664">E764/E777</f>
        <v>4.9174311926605506E-2</v>
      </c>
      <c r="BN764" s="129">
        <f t="shared" ref="BN764" si="14665">F764/F777</f>
        <v>3.2813621240785441E-2</v>
      </c>
      <c r="BO764" s="130">
        <f t="shared" ref="BO764" si="14666">G764/G777</f>
        <v>4.44271911663216E-2</v>
      </c>
      <c r="BP764" s="131">
        <f t="shared" ref="BP764" si="14667">H764/H777</f>
        <v>4.7293774116174782E-2</v>
      </c>
      <c r="BQ764" s="132">
        <f t="shared" ref="BQ764" si="14668">I764/I777</f>
        <v>4.8605957807696387E-2</v>
      </c>
      <c r="BR764" s="129">
        <f t="shared" ref="BR764" si="14669">J764/J777</f>
        <v>4.9803803199517056E-2</v>
      </c>
      <c r="BS764" s="130">
        <f t="shared" ref="BS764" si="14670">K764/K777</f>
        <v>3.473053892215569E-2</v>
      </c>
      <c r="BT764" s="131">
        <f t="shared" ref="BT764" si="14671">L764/L777</f>
        <v>4.4494965898018837E-2</v>
      </c>
      <c r="BU764" s="129">
        <f t="shared" ref="BU764" si="14672">M764/M777</f>
        <v>3.7473976405274112E-2</v>
      </c>
      <c r="BV764" s="133">
        <f t="shared" ref="BV764" si="14673">N764/N777</f>
        <v>4.6556287953495618E-2</v>
      </c>
      <c r="BW764" s="134">
        <f t="shared" ref="BW764" si="14674">O764/O777</f>
        <v>3.754395969964832E-2</v>
      </c>
      <c r="BX764" s="129">
        <f t="shared" ref="BX764" si="14675">P764/P777</f>
        <v>4.9153040242827767E-2</v>
      </c>
      <c r="BY764" s="130">
        <f t="shared" ref="BY764" si="14676">Q764/Q777</f>
        <v>3.3076574535568642E-2</v>
      </c>
      <c r="BZ764" s="131">
        <f t="shared" ref="BZ764" si="14677">R764/R777</f>
        <v>4.4791576767066542E-2</v>
      </c>
      <c r="CA764" s="132">
        <f t="shared" ref="CA764" si="14678">S764/S777</f>
        <v>3.793103448275862E-2</v>
      </c>
      <c r="CB764" s="129">
        <f t="shared" ref="CB764" si="14679">T764/T777</f>
        <v>5.3910402429764616E-2</v>
      </c>
      <c r="CC764" s="130">
        <f t="shared" ref="CC764" si="14680">U764/U777</f>
        <v>3.7600716204118173E-2</v>
      </c>
      <c r="CD764" s="131">
        <f t="shared" ref="CD764" si="14681">V764/V777</f>
        <v>4.5539613225202745E-2</v>
      </c>
      <c r="CE764" s="132">
        <f t="shared" ref="CE764" si="14682">W764/W777</f>
        <v>3.7856525496974935E-2</v>
      </c>
      <c r="CF764" s="129">
        <f t="shared" ref="CF764" si="14683">X764/X777</f>
        <v>3.8282805930515598E-2</v>
      </c>
      <c r="CG764" s="130">
        <f t="shared" ref="CG764" si="14684">Y764/Y777</f>
        <v>2.8657114295234921E-2</v>
      </c>
      <c r="CH764" s="131">
        <f t="shared" ref="CH764" si="14685">Z764/Z777</f>
        <v>5.1141756462509069E-2</v>
      </c>
      <c r="CI764" s="129">
        <f t="shared" ref="CI764" si="14686">AA764/AA777</f>
        <v>5.0829657634950641E-2</v>
      </c>
      <c r="CJ764" s="135">
        <f t="shared" ref="CJ764" si="14687">AB764/AB777</f>
        <v>4.372980226762338E-2</v>
      </c>
      <c r="CK764" s="136">
        <f t="shared" ref="CK764" si="14688">AC764/AC777</f>
        <v>4.2134812181277841E-2</v>
      </c>
    </row>
    <row r="765" spans="1:89" ht="13.5" thickTop="1" x14ac:dyDescent="0.2">
      <c r="A765" s="146" t="s">
        <v>28</v>
      </c>
      <c r="B765" s="203">
        <v>476</v>
      </c>
      <c r="C765" s="197">
        <v>709</v>
      </c>
      <c r="D765" s="198">
        <v>260</v>
      </c>
      <c r="E765" s="199">
        <v>292</v>
      </c>
      <c r="F765" s="196">
        <v>550</v>
      </c>
      <c r="G765" s="200">
        <v>714</v>
      </c>
      <c r="H765" s="198">
        <v>928</v>
      </c>
      <c r="I765" s="199">
        <v>1209</v>
      </c>
      <c r="J765" s="196">
        <v>228</v>
      </c>
      <c r="K765" s="197">
        <v>83</v>
      </c>
      <c r="L765" s="198">
        <v>650</v>
      </c>
      <c r="M765" s="196">
        <v>344</v>
      </c>
      <c r="N765" s="201">
        <v>1147</v>
      </c>
      <c r="O765" s="204">
        <v>814</v>
      </c>
      <c r="P765" s="196">
        <v>570</v>
      </c>
      <c r="Q765" s="197">
        <v>370</v>
      </c>
      <c r="R765" s="198">
        <v>537</v>
      </c>
      <c r="S765" s="199">
        <v>578</v>
      </c>
      <c r="T765" s="196">
        <v>171</v>
      </c>
      <c r="U765" s="200">
        <v>65</v>
      </c>
      <c r="V765" s="198">
        <v>638</v>
      </c>
      <c r="W765" s="205">
        <v>453</v>
      </c>
      <c r="X765" s="196">
        <v>478</v>
      </c>
      <c r="Y765" s="200">
        <v>180</v>
      </c>
      <c r="Z765" s="198">
        <v>954</v>
      </c>
      <c r="AA765" s="196">
        <v>1076</v>
      </c>
      <c r="AB765" s="170">
        <f t="shared" si="14386"/>
        <v>7587</v>
      </c>
      <c r="AC765" s="171">
        <f t="shared" si="14387"/>
        <v>6887</v>
      </c>
      <c r="BI765" s="146" t="s">
        <v>28</v>
      </c>
      <c r="BJ765" s="129">
        <f>B765/B777</f>
        <v>3.8511326860841424E-2</v>
      </c>
      <c r="BK765" s="130">
        <f t="shared" ref="BK765" si="14689">C765/C777</f>
        <v>6.2910381543921923E-2</v>
      </c>
      <c r="BL765" s="131">
        <f t="shared" ref="BL765" si="14690">D765/D777</f>
        <v>4.0809919949772407E-2</v>
      </c>
      <c r="BM765" s="132">
        <f t="shared" ref="BM765" si="14691">E765/E777</f>
        <v>5.3577981651376144E-2</v>
      </c>
      <c r="BN765" s="129">
        <f t="shared" ref="BN765" si="14692">F765/F777</f>
        <v>3.5879705134059622E-2</v>
      </c>
      <c r="BO765" s="130">
        <f t="shared" ref="BO765" si="14693">G765/G777</f>
        <v>6.1594202898550728E-2</v>
      </c>
      <c r="BP765" s="131">
        <f t="shared" ref="BP765" si="14694">H765/H777</f>
        <v>4.8388778809052041E-2</v>
      </c>
      <c r="BQ765" s="132">
        <f t="shared" ref="BQ765" si="14695">I765/I777</f>
        <v>6.4083536520725112E-2</v>
      </c>
      <c r="BR765" s="129">
        <f t="shared" ref="BR765" si="14696">J765/J777</f>
        <v>6.8819800784787208E-2</v>
      </c>
      <c r="BS765" s="130">
        <f t="shared" ref="BS765" si="14697">K765/K777</f>
        <v>2.4850299401197606E-2</v>
      </c>
      <c r="BT765" s="131">
        <f t="shared" ref="BT765" si="14698">L765/L777</f>
        <v>7.0369167478618599E-2</v>
      </c>
      <c r="BU765" s="129">
        <f t="shared" ref="BU765" si="14699">M765/M777</f>
        <v>3.4103301278873795E-2</v>
      </c>
      <c r="BV765" s="133">
        <f t="shared" ref="BV765" si="14700">N765/N777</f>
        <v>5.9531842009653814E-2</v>
      </c>
      <c r="BW765" s="134">
        <f t="shared" ref="BW765" si="14701">O765/O777</f>
        <v>3.8684535690523714E-2</v>
      </c>
      <c r="BX765" s="129">
        <f t="shared" ref="BX765" si="14702">P765/P777</f>
        <v>5.5811220992852247E-2</v>
      </c>
      <c r="BY765" s="130">
        <f t="shared" ref="BY765" si="14703">Q765/Q777</f>
        <v>3.3529678296329857E-2</v>
      </c>
      <c r="BZ765" s="131">
        <f t="shared" ref="BZ765" si="14704">R765/R777</f>
        <v>4.634504185725382E-2</v>
      </c>
      <c r="CA765" s="132">
        <f t="shared" ref="CA765" si="14705">S765/S777</f>
        <v>4.4291187739463604E-2</v>
      </c>
      <c r="CB765" s="129">
        <f t="shared" ref="CB765" si="14706">T765/T777</f>
        <v>6.4920273348519367E-2</v>
      </c>
      <c r="CC765" s="130">
        <f t="shared" ref="CC765" si="14707">U765/U777</f>
        <v>1.9397194867203819E-2</v>
      </c>
      <c r="CD765" s="131">
        <f t="shared" ref="CD765" si="14708">V765/V777</f>
        <v>6.633395716365148E-2</v>
      </c>
      <c r="CE765" s="132">
        <f t="shared" ref="CE765" si="14709">W765/W777</f>
        <v>3.9152981849611065E-2</v>
      </c>
      <c r="CF765" s="129">
        <f t="shared" ref="CF765" si="14710">X765/X777</f>
        <v>5.288780703695508E-2</v>
      </c>
      <c r="CG765" s="130">
        <f t="shared" ref="CG765" si="14711">Y765/Y777</f>
        <v>2.9990003332222591E-2</v>
      </c>
      <c r="CH765" s="131">
        <f t="shared" ref="CH765" si="14712">Z765/Z777</f>
        <v>5.3263357713137179E-2</v>
      </c>
      <c r="CI765" s="129">
        <f t="shared" ref="CI765" si="14713">AA765/AA777</f>
        <v>5.6500735139676538E-2</v>
      </c>
      <c r="CJ765" s="135">
        <f t="shared" ref="CJ765" si="14714">AB765/AB777</f>
        <v>5.1945828997097002E-2</v>
      </c>
      <c r="CK765" s="136">
        <f t="shared" ref="CK765" si="14715">AC765/AC777</f>
        <v>4.726868406783849E-2</v>
      </c>
    </row>
    <row r="766" spans="1:89" x14ac:dyDescent="0.2">
      <c r="A766" s="137" t="s">
        <v>29</v>
      </c>
      <c r="B766" s="206">
        <v>526</v>
      </c>
      <c r="C766" s="190">
        <v>1053</v>
      </c>
      <c r="D766" s="191">
        <v>398</v>
      </c>
      <c r="E766" s="192">
        <v>392</v>
      </c>
      <c r="F766" s="189">
        <v>695</v>
      </c>
      <c r="G766" s="193">
        <v>982</v>
      </c>
      <c r="H766" s="191">
        <v>1082</v>
      </c>
      <c r="I766" s="192">
        <v>1529</v>
      </c>
      <c r="J766" s="189">
        <v>291</v>
      </c>
      <c r="K766" s="190">
        <v>94</v>
      </c>
      <c r="L766" s="191">
        <v>868</v>
      </c>
      <c r="M766" s="189">
        <v>358</v>
      </c>
      <c r="N766" s="194">
        <v>1370</v>
      </c>
      <c r="O766" s="207">
        <v>960</v>
      </c>
      <c r="P766" s="189">
        <v>728</v>
      </c>
      <c r="Q766" s="190">
        <v>578</v>
      </c>
      <c r="R766" s="191">
        <v>725</v>
      </c>
      <c r="S766" s="192">
        <v>989</v>
      </c>
      <c r="T766" s="189">
        <v>340</v>
      </c>
      <c r="U766" s="193">
        <v>73</v>
      </c>
      <c r="V766" s="191">
        <v>885</v>
      </c>
      <c r="W766" s="208">
        <v>584</v>
      </c>
      <c r="X766" s="189">
        <v>709</v>
      </c>
      <c r="Y766" s="193">
        <v>239</v>
      </c>
      <c r="Z766" s="191">
        <v>1227</v>
      </c>
      <c r="AA766" s="189">
        <v>1190</v>
      </c>
      <c r="AB766" s="170">
        <f t="shared" si="14386"/>
        <v>9844</v>
      </c>
      <c r="AC766" s="171">
        <f t="shared" si="14387"/>
        <v>9021</v>
      </c>
      <c r="BI766" s="137" t="s">
        <v>29</v>
      </c>
      <c r="BJ766" s="129">
        <f>B766/B777</f>
        <v>4.2556634304207121E-2</v>
      </c>
      <c r="BK766" s="130">
        <f t="shared" ref="BK766" si="14716">C766/C777</f>
        <v>9.3433895297249339E-2</v>
      </c>
      <c r="BL766" s="131">
        <f t="shared" ref="BL766" si="14717">D766/D777</f>
        <v>6.2470569769266994E-2</v>
      </c>
      <c r="BM766" s="132">
        <f t="shared" ref="BM766" si="14718">E766/E777</f>
        <v>7.1926605504587154E-2</v>
      </c>
      <c r="BN766" s="129">
        <f t="shared" ref="BN766" si="14719">F766/F777</f>
        <v>4.5338900123948075E-2</v>
      </c>
      <c r="BO766" s="130">
        <f t="shared" ref="BO766" si="14720">G766/G777</f>
        <v>8.47135955831608E-2</v>
      </c>
      <c r="BP766" s="131">
        <f t="shared" ref="BP766" si="14721">H766/H777</f>
        <v>5.6418813223485242E-2</v>
      </c>
      <c r="BQ766" s="132">
        <f t="shared" ref="BQ766" si="14722">I766/I777</f>
        <v>8.1045266617194953E-2</v>
      </c>
      <c r="BR766" s="129">
        <f t="shared" ref="BR766" si="14723">J766/J777</f>
        <v>8.7835798370057352E-2</v>
      </c>
      <c r="BS766" s="130">
        <f t="shared" ref="BS766" si="14724">K766/K777</f>
        <v>2.8143712574850301E-2</v>
      </c>
      <c r="BT766" s="131">
        <f t="shared" ref="BT766" si="14725">L766/L777</f>
        <v>9.3969903648370684E-2</v>
      </c>
      <c r="BU766" s="129">
        <f t="shared" ref="BU766" si="14726">M766/M777</f>
        <v>3.5491226330920986E-2</v>
      </c>
      <c r="BV766" s="133">
        <f t="shared" ref="BV766" si="14727">N766/N777</f>
        <v>7.110603622774693E-2</v>
      </c>
      <c r="BW766" s="134">
        <f t="shared" ref="BW766" si="14728">O766/O777</f>
        <v>4.5623039635015683E-2</v>
      </c>
      <c r="BX766" s="129">
        <f t="shared" ref="BX766" si="14729">P766/P777</f>
        <v>7.1281699794379719E-2</v>
      </c>
      <c r="BY766" s="130">
        <f t="shared" ref="BY766" si="14730">Q766/Q777</f>
        <v>5.2378794743996378E-2</v>
      </c>
      <c r="BZ766" s="131">
        <f t="shared" ref="BZ766" si="14731">R766/R777</f>
        <v>6.2570121688098737E-2</v>
      </c>
      <c r="CA766" s="132">
        <f t="shared" ref="CA766" si="14732">S766/S777</f>
        <v>7.5785440613026819E-2</v>
      </c>
      <c r="CB766" s="129">
        <f t="shared" ref="CB766" si="14733">T766/T777</f>
        <v>0.12908124525436598</v>
      </c>
      <c r="CC766" s="130">
        <f t="shared" ref="CC766" si="14734">U766/U777</f>
        <v>2.1784541927782751E-2</v>
      </c>
      <c r="CD766" s="131">
        <f t="shared" ref="CD766" si="14735">V766/V777</f>
        <v>9.2014971927635678E-2</v>
      </c>
      <c r="CE766" s="132">
        <f t="shared" ref="CE766" si="14736">W766/W777</f>
        <v>5.0475367329299914E-2</v>
      </c>
      <c r="CF766" s="129">
        <f t="shared" ref="CF766" si="14737">X766/X777</f>
        <v>7.8446558973224167E-2</v>
      </c>
      <c r="CG766" s="130">
        <f t="shared" ref="CG766" si="14738">Y766/Y777</f>
        <v>3.9820059980006664E-2</v>
      </c>
      <c r="CH766" s="131">
        <f t="shared" ref="CH766" si="14739">Z766/Z777</f>
        <v>6.8505387750544364E-2</v>
      </c>
      <c r="CI766" s="129">
        <f t="shared" ref="CI766" si="14740">AA766/AA777</f>
        <v>6.24868725057761E-2</v>
      </c>
      <c r="CJ766" s="135">
        <f t="shared" ref="CJ766" si="14741">AB766/AB777</f>
        <v>6.7398805937448653E-2</v>
      </c>
      <c r="CK766" s="136">
        <f t="shared" ref="CK766" si="14742">AC766/AC777</f>
        <v>6.1915318567732108E-2</v>
      </c>
    </row>
    <row r="767" spans="1:89" x14ac:dyDescent="0.2">
      <c r="A767" s="146" t="s">
        <v>30</v>
      </c>
      <c r="B767" s="203">
        <v>669</v>
      </c>
      <c r="C767" s="197">
        <v>1280</v>
      </c>
      <c r="D767" s="198">
        <v>480</v>
      </c>
      <c r="E767" s="199">
        <v>431</v>
      </c>
      <c r="F767" s="196">
        <v>696</v>
      </c>
      <c r="G767" s="200">
        <v>1370</v>
      </c>
      <c r="H767" s="198">
        <v>1155</v>
      </c>
      <c r="I767" s="199">
        <v>1925</v>
      </c>
      <c r="J767" s="196">
        <v>557</v>
      </c>
      <c r="K767" s="197">
        <v>119</v>
      </c>
      <c r="L767" s="198">
        <v>1176</v>
      </c>
      <c r="M767" s="196">
        <v>350</v>
      </c>
      <c r="N767" s="201">
        <v>1859</v>
      </c>
      <c r="O767" s="204">
        <v>1200</v>
      </c>
      <c r="P767" s="196">
        <v>1020</v>
      </c>
      <c r="Q767" s="197">
        <v>848</v>
      </c>
      <c r="R767" s="198">
        <v>792</v>
      </c>
      <c r="S767" s="199">
        <v>1303</v>
      </c>
      <c r="T767" s="196">
        <v>427</v>
      </c>
      <c r="U767" s="200">
        <v>80</v>
      </c>
      <c r="V767" s="198">
        <v>1168</v>
      </c>
      <c r="W767" s="205">
        <v>682</v>
      </c>
      <c r="X767" s="196">
        <v>979</v>
      </c>
      <c r="Y767" s="200">
        <v>276</v>
      </c>
      <c r="Z767" s="198">
        <v>1358</v>
      </c>
      <c r="AA767" s="196">
        <v>1634</v>
      </c>
      <c r="AB767" s="170">
        <f t="shared" si="14386"/>
        <v>12336</v>
      </c>
      <c r="AC767" s="171">
        <f t="shared" si="14387"/>
        <v>11498</v>
      </c>
      <c r="BI767" s="146" t="s">
        <v>30</v>
      </c>
      <c r="BJ767" s="129">
        <f>B767/B777</f>
        <v>5.4126213592233012E-2</v>
      </c>
      <c r="BK767" s="130">
        <f t="shared" ref="BK767" si="14743">C767/C777</f>
        <v>0.11357586512866016</v>
      </c>
      <c r="BL767" s="131">
        <f t="shared" ref="BL767" si="14744">D767/D777</f>
        <v>7.5341390676502903E-2</v>
      </c>
      <c r="BM767" s="132">
        <f t="shared" ref="BM767" si="14745">E767/E777</f>
        <v>7.9082568807339451E-2</v>
      </c>
      <c r="BN767" s="129">
        <f t="shared" ref="BN767" si="14746">F767/F777</f>
        <v>4.5404135951464544E-2</v>
      </c>
      <c r="BO767" s="130">
        <f t="shared" ref="BO767" si="14747">G767/G777</f>
        <v>0.11818495514147688</v>
      </c>
      <c r="BP767" s="131">
        <f t="shared" ref="BP767" si="14748">H767/H777</f>
        <v>6.0225258108249038E-2</v>
      </c>
      <c r="BQ767" s="132">
        <f t="shared" ref="BQ767" si="14749">I767/I777</f>
        <v>0.10203540761157638</v>
      </c>
      <c r="BR767" s="129">
        <f t="shared" ref="BR767" si="14750">J767/J777</f>
        <v>0.1681255659523091</v>
      </c>
      <c r="BS767" s="130">
        <f t="shared" ref="BS767" si="14751">K767/K777</f>
        <v>3.5628742514970058E-2</v>
      </c>
      <c r="BT767" s="131">
        <f t="shared" ref="BT767" si="14752">L767/L777</f>
        <v>0.12731406300746995</v>
      </c>
      <c r="BU767" s="129">
        <f t="shared" ref="BU767" si="14753">M767/M777</f>
        <v>3.4698126301179737E-2</v>
      </c>
      <c r="BV767" s="133">
        <f t="shared" ref="BV767" si="14754">N767/N777</f>
        <v>9.6486219961592359E-2</v>
      </c>
      <c r="BW767" s="134">
        <f t="shared" ref="BW767" si="14755">O767/O777</f>
        <v>5.7028799543769604E-2</v>
      </c>
      <c r="BX767" s="129">
        <f t="shared" ref="BX767" si="14756">P767/P777</f>
        <v>9.9872711250367174E-2</v>
      </c>
      <c r="BY767" s="130">
        <f t="shared" ref="BY767" si="14757">Q767/Q777</f>
        <v>7.6846397825101942E-2</v>
      </c>
      <c r="BZ767" s="131">
        <f t="shared" ref="BZ767" si="14758">R767/R777</f>
        <v>6.8352463968240268E-2</v>
      </c>
      <c r="CA767" s="132">
        <f t="shared" ref="CA767" si="14759">S767/S777</f>
        <v>9.9846743295019164E-2</v>
      </c>
      <c r="CB767" s="129">
        <f t="shared" ref="CB767" si="14760">T767/T777</f>
        <v>0.16211085801063022</v>
      </c>
      <c r="CC767" s="130">
        <f t="shared" ref="CC767" si="14761">U767/U777</f>
        <v>2.3873470605789315E-2</v>
      </c>
      <c r="CD767" s="131">
        <f t="shared" ref="CD767" si="14762">V767/V777</f>
        <v>0.12143896860054065</v>
      </c>
      <c r="CE767" s="132">
        <f t="shared" ref="CE767" si="14763">W767/W777</f>
        <v>5.8945548833189282E-2</v>
      </c>
      <c r="CF767" s="129">
        <f t="shared" ref="CF767" si="14764">X767/X777</f>
        <v>0.10832042487275946</v>
      </c>
      <c r="CG767" s="130">
        <f t="shared" ref="CG767" si="14765">Y767/Y777</f>
        <v>4.598467177607464E-2</v>
      </c>
      <c r="CH767" s="131">
        <f t="shared" ref="CH767" si="14766">Z767/Z777</f>
        <v>7.5819328904025457E-2</v>
      </c>
      <c r="CI767" s="129">
        <f t="shared" ref="CI767" si="14767">AA767/AA777</f>
        <v>8.5801302247427005E-2</v>
      </c>
      <c r="CJ767" s="135">
        <f t="shared" ref="CJ767" si="14768">AB767/AB777</f>
        <v>8.4460754778988886E-2</v>
      </c>
      <c r="CK767" s="136">
        <f t="shared" ref="CK767" si="14769">AC767/AC777</f>
        <v>7.8916121593147523E-2</v>
      </c>
    </row>
    <row r="768" spans="1:89" x14ac:dyDescent="0.2">
      <c r="A768" s="137" t="s">
        <v>31</v>
      </c>
      <c r="B768" s="206">
        <v>669</v>
      </c>
      <c r="C768" s="190">
        <v>1287</v>
      </c>
      <c r="D768" s="191">
        <v>336</v>
      </c>
      <c r="E768" s="192">
        <v>511</v>
      </c>
      <c r="F768" s="189">
        <v>645</v>
      </c>
      <c r="G768" s="193">
        <v>1351</v>
      </c>
      <c r="H768" s="191">
        <v>1140</v>
      </c>
      <c r="I768" s="192">
        <v>2055</v>
      </c>
      <c r="J768" s="189">
        <v>337</v>
      </c>
      <c r="K768" s="190">
        <v>132</v>
      </c>
      <c r="L768" s="191">
        <v>1127</v>
      </c>
      <c r="M768" s="189">
        <v>335</v>
      </c>
      <c r="N768" s="194">
        <v>1710</v>
      </c>
      <c r="O768" s="207">
        <v>1353</v>
      </c>
      <c r="P768" s="189">
        <v>719</v>
      </c>
      <c r="Q768" s="190">
        <v>966</v>
      </c>
      <c r="R768" s="191">
        <v>729</v>
      </c>
      <c r="S768" s="192">
        <v>1184</v>
      </c>
      <c r="T768" s="189">
        <v>361</v>
      </c>
      <c r="U768" s="193">
        <v>85</v>
      </c>
      <c r="V768" s="191">
        <v>1232</v>
      </c>
      <c r="W768" s="208">
        <v>615</v>
      </c>
      <c r="X768" s="189">
        <v>812</v>
      </c>
      <c r="Y768" s="193">
        <v>290</v>
      </c>
      <c r="Z768" s="191">
        <v>1063</v>
      </c>
      <c r="AA768" s="189">
        <v>1795</v>
      </c>
      <c r="AB768" s="170">
        <f t="shared" si="14386"/>
        <v>10880</v>
      </c>
      <c r="AC768" s="171">
        <f t="shared" si="14387"/>
        <v>11959</v>
      </c>
      <c r="BI768" s="137" t="s">
        <v>31</v>
      </c>
      <c r="BJ768" s="129">
        <f>B768/B777</f>
        <v>5.4126213592233012E-2</v>
      </c>
      <c r="BK768" s="130">
        <f t="shared" ref="BK768" si="14770">C768/C777</f>
        <v>0.11419698314108252</v>
      </c>
      <c r="BL768" s="131">
        <f t="shared" ref="BL768" si="14771">D768/D777</f>
        <v>5.2738973473552032E-2</v>
      </c>
      <c r="BM768" s="132">
        <f t="shared" ref="BM768" si="14772">E768/E777</f>
        <v>9.3761467889908259E-2</v>
      </c>
      <c r="BN768" s="129">
        <f t="shared" ref="BN768" si="14773">F768/F777</f>
        <v>4.2077108748124467E-2</v>
      </c>
      <c r="BO768" s="130">
        <f t="shared" ref="BO768" si="14774">G768/G777</f>
        <v>0.11654589371980677</v>
      </c>
      <c r="BP768" s="131">
        <f t="shared" ref="BP768" si="14775">H768/H777</f>
        <v>5.9443111899050993E-2</v>
      </c>
      <c r="BQ768" s="132">
        <f t="shared" ref="BQ768" si="14776">I768/I777</f>
        <v>0.10892611046326725</v>
      </c>
      <c r="BR768" s="129">
        <f t="shared" ref="BR768" si="14777">J768/J777</f>
        <v>0.10172049501961967</v>
      </c>
      <c r="BS768" s="130">
        <f t="shared" ref="BS768" si="14778">K768/K777</f>
        <v>3.9520958083832339E-2</v>
      </c>
      <c r="BT768" s="131">
        <f t="shared" ref="BT768" si="14779">L768/L777</f>
        <v>0.1220093103821587</v>
      </c>
      <c r="BU768" s="129">
        <f t="shared" ref="BU768" si="14780">M768/M777</f>
        <v>3.3211063745414889E-2</v>
      </c>
      <c r="BV768" s="133">
        <f t="shared" ref="BV768" si="14781">N768/N777</f>
        <v>8.8752789744122068E-2</v>
      </c>
      <c r="BW768" s="134">
        <f t="shared" ref="BW768" si="14782">O768/O777</f>
        <v>6.4299971485600224E-2</v>
      </c>
      <c r="BX768" s="129">
        <f t="shared" ref="BX768" si="14783">P768/P777</f>
        <v>7.0400469989229414E-2</v>
      </c>
      <c r="BY768" s="130">
        <f t="shared" ref="BY768" si="14784">Q768/Q777</f>
        <v>8.7539646579066613E-2</v>
      </c>
      <c r="BZ768" s="131">
        <f t="shared" ref="BZ768" si="14785">R768/R777</f>
        <v>6.2915336152584794E-2</v>
      </c>
      <c r="CA768" s="132">
        <f t="shared" ref="CA768" si="14786">S768/S777</f>
        <v>9.072796934865901E-2</v>
      </c>
      <c r="CB768" s="129">
        <f t="shared" ref="CB768" si="14787">T768/T777</f>
        <v>0.13705391040242976</v>
      </c>
      <c r="CC768" s="130">
        <f t="shared" ref="CC768" si="14788">U768/U777</f>
        <v>2.5365562518651148E-2</v>
      </c>
      <c r="CD768" s="131">
        <f t="shared" ref="CD768" si="14789">V768/V777</f>
        <v>0.12809315866084425</v>
      </c>
      <c r="CE768" s="132">
        <f t="shared" ref="CE768" si="14790">W768/W777</f>
        <v>5.3154710458081247E-2</v>
      </c>
      <c r="CF768" s="129">
        <f t="shared" ref="CF768" si="14791">X768/X777</f>
        <v>8.9842885594157998E-2</v>
      </c>
      <c r="CG768" s="130">
        <f t="shared" ref="CG768" si="14792">Y768/Y777</f>
        <v>4.8317227590803064E-2</v>
      </c>
      <c r="CH768" s="131">
        <f t="shared" ref="CH768" si="14793">Z768/Z777</f>
        <v>5.9349003405728323E-2</v>
      </c>
      <c r="CI768" s="129">
        <f t="shared" ref="CI768" si="14794">AA768/AA777</f>
        <v>9.4255408527620252E-2</v>
      </c>
      <c r="CJ768" s="135">
        <f t="shared" ref="CJ768" si="14795">AB768/AB777</f>
        <v>7.4491975680560887E-2</v>
      </c>
      <c r="CK768" s="136">
        <f t="shared" ref="CK768" si="14796">AC768/AC777</f>
        <v>8.2080178999169515E-2</v>
      </c>
    </row>
    <row r="769" spans="1:89" x14ac:dyDescent="0.2">
      <c r="A769" s="146" t="s">
        <v>32</v>
      </c>
      <c r="B769" s="203">
        <v>698</v>
      </c>
      <c r="C769" s="197">
        <v>945</v>
      </c>
      <c r="D769" s="198">
        <v>192</v>
      </c>
      <c r="E769" s="199">
        <v>401</v>
      </c>
      <c r="F769" s="196">
        <v>532</v>
      </c>
      <c r="G769" s="200">
        <v>1267</v>
      </c>
      <c r="H769" s="198">
        <v>988</v>
      </c>
      <c r="I769" s="199">
        <v>1644</v>
      </c>
      <c r="J769" s="196">
        <v>311</v>
      </c>
      <c r="K769" s="197">
        <v>81</v>
      </c>
      <c r="L769" s="198">
        <v>813</v>
      </c>
      <c r="M769" s="196">
        <v>378</v>
      </c>
      <c r="N769" s="201">
        <v>1337</v>
      </c>
      <c r="O769" s="204">
        <v>1140</v>
      </c>
      <c r="P769" s="196">
        <v>549</v>
      </c>
      <c r="Q769" s="197">
        <v>771</v>
      </c>
      <c r="R769" s="198">
        <v>593</v>
      </c>
      <c r="S769" s="199">
        <v>868</v>
      </c>
      <c r="T769" s="196">
        <v>159</v>
      </c>
      <c r="U769" s="200">
        <v>106</v>
      </c>
      <c r="V769" s="198">
        <v>827</v>
      </c>
      <c r="W769" s="205">
        <v>558</v>
      </c>
      <c r="X769" s="196">
        <v>619</v>
      </c>
      <c r="Y769" s="200">
        <v>253</v>
      </c>
      <c r="Z769" s="198">
        <v>913</v>
      </c>
      <c r="AA769" s="196">
        <v>1209</v>
      </c>
      <c r="AB769" s="170">
        <f t="shared" si="14386"/>
        <v>8531</v>
      </c>
      <c r="AC769" s="171">
        <f t="shared" si="14387"/>
        <v>9621</v>
      </c>
      <c r="BI769" s="146" t="s">
        <v>32</v>
      </c>
      <c r="BJ769" s="129">
        <f>B769/B777</f>
        <v>5.6472491909385115E-2</v>
      </c>
      <c r="BK769" s="130">
        <f t="shared" ref="BK769" si="14797">C769/C777</f>
        <v>8.3850931677018639E-2</v>
      </c>
      <c r="BL769" s="131">
        <f t="shared" ref="BL769" si="14798">D769/D777</f>
        <v>3.0136556270601161E-2</v>
      </c>
      <c r="BM769" s="132">
        <f t="shared" ref="BM769" si="14799">E769/E777</f>
        <v>7.3577981651376148E-2</v>
      </c>
      <c r="BN769" s="129">
        <f t="shared" ref="BN769" si="14800">F769/F777</f>
        <v>3.4705460238763128E-2</v>
      </c>
      <c r="BO769" s="130">
        <f t="shared" ref="BO769" si="14801">G769/G777</f>
        <v>0.10929951690821256</v>
      </c>
      <c r="BP769" s="131">
        <f t="shared" ref="BP769" si="14802">H769/H777</f>
        <v>5.1517363645844194E-2</v>
      </c>
      <c r="BQ769" s="132">
        <f t="shared" ref="BQ769" si="14803">I769/I777</f>
        <v>8.7140888370613803E-2</v>
      </c>
      <c r="BR769" s="129">
        <f t="shared" ref="BR769" si="14804">J769/J777</f>
        <v>9.3872623000301844E-2</v>
      </c>
      <c r="BS769" s="130">
        <f t="shared" ref="BS769" si="14805">K769/K777</f>
        <v>2.4251497005988023E-2</v>
      </c>
      <c r="BT769" s="131">
        <f t="shared" ref="BT769" si="14806">L769/L777</f>
        <v>8.801558947710296E-2</v>
      </c>
      <c r="BU769" s="129">
        <f t="shared" ref="BU769" si="14807">M769/M777</f>
        <v>3.7473976405274112E-2</v>
      </c>
      <c r="BV769" s="133">
        <f t="shared" ref="BV769" si="14808">N769/N777</f>
        <v>6.939326309233404E-2</v>
      </c>
      <c r="BW769" s="134">
        <f t="shared" ref="BW769" si="14809">O769/O777</f>
        <v>5.4177359566581124E-2</v>
      </c>
      <c r="BX769" s="129">
        <f t="shared" ref="BX769" si="14810">P769/P777</f>
        <v>5.3755018114168218E-2</v>
      </c>
      <c r="BY769" s="130">
        <f t="shared" ref="BY769" si="14811">Q769/Q777</f>
        <v>6.9868599909379242E-2</v>
      </c>
      <c r="BZ769" s="131">
        <f t="shared" ref="BZ769" si="14812">R769/R777</f>
        <v>5.1178044360058683E-2</v>
      </c>
      <c r="CA769" s="132">
        <f t="shared" ref="CA769" si="14813">S769/S777</f>
        <v>6.6513409961685824E-2</v>
      </c>
      <c r="CB769" s="129">
        <f t="shared" ref="CB769" si="14814">T769/T777</f>
        <v>6.0364464692482918E-2</v>
      </c>
      <c r="CC769" s="130">
        <f t="shared" ref="CC769" si="14815">U769/U777</f>
        <v>3.1632348552670844E-2</v>
      </c>
      <c r="CD769" s="131">
        <f t="shared" ref="CD769" si="14816">V769/V777</f>
        <v>8.5984612185485546E-2</v>
      </c>
      <c r="CE769" s="132">
        <f t="shared" ref="CE769" si="14817">W769/W777</f>
        <v>4.8228176318063962E-2</v>
      </c>
      <c r="CF769" s="129">
        <f t="shared" ref="CF769" si="14818">X769/X777</f>
        <v>6.848860367337907E-2</v>
      </c>
      <c r="CG769" s="130">
        <f t="shared" ref="CG769" si="14819">Y769/Y777</f>
        <v>4.2152615794735088E-2</v>
      </c>
      <c r="CH769" s="131">
        <f t="shared" ref="CH769" si="14820">Z769/Z777</f>
        <v>5.0974261626933172E-2</v>
      </c>
      <c r="CI769" s="129">
        <f t="shared" ref="CI769" si="14821">AA769/AA777</f>
        <v>6.3484562066792691E-2</v>
      </c>
      <c r="CJ769" s="135">
        <f t="shared" ref="CJ769" si="14822">AB769/AB777</f>
        <v>5.840910335761626E-2</v>
      </c>
      <c r="CK769" s="136">
        <f t="shared" ref="CK769" si="14823">AC769/AC777</f>
        <v>6.6033397621122994E-2</v>
      </c>
    </row>
    <row r="770" spans="1:89" x14ac:dyDescent="0.2">
      <c r="A770" s="137" t="s">
        <v>33</v>
      </c>
      <c r="B770" s="206">
        <v>443</v>
      </c>
      <c r="C770" s="190">
        <v>614</v>
      </c>
      <c r="D770" s="191">
        <v>148</v>
      </c>
      <c r="E770" s="192">
        <v>271</v>
      </c>
      <c r="F770" s="189">
        <v>462</v>
      </c>
      <c r="G770" s="193">
        <v>799</v>
      </c>
      <c r="H770" s="191">
        <v>691</v>
      </c>
      <c r="I770" s="192">
        <v>1088</v>
      </c>
      <c r="J770" s="189">
        <v>92</v>
      </c>
      <c r="K770" s="190">
        <v>58</v>
      </c>
      <c r="L770" s="191">
        <v>486</v>
      </c>
      <c r="M770" s="189">
        <v>315</v>
      </c>
      <c r="N770" s="194">
        <v>994</v>
      </c>
      <c r="O770" s="207">
        <v>997</v>
      </c>
      <c r="P770" s="189">
        <v>363</v>
      </c>
      <c r="Q770" s="190">
        <v>588</v>
      </c>
      <c r="R770" s="191">
        <v>463</v>
      </c>
      <c r="S770" s="192">
        <v>643</v>
      </c>
      <c r="T770" s="189">
        <v>64</v>
      </c>
      <c r="U770" s="193">
        <v>110</v>
      </c>
      <c r="V770" s="191">
        <v>675</v>
      </c>
      <c r="W770" s="208">
        <v>395</v>
      </c>
      <c r="X770" s="189">
        <v>350</v>
      </c>
      <c r="Y770" s="193">
        <v>297</v>
      </c>
      <c r="Z770" s="191">
        <v>710</v>
      </c>
      <c r="AA770" s="189">
        <v>765</v>
      </c>
      <c r="AB770" s="170">
        <f t="shared" si="14386"/>
        <v>5941</v>
      </c>
      <c r="AC770" s="171">
        <f t="shared" si="14387"/>
        <v>6940</v>
      </c>
      <c r="BI770" s="137" t="s">
        <v>33</v>
      </c>
      <c r="BJ770" s="129">
        <f>B770/B777</f>
        <v>3.5841423948220062E-2</v>
      </c>
      <c r="BK770" s="130">
        <f t="shared" ref="BK770" si="14824">C770/C777</f>
        <v>5.4480922803904173E-2</v>
      </c>
      <c r="BL770" s="131">
        <f t="shared" ref="BL770" si="14825">D770/D777</f>
        <v>2.3230262125255061E-2</v>
      </c>
      <c r="BM770" s="132">
        <f t="shared" ref="BM770" si="14826">E770/E777</f>
        <v>4.9724770642201835E-2</v>
      </c>
      <c r="BN770" s="129">
        <f t="shared" ref="BN770" si="14827">F770/F777</f>
        <v>3.0138952312610084E-2</v>
      </c>
      <c r="BO770" s="130">
        <f t="shared" ref="BO770" si="14828">G770/G777</f>
        <v>6.8926846100759151E-2</v>
      </c>
      <c r="BP770" s="131">
        <f t="shared" ref="BP770" si="14829">H770/H777</f>
        <v>3.6030868703723018E-2</v>
      </c>
      <c r="BQ770" s="132">
        <f t="shared" ref="BQ770" si="14830">I770/I777</f>
        <v>5.7669882327997454E-2</v>
      </c>
      <c r="BR770" s="129">
        <f t="shared" ref="BR770" si="14831">J770/J777</f>
        <v>2.7769393299124659E-2</v>
      </c>
      <c r="BS770" s="130">
        <f t="shared" ref="BS770" si="14832">K770/K777</f>
        <v>1.7365269461077845E-2</v>
      </c>
      <c r="BT770" s="131">
        <f t="shared" ref="BT770" si="14833">L770/L777</f>
        <v>5.2614485222474833E-2</v>
      </c>
      <c r="BU770" s="129">
        <f t="shared" ref="BU770" si="14834">M770/M777</f>
        <v>3.1228313671061762E-2</v>
      </c>
      <c r="BV770" s="133">
        <f t="shared" ref="BV770" si="14835">N770/N777</f>
        <v>5.1590802927284997E-2</v>
      </c>
      <c r="BW770" s="134">
        <f t="shared" ref="BW770" si="14836">O770/O777</f>
        <v>4.7381427620948581E-2</v>
      </c>
      <c r="BX770" s="129">
        <f t="shared" ref="BX770" si="14837">P770/P777</f>
        <v>3.5542935474395382E-2</v>
      </c>
      <c r="BY770" s="130">
        <f t="shared" ref="BY770" si="14838">Q770/Q777</f>
        <v>5.3285002265518806E-2</v>
      </c>
      <c r="BZ770" s="131">
        <f t="shared" ref="BZ770" si="14839">R770/R777</f>
        <v>3.9958574264261672E-2</v>
      </c>
      <c r="CA770" s="132">
        <f t="shared" ref="CA770" si="14840">S770/S777</f>
        <v>4.9272030651340996E-2</v>
      </c>
      <c r="CB770" s="129">
        <f t="shared" ref="CB770" si="14841">T770/T777</f>
        <v>2.4297646165527716E-2</v>
      </c>
      <c r="CC770" s="130">
        <f t="shared" ref="CC770" si="14842">U770/U777</f>
        <v>3.2826022082960309E-2</v>
      </c>
      <c r="CD770" s="131">
        <f t="shared" ref="CD770" si="14843">V770/V777</f>
        <v>7.0180910792264503E-2</v>
      </c>
      <c r="CE770" s="132">
        <f t="shared" ref="CE770" si="14844">W770/W777</f>
        <v>3.4140017286084699E-2</v>
      </c>
      <c r="CF770" s="129">
        <f t="shared" ref="CF770" si="14845">X770/X777</f>
        <v>3.872538172161983E-2</v>
      </c>
      <c r="CG770" s="130">
        <f t="shared" ref="CG770" si="14846">Y770/Y777</f>
        <v>4.9483505498167275E-2</v>
      </c>
      <c r="CH770" s="131">
        <f t="shared" ref="CH770" si="14847">Z770/Z777</f>
        <v>3.9640444419630397E-2</v>
      </c>
      <c r="CI770" s="129">
        <f t="shared" ref="CI770" si="14848">AA770/AA777</f>
        <v>4.0170132325141779E-2</v>
      </c>
      <c r="CJ770" s="135">
        <f t="shared" ref="CJ770" si="14849">AB770/AB777</f>
        <v>4.067617899983568E-2</v>
      </c>
      <c r="CK770" s="136">
        <f t="shared" ref="CK770" si="14850">AC770/AC777</f>
        <v>4.7632447717554684E-2</v>
      </c>
    </row>
    <row r="771" spans="1:89" x14ac:dyDescent="0.2">
      <c r="A771" s="146" t="s">
        <v>34</v>
      </c>
      <c r="B771" s="203">
        <v>145</v>
      </c>
      <c r="C771" s="197">
        <v>296</v>
      </c>
      <c r="D771" s="198">
        <v>68</v>
      </c>
      <c r="E771" s="199">
        <v>159</v>
      </c>
      <c r="F771" s="196">
        <v>175</v>
      </c>
      <c r="G771" s="200">
        <v>477</v>
      </c>
      <c r="H771" s="198">
        <v>327</v>
      </c>
      <c r="I771" s="199">
        <v>750</v>
      </c>
      <c r="J771" s="196">
        <v>40</v>
      </c>
      <c r="K771" s="197">
        <v>41</v>
      </c>
      <c r="L771" s="198">
        <v>473</v>
      </c>
      <c r="M771" s="196">
        <v>185</v>
      </c>
      <c r="N771" s="201">
        <v>579</v>
      </c>
      <c r="O771" s="204">
        <v>621</v>
      </c>
      <c r="P771" s="196">
        <v>259</v>
      </c>
      <c r="Q771" s="197">
        <v>333</v>
      </c>
      <c r="R771" s="198">
        <v>325</v>
      </c>
      <c r="S771" s="199">
        <v>441</v>
      </c>
      <c r="T771" s="196">
        <v>46</v>
      </c>
      <c r="U771" s="200">
        <v>58</v>
      </c>
      <c r="V771" s="198">
        <v>356</v>
      </c>
      <c r="W771" s="205">
        <v>239</v>
      </c>
      <c r="X771" s="196">
        <v>170</v>
      </c>
      <c r="Y771" s="200">
        <v>247</v>
      </c>
      <c r="Z771" s="198">
        <v>469</v>
      </c>
      <c r="AA771" s="196">
        <v>376</v>
      </c>
      <c r="AB771" s="170">
        <f t="shared" si="14386"/>
        <v>3432</v>
      </c>
      <c r="AC771" s="171">
        <f t="shared" si="14387"/>
        <v>4223</v>
      </c>
      <c r="BI771" s="146" t="s">
        <v>34</v>
      </c>
      <c r="BJ771" s="129">
        <f>B771/B777</f>
        <v>1.1731391585760517E-2</v>
      </c>
      <c r="BK771" s="130">
        <f t="shared" ref="BK771" si="14851">C771/C777</f>
        <v>2.6264418811002662E-2</v>
      </c>
      <c r="BL771" s="131">
        <f t="shared" ref="BL771" si="14852">D771/D777</f>
        <v>1.0673363679171245E-2</v>
      </c>
      <c r="BM771" s="132">
        <f t="shared" ref="BM771" si="14853">E771/E777</f>
        <v>2.9174311926605506E-2</v>
      </c>
      <c r="BN771" s="129">
        <f t="shared" ref="BN771" si="14854">F771/F777</f>
        <v>1.1416269815382608E-2</v>
      </c>
      <c r="BO771" s="130">
        <f t="shared" ref="BO771" si="14855">G771/G777</f>
        <v>4.1149068322981368E-2</v>
      </c>
      <c r="BP771" s="131">
        <f t="shared" ref="BP771" si="14856">H771/H777</f>
        <v>1.705078736051726E-2</v>
      </c>
      <c r="BQ771" s="132">
        <f t="shared" ref="BQ771" si="14857">I771/I777</f>
        <v>3.9754054913601185E-2</v>
      </c>
      <c r="BR771" s="129">
        <f t="shared" ref="BR771" si="14858">J771/J777</f>
        <v>1.2073649260488983E-2</v>
      </c>
      <c r="BS771" s="130">
        <f t="shared" ref="BS771" si="14859">K771/K777</f>
        <v>1.2275449101796407E-2</v>
      </c>
      <c r="BT771" s="131">
        <f t="shared" ref="BT771" si="14860">L771/L777</f>
        <v>5.1207101872902457E-2</v>
      </c>
      <c r="BU771" s="129">
        <f t="shared" ref="BU771" si="14861">M771/M777</f>
        <v>1.8340438187766431E-2</v>
      </c>
      <c r="BV771" s="133">
        <f t="shared" ref="BV771" si="14862">N771/N777</f>
        <v>3.0051383194062385E-2</v>
      </c>
      <c r="BW771" s="134">
        <f t="shared" ref="BW771" si="14863">O771/O777</f>
        <v>2.9512403763900769E-2</v>
      </c>
      <c r="BX771" s="129">
        <f t="shared" ref="BX771" si="14864">P771/P777</f>
        <v>2.5359835503769704E-2</v>
      </c>
      <c r="BY771" s="130">
        <f t="shared" ref="BY771" si="14865">Q771/Q777</f>
        <v>3.0176710466696875E-2</v>
      </c>
      <c r="BZ771" s="131">
        <f t="shared" ref="BZ771" si="14866">R771/R777</f>
        <v>2.8048675239492536E-2</v>
      </c>
      <c r="CA771" s="132">
        <f t="shared" ref="CA771" si="14867">S771/S777</f>
        <v>3.3793103448275859E-2</v>
      </c>
      <c r="CB771" s="129">
        <f t="shared" ref="CB771" si="14868">T771/T777</f>
        <v>1.7463933181473046E-2</v>
      </c>
      <c r="CC771" s="130">
        <f t="shared" ref="CC771" si="14869">U771/U777</f>
        <v>1.7308266189197254E-2</v>
      </c>
      <c r="CD771" s="131">
        <f t="shared" ref="CD771" si="14870">V771/V777</f>
        <v>3.7013932210438763E-2</v>
      </c>
      <c r="CE771" s="132">
        <f t="shared" ref="CE771" si="14871">W771/W777</f>
        <v>2.0656871218668972E-2</v>
      </c>
      <c r="CF771" s="129">
        <f t="shared" ref="CF771" si="14872">X771/X777</f>
        <v>1.8809471121929631E-2</v>
      </c>
      <c r="CG771" s="130">
        <f t="shared" ref="CG771" si="14873">Y771/Y777</f>
        <v>4.1152949016994338E-2</v>
      </c>
      <c r="CH771" s="131">
        <f t="shared" ref="CH771" si="14874">Z771/Z777</f>
        <v>2.6185025961699516E-2</v>
      </c>
      <c r="CI771" s="129">
        <f t="shared" ref="CI771" si="14875">AA771/AA777</f>
        <v>1.9743751312749424E-2</v>
      </c>
      <c r="CJ771" s="135">
        <f t="shared" ref="CJ771" si="14876">AB771/AB777</f>
        <v>2.3497836446294572E-2</v>
      </c>
      <c r="CK771" s="136">
        <f t="shared" ref="CK771" si="14877">AC771/AC777</f>
        <v>2.8984413070782915E-2</v>
      </c>
    </row>
    <row r="772" spans="1:89" x14ac:dyDescent="0.2">
      <c r="A772" s="137" t="s">
        <v>35</v>
      </c>
      <c r="B772" s="206">
        <v>0</v>
      </c>
      <c r="C772" s="190">
        <v>121</v>
      </c>
      <c r="D772" s="191">
        <v>0</v>
      </c>
      <c r="E772" s="192">
        <v>83</v>
      </c>
      <c r="F772" s="189">
        <v>1</v>
      </c>
      <c r="G772" s="193">
        <v>160</v>
      </c>
      <c r="H772" s="191">
        <v>33</v>
      </c>
      <c r="I772" s="192">
        <v>150</v>
      </c>
      <c r="J772" s="189">
        <v>5</v>
      </c>
      <c r="K772" s="190">
        <v>11</v>
      </c>
      <c r="L772" s="191">
        <v>78</v>
      </c>
      <c r="M772" s="189">
        <v>34</v>
      </c>
      <c r="N772" s="194">
        <v>72</v>
      </c>
      <c r="O772" s="207">
        <v>71</v>
      </c>
      <c r="P772" s="189">
        <v>27</v>
      </c>
      <c r="Q772" s="190">
        <v>53</v>
      </c>
      <c r="R772" s="191">
        <v>35</v>
      </c>
      <c r="S772" s="192">
        <v>38</v>
      </c>
      <c r="T772" s="189">
        <v>8</v>
      </c>
      <c r="U772" s="193">
        <v>8</v>
      </c>
      <c r="V772" s="191">
        <v>34</v>
      </c>
      <c r="W772" s="208">
        <v>7</v>
      </c>
      <c r="X772" s="189">
        <v>36</v>
      </c>
      <c r="Y772" s="193">
        <v>12</v>
      </c>
      <c r="Z772" s="191">
        <v>25</v>
      </c>
      <c r="AA772" s="189">
        <v>16</v>
      </c>
      <c r="AB772" s="170">
        <f t="shared" si="14386"/>
        <v>354</v>
      </c>
      <c r="AC772" s="171">
        <f t="shared" si="14387"/>
        <v>764</v>
      </c>
      <c r="BI772" s="137" t="s">
        <v>35</v>
      </c>
      <c r="BJ772" s="129">
        <f>B772/B777</f>
        <v>0</v>
      </c>
      <c r="BK772" s="130">
        <f t="shared" ref="BK772" si="14878">C772/C777</f>
        <v>1.0736468500443656E-2</v>
      </c>
      <c r="BL772" s="131">
        <f t="shared" ref="BL772" si="14879">D772/D777</f>
        <v>0</v>
      </c>
      <c r="BM772" s="132">
        <f t="shared" ref="BM772" si="14880">E772/E777</f>
        <v>1.5229357798165137E-2</v>
      </c>
      <c r="BN772" s="129">
        <f t="shared" ref="BN772" si="14881">F772/F777</f>
        <v>6.5235827516472048E-5</v>
      </c>
      <c r="BO772" s="130">
        <f t="shared" ref="BO772" si="14882">G772/G777</f>
        <v>1.3802622498274672E-2</v>
      </c>
      <c r="BP772" s="131">
        <f t="shared" ref="BP772" si="14883">H772/H777</f>
        <v>1.7207216602356868E-3</v>
      </c>
      <c r="BQ772" s="132">
        <f t="shared" ref="BQ772" si="14884">I772/I777</f>
        <v>7.9508109827202376E-3</v>
      </c>
      <c r="BR772" s="129">
        <f t="shared" ref="BR772" si="14885">J772/J777</f>
        <v>1.5092061575611229E-3</v>
      </c>
      <c r="BS772" s="130">
        <f t="shared" ref="BS772" si="14886">K772/K777</f>
        <v>3.2934131736526945E-3</v>
      </c>
      <c r="BT772" s="131">
        <f t="shared" ref="BT772" si="14887">L772/L777</f>
        <v>8.4443000974342326E-3</v>
      </c>
      <c r="BU772" s="129">
        <f t="shared" ref="BU772" si="14888">M772/M777</f>
        <v>3.3706751264003174E-3</v>
      </c>
      <c r="BV772" s="133">
        <f t="shared" ref="BV772" si="14889">N772/N777</f>
        <v>3.7369595681735609E-3</v>
      </c>
      <c r="BW772" s="134">
        <f t="shared" ref="BW772" si="14890">O772/O777</f>
        <v>3.3742039730063683E-3</v>
      </c>
      <c r="BX772" s="129">
        <f t="shared" ref="BX772" si="14891">P772/P777</f>
        <v>2.6436894154508958E-3</v>
      </c>
      <c r="BY772" s="130">
        <f t="shared" ref="BY772" si="14892">Q772/Q777</f>
        <v>4.8028998640688714E-3</v>
      </c>
      <c r="BZ772" s="131">
        <f t="shared" ref="BZ772" si="14893">R772/R777</f>
        <v>3.0206265642530421E-3</v>
      </c>
      <c r="CA772" s="132">
        <f t="shared" ref="CA772" si="14894">S772/S777</f>
        <v>2.9118773946360155E-3</v>
      </c>
      <c r="CB772" s="129">
        <f t="shared" ref="CB772" si="14895">T772/T777</f>
        <v>3.0372057706909645E-3</v>
      </c>
      <c r="CC772" s="130">
        <f t="shared" ref="CC772" si="14896">U772/U777</f>
        <v>2.3873470605789318E-3</v>
      </c>
      <c r="CD772" s="131">
        <f t="shared" ref="CD772" si="14897">V772/V777</f>
        <v>3.535038469536286E-3</v>
      </c>
      <c r="CE772" s="132">
        <f t="shared" ref="CE772" si="14898">W772/W777</f>
        <v>6.0501296456352631E-4</v>
      </c>
      <c r="CF772" s="129">
        <f t="shared" ref="CF772" si="14899">X772/X777</f>
        <v>3.9831821199380396E-3</v>
      </c>
      <c r="CG772" s="130">
        <f t="shared" ref="CG772" si="14900">Y772/Y777</f>
        <v>1.9993335554815061E-3</v>
      </c>
      <c r="CH772" s="131">
        <f t="shared" ref="CH772" si="14901">Z772/Z777</f>
        <v>1.3957902964658591E-3</v>
      </c>
      <c r="CI772" s="129">
        <f t="shared" ref="CI772" si="14902">AA772/AA777</f>
        <v>8.4015963032976261E-4</v>
      </c>
      <c r="CJ772" s="135">
        <f t="shared" ref="CJ772" si="14903">AB772/AB777</f>
        <v>2.4237278851947197E-3</v>
      </c>
      <c r="CK772" s="136">
        <f t="shared" ref="CK772" si="14904">AC772/AC777</f>
        <v>5.2436873279844065E-3</v>
      </c>
    </row>
    <row r="773" spans="1:89" x14ac:dyDescent="0.2">
      <c r="A773" s="146" t="s">
        <v>36</v>
      </c>
      <c r="B773" s="203">
        <v>0</v>
      </c>
      <c r="C773" s="197">
        <v>0</v>
      </c>
      <c r="D773" s="198">
        <v>0</v>
      </c>
      <c r="E773" s="199">
        <v>0</v>
      </c>
      <c r="F773" s="196">
        <v>0</v>
      </c>
      <c r="G773" s="200">
        <v>0</v>
      </c>
      <c r="H773" s="198">
        <v>0</v>
      </c>
      <c r="I773" s="199">
        <v>0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0">
        <f t="shared" si="14386"/>
        <v>0</v>
      </c>
      <c r="AC773" s="171">
        <f t="shared" si="14387"/>
        <v>0</v>
      </c>
      <c r="BI773" s="146" t="s">
        <v>36</v>
      </c>
      <c r="BJ773" s="129">
        <f>B773/B777</f>
        <v>0</v>
      </c>
      <c r="BK773" s="130">
        <f t="shared" ref="BK773" si="14905">C773/C777</f>
        <v>0</v>
      </c>
      <c r="BL773" s="131">
        <f t="shared" ref="BL773" si="14906">D773/D777</f>
        <v>0</v>
      </c>
      <c r="BM773" s="132">
        <f t="shared" ref="BM773" si="14907">E773/E777</f>
        <v>0</v>
      </c>
      <c r="BN773" s="129">
        <f t="shared" ref="BN773" si="14908">F773/F777</f>
        <v>0</v>
      </c>
      <c r="BO773" s="130">
        <f t="shared" ref="BO773" si="14909">G773/G777</f>
        <v>0</v>
      </c>
      <c r="BP773" s="131">
        <f t="shared" ref="BP773" si="14910">H773/H777</f>
        <v>0</v>
      </c>
      <c r="BQ773" s="132">
        <f t="shared" ref="BQ773" si="14911">I773/I777</f>
        <v>0</v>
      </c>
      <c r="BR773" s="129">
        <f t="shared" ref="BR773" si="14912">J773/J777</f>
        <v>0</v>
      </c>
      <c r="BS773" s="130">
        <f t="shared" ref="BS773" si="14913">K773/K777</f>
        <v>0</v>
      </c>
      <c r="BT773" s="131">
        <f t="shared" ref="BT773" si="14914">L773/L777</f>
        <v>0</v>
      </c>
      <c r="BU773" s="129">
        <f t="shared" ref="BU773" si="14915">M773/M777</f>
        <v>0</v>
      </c>
      <c r="BV773" s="133">
        <f t="shared" ref="BV773" si="14916">N773/N777</f>
        <v>0</v>
      </c>
      <c r="BW773" s="134">
        <f t="shared" ref="BW773" si="14917">O773/O777</f>
        <v>0</v>
      </c>
      <c r="BX773" s="129">
        <f t="shared" ref="BX773" si="14918">P773/P777</f>
        <v>0</v>
      </c>
      <c r="BY773" s="130">
        <f t="shared" ref="BY773" si="14919">Q773/Q777</f>
        <v>0</v>
      </c>
      <c r="BZ773" s="131">
        <f t="shared" ref="BZ773" si="14920">R773/R777</f>
        <v>0</v>
      </c>
      <c r="CA773" s="132">
        <f t="shared" ref="CA773" si="14921">S773/S777</f>
        <v>0</v>
      </c>
      <c r="CB773" s="129">
        <f t="shared" ref="CB773" si="14922">T773/T777</f>
        <v>0</v>
      </c>
      <c r="CC773" s="130">
        <f t="shared" ref="CC773" si="14923">U773/U777</f>
        <v>0</v>
      </c>
      <c r="CD773" s="131">
        <f t="shared" ref="CD773" si="14924">V773/V777</f>
        <v>0</v>
      </c>
      <c r="CE773" s="132">
        <f t="shared" ref="CE773" si="14925">W773/W777</f>
        <v>0</v>
      </c>
      <c r="CF773" s="129">
        <f t="shared" ref="CF773" si="14926">X773/X777</f>
        <v>0</v>
      </c>
      <c r="CG773" s="130">
        <f t="shared" ref="CG773" si="14927">Y773/Y777</f>
        <v>0</v>
      </c>
      <c r="CH773" s="131">
        <f t="shared" ref="CH773" si="14928">Z773/Z777</f>
        <v>0</v>
      </c>
      <c r="CI773" s="129">
        <f t="shared" ref="CI773" si="14929">AA773/AA777</f>
        <v>0</v>
      </c>
      <c r="CJ773" s="135">
        <f t="shared" ref="CJ773" si="14930">AB773/AB777</f>
        <v>0</v>
      </c>
      <c r="CK773" s="136">
        <f t="shared" ref="CK773" si="14931">AC773/AC777</f>
        <v>0</v>
      </c>
    </row>
    <row r="774" spans="1:89" x14ac:dyDescent="0.2">
      <c r="A774" s="137" t="s">
        <v>37</v>
      </c>
      <c r="B774" s="59"/>
      <c r="C774" s="60"/>
      <c r="D774" s="139"/>
      <c r="E774" s="140"/>
      <c r="F774" s="138"/>
      <c r="G774" s="141"/>
      <c r="H774" s="139"/>
      <c r="I774" s="140"/>
      <c r="J774" s="138"/>
      <c r="K774" s="141"/>
      <c r="L774" s="139"/>
      <c r="M774" s="138"/>
      <c r="N774" s="142"/>
      <c r="O774" s="143"/>
      <c r="P774" s="138"/>
      <c r="Q774" s="141"/>
      <c r="R774" s="139"/>
      <c r="S774" s="140"/>
      <c r="T774" s="138"/>
      <c r="U774" s="141"/>
      <c r="V774" s="139"/>
      <c r="W774" s="140"/>
      <c r="X774" s="138"/>
      <c r="Y774" s="141"/>
      <c r="Z774" s="144"/>
      <c r="AA774" s="145"/>
      <c r="AB774" s="172">
        <f t="shared" ref="AB774:AB776" si="14932">SUM(B774,D774,F774,H774,J774,L774,N774,P774,R774,T774,V774,X774,Z774)</f>
        <v>0</v>
      </c>
      <c r="AC774" s="173">
        <f t="shared" ref="AC774:AC776" si="14933">SUM(C774,E774,G774,I774,K774,M774,O774,Q774,S774,U774,W774,Y774,AA774)</f>
        <v>0</v>
      </c>
      <c r="BI774" s="137" t="s">
        <v>37</v>
      </c>
      <c r="BJ774" s="129">
        <f>B774/B777</f>
        <v>0</v>
      </c>
      <c r="BK774" s="130">
        <f t="shared" ref="BK774" si="14934">C774/C777</f>
        <v>0</v>
      </c>
      <c r="BL774" s="131">
        <f t="shared" ref="BL774" si="14935">D774/D777</f>
        <v>0</v>
      </c>
      <c r="BM774" s="132">
        <f t="shared" ref="BM774" si="14936">E774/E777</f>
        <v>0</v>
      </c>
      <c r="BN774" s="129">
        <f t="shared" ref="BN774" si="14937">F774/F777</f>
        <v>0</v>
      </c>
      <c r="BO774" s="130">
        <f t="shared" ref="BO774" si="14938">G774/G777</f>
        <v>0</v>
      </c>
      <c r="BP774" s="131">
        <f t="shared" ref="BP774" si="14939">H774/H777</f>
        <v>0</v>
      </c>
      <c r="BQ774" s="132">
        <f t="shared" ref="BQ774" si="14940">I774/I777</f>
        <v>0</v>
      </c>
      <c r="BR774" s="129">
        <f t="shared" ref="BR774" si="14941">J774/J777</f>
        <v>0</v>
      </c>
      <c r="BS774" s="130">
        <f t="shared" ref="BS774" si="14942">K774/K777</f>
        <v>0</v>
      </c>
      <c r="BT774" s="131">
        <f t="shared" ref="BT774" si="14943">L774/L777</f>
        <v>0</v>
      </c>
      <c r="BU774" s="129">
        <f t="shared" ref="BU774" si="14944">M774/M777</f>
        <v>0</v>
      </c>
      <c r="BV774" s="133">
        <f t="shared" ref="BV774" si="14945">N774/N777</f>
        <v>0</v>
      </c>
      <c r="BW774" s="134">
        <f t="shared" ref="BW774" si="14946">O774/O777</f>
        <v>0</v>
      </c>
      <c r="BX774" s="129">
        <f t="shared" ref="BX774" si="14947">P774/P777</f>
        <v>0</v>
      </c>
      <c r="BY774" s="130">
        <f t="shared" ref="BY774" si="14948">Q774/Q777</f>
        <v>0</v>
      </c>
      <c r="BZ774" s="131">
        <f t="shared" ref="BZ774" si="14949">R774/R777</f>
        <v>0</v>
      </c>
      <c r="CA774" s="132">
        <f t="shared" ref="CA774" si="14950">S774/S777</f>
        <v>0</v>
      </c>
      <c r="CB774" s="129">
        <f t="shared" ref="CB774" si="14951">T774/T777</f>
        <v>0</v>
      </c>
      <c r="CC774" s="130">
        <f t="shared" ref="CC774" si="14952">U774/U777</f>
        <v>0</v>
      </c>
      <c r="CD774" s="131">
        <f t="shared" ref="CD774" si="14953">V774/V777</f>
        <v>0</v>
      </c>
      <c r="CE774" s="132">
        <f t="shared" ref="CE774" si="14954">W774/W777</f>
        <v>0</v>
      </c>
      <c r="CF774" s="129">
        <f t="shared" ref="CF774" si="14955">X774/X777</f>
        <v>0</v>
      </c>
      <c r="CG774" s="130">
        <f t="shared" ref="CG774" si="14956">Y774/Y777</f>
        <v>0</v>
      </c>
      <c r="CH774" s="131">
        <f t="shared" ref="CH774" si="14957">Z774/Z777</f>
        <v>0</v>
      </c>
      <c r="CI774" s="129">
        <f t="shared" ref="CI774" si="14958">AA774/AA777</f>
        <v>0</v>
      </c>
      <c r="CJ774" s="135">
        <f t="shared" ref="CJ774" si="14959">AB774/AB777</f>
        <v>0</v>
      </c>
      <c r="CK774" s="136">
        <f t="shared" ref="CK774" si="14960">AC774/AC777</f>
        <v>0</v>
      </c>
    </row>
    <row r="775" spans="1:89" x14ac:dyDescent="0.2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>
        <f t="shared" si="14932"/>
        <v>0</v>
      </c>
      <c r="AC775" s="173">
        <f t="shared" si="14933"/>
        <v>0</v>
      </c>
      <c r="BI775" s="146" t="s">
        <v>38</v>
      </c>
      <c r="BJ775" s="129">
        <f>B775/B777</f>
        <v>0</v>
      </c>
      <c r="BK775" s="130">
        <f t="shared" ref="BK775" si="14961">C775/C777</f>
        <v>0</v>
      </c>
      <c r="BL775" s="131">
        <f t="shared" ref="BL775" si="14962">D775/D777</f>
        <v>0</v>
      </c>
      <c r="BM775" s="132">
        <f t="shared" ref="BM775" si="14963">E775/E777</f>
        <v>0</v>
      </c>
      <c r="BN775" s="129">
        <f t="shared" ref="BN775" si="14964">F775/F777</f>
        <v>0</v>
      </c>
      <c r="BO775" s="130">
        <f t="shared" ref="BO775" si="14965">G775/G777</f>
        <v>0</v>
      </c>
      <c r="BP775" s="131">
        <f t="shared" ref="BP775" si="14966">H775/H777</f>
        <v>0</v>
      </c>
      <c r="BQ775" s="132">
        <f t="shared" ref="BQ775" si="14967">I775/I777</f>
        <v>0</v>
      </c>
      <c r="BR775" s="129">
        <f t="shared" ref="BR775" si="14968">J775/J777</f>
        <v>0</v>
      </c>
      <c r="BS775" s="130">
        <f t="shared" ref="BS775" si="14969">K775/K777</f>
        <v>0</v>
      </c>
      <c r="BT775" s="131">
        <f t="shared" ref="BT775" si="14970">L775/L777</f>
        <v>0</v>
      </c>
      <c r="BU775" s="129">
        <f t="shared" ref="BU775" si="14971">M775/M777</f>
        <v>0</v>
      </c>
      <c r="BV775" s="133">
        <f t="shared" ref="BV775" si="14972">N775/N777</f>
        <v>0</v>
      </c>
      <c r="BW775" s="134">
        <f t="shared" ref="BW775" si="14973">O775/O777</f>
        <v>0</v>
      </c>
      <c r="BX775" s="129">
        <f t="shared" ref="BX775" si="14974">P775/P777</f>
        <v>0</v>
      </c>
      <c r="BY775" s="130">
        <f t="shared" ref="BY775" si="14975">Q775/Q777</f>
        <v>0</v>
      </c>
      <c r="BZ775" s="131">
        <f t="shared" ref="BZ775" si="14976">R775/R777</f>
        <v>0</v>
      </c>
      <c r="CA775" s="132">
        <f t="shared" ref="CA775" si="14977">S775/S777</f>
        <v>0</v>
      </c>
      <c r="CB775" s="129">
        <f t="shared" ref="CB775" si="14978">T775/T777</f>
        <v>0</v>
      </c>
      <c r="CC775" s="130">
        <f t="shared" ref="CC775" si="14979">U775/U777</f>
        <v>0</v>
      </c>
      <c r="CD775" s="131">
        <f t="shared" ref="CD775" si="14980">V775/V777</f>
        <v>0</v>
      </c>
      <c r="CE775" s="132">
        <f t="shared" ref="CE775" si="14981">W775/W777</f>
        <v>0</v>
      </c>
      <c r="CF775" s="129">
        <f t="shared" ref="CF775" si="14982">X775/X777</f>
        <v>0</v>
      </c>
      <c r="CG775" s="130">
        <f t="shared" ref="CG775" si="14983">Y775/Y777</f>
        <v>0</v>
      </c>
      <c r="CH775" s="131">
        <f t="shared" ref="CH775" si="14984">Z775/Z777</f>
        <v>0</v>
      </c>
      <c r="CI775" s="129">
        <f t="shared" ref="CI775" si="14985">AA775/AA777</f>
        <v>0</v>
      </c>
      <c r="CJ775" s="135">
        <f t="shared" ref="CJ775" si="14986">AB775/AB777</f>
        <v>0</v>
      </c>
      <c r="CK775" s="136">
        <f t="shared" ref="CK775" si="14987">AC775/AC777</f>
        <v>0</v>
      </c>
    </row>
    <row r="776" spans="1:89" ht="13.5" thickBot="1" x14ac:dyDescent="0.25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>
        <f t="shared" si="14932"/>
        <v>0</v>
      </c>
      <c r="AC776" s="173">
        <f t="shared" si="14933"/>
        <v>0</v>
      </c>
      <c r="BI776" s="137" t="s">
        <v>39</v>
      </c>
      <c r="BJ776" s="129">
        <f>B776/B777</f>
        <v>0</v>
      </c>
      <c r="BK776" s="130">
        <f t="shared" ref="BK776" si="14988">C776/C777</f>
        <v>0</v>
      </c>
      <c r="BL776" s="131">
        <f t="shared" ref="BL776" si="14989">D776/D777</f>
        <v>0</v>
      </c>
      <c r="BM776" s="132">
        <f t="shared" ref="BM776" si="14990">E776/E777</f>
        <v>0</v>
      </c>
      <c r="BN776" s="129">
        <f t="shared" ref="BN776" si="14991">F776/F777</f>
        <v>0</v>
      </c>
      <c r="BO776" s="130">
        <f t="shared" ref="BO776" si="14992">G776/G777</f>
        <v>0</v>
      </c>
      <c r="BP776" s="131">
        <f t="shared" ref="BP776" si="14993">H776/H777</f>
        <v>0</v>
      </c>
      <c r="BQ776" s="132">
        <f t="shared" ref="BQ776" si="14994">I776/I777</f>
        <v>0</v>
      </c>
      <c r="BR776" s="129">
        <f t="shared" ref="BR776" si="14995">J776/J777</f>
        <v>0</v>
      </c>
      <c r="BS776" s="130">
        <f t="shared" ref="BS776" si="14996">K776/K777</f>
        <v>0</v>
      </c>
      <c r="BT776" s="131">
        <f t="shared" ref="BT776" si="14997">L776/L777</f>
        <v>0</v>
      </c>
      <c r="BU776" s="129">
        <f t="shared" ref="BU776" si="14998">M776/M777</f>
        <v>0</v>
      </c>
      <c r="BV776" s="133">
        <f t="shared" ref="BV776" si="14999">N776/N777</f>
        <v>0</v>
      </c>
      <c r="BW776" s="134">
        <f t="shared" ref="BW776" si="15000">O776/O777</f>
        <v>0</v>
      </c>
      <c r="BX776" s="129">
        <f t="shared" ref="BX776" si="15001">P776/P777</f>
        <v>0</v>
      </c>
      <c r="BY776" s="130">
        <f t="shared" ref="BY776" si="15002">Q776/Q777</f>
        <v>0</v>
      </c>
      <c r="BZ776" s="131">
        <f t="shared" ref="BZ776" si="15003">R776/R777</f>
        <v>0</v>
      </c>
      <c r="CA776" s="132">
        <f t="shared" ref="CA776" si="15004">S776/S777</f>
        <v>0</v>
      </c>
      <c r="CB776" s="129">
        <f t="shared" ref="CB776" si="15005">T776/T777</f>
        <v>0</v>
      </c>
      <c r="CC776" s="130">
        <f t="shared" ref="CC776" si="15006">U776/U777</f>
        <v>0</v>
      </c>
      <c r="CD776" s="131">
        <f t="shared" ref="CD776" si="15007">V776/V777</f>
        <v>0</v>
      </c>
      <c r="CE776" s="132">
        <f t="shared" ref="CE776" si="15008">W776/W777</f>
        <v>0</v>
      </c>
      <c r="CF776" s="129">
        <f t="shared" ref="CF776" si="15009">X776/X777</f>
        <v>0</v>
      </c>
      <c r="CG776" s="130">
        <f t="shared" ref="CG776" si="15010">Y776/Y777</f>
        <v>0</v>
      </c>
      <c r="CH776" s="131">
        <f t="shared" ref="CH776" si="15011">Z776/Z777</f>
        <v>0</v>
      </c>
      <c r="CI776" s="129">
        <f t="shared" ref="CI776" si="15012">AA776/AA777</f>
        <v>0</v>
      </c>
      <c r="CJ776" s="135">
        <f t="shared" ref="CJ776" si="15013">AB776/AB777</f>
        <v>0</v>
      </c>
      <c r="CK776" s="136">
        <f t="shared" ref="CK776" si="15014">AC776/AC777</f>
        <v>0</v>
      </c>
    </row>
    <row r="777" spans="1:89" ht="14.25" thickTop="1" thickBot="1" x14ac:dyDescent="0.25">
      <c r="A777" s="267" t="s">
        <v>13</v>
      </c>
      <c r="B777" s="20">
        <f t="shared" ref="B777:AA777" si="15015">SUM(B754:B776)</f>
        <v>12360</v>
      </c>
      <c r="C777" s="21">
        <f t="shared" si="15015"/>
        <v>11270</v>
      </c>
      <c r="D777" s="20">
        <f t="shared" si="15015"/>
        <v>6371</v>
      </c>
      <c r="E777" s="21">
        <f t="shared" si="15015"/>
        <v>5450</v>
      </c>
      <c r="F777" s="20">
        <f t="shared" si="15015"/>
        <v>15329</v>
      </c>
      <c r="G777" s="21">
        <f t="shared" si="15015"/>
        <v>11592</v>
      </c>
      <c r="H777" s="20">
        <f t="shared" si="15015"/>
        <v>19178</v>
      </c>
      <c r="I777" s="21">
        <f t="shared" si="15015"/>
        <v>18866</v>
      </c>
      <c r="J777" s="20">
        <f t="shared" si="15015"/>
        <v>3313</v>
      </c>
      <c r="K777" s="21">
        <f t="shared" si="15015"/>
        <v>3340</v>
      </c>
      <c r="L777" s="20">
        <f t="shared" si="15015"/>
        <v>9237</v>
      </c>
      <c r="M777" s="21">
        <f t="shared" si="15015"/>
        <v>10087</v>
      </c>
      <c r="N777" s="20">
        <f t="shared" si="15015"/>
        <v>19267</v>
      </c>
      <c r="O777" s="21">
        <f t="shared" si="15015"/>
        <v>21042</v>
      </c>
      <c r="P777" s="20">
        <f t="shared" si="15015"/>
        <v>10213</v>
      </c>
      <c r="Q777" s="21">
        <f t="shared" si="15015"/>
        <v>11035</v>
      </c>
      <c r="R777" s="20">
        <f t="shared" si="15015"/>
        <v>11587</v>
      </c>
      <c r="S777" s="21">
        <f t="shared" si="15015"/>
        <v>13050</v>
      </c>
      <c r="T777" s="20">
        <f t="shared" si="15015"/>
        <v>2634</v>
      </c>
      <c r="U777" s="21">
        <f t="shared" si="15015"/>
        <v>3351</v>
      </c>
      <c r="V777" s="20">
        <f t="shared" si="15015"/>
        <v>9618</v>
      </c>
      <c r="W777" s="21">
        <f t="shared" si="15015"/>
        <v>11570</v>
      </c>
      <c r="X777" s="20">
        <f t="shared" si="15015"/>
        <v>9038</v>
      </c>
      <c r="Y777" s="21">
        <f t="shared" si="15015"/>
        <v>6002</v>
      </c>
      <c r="Z777" s="20">
        <f t="shared" si="15015"/>
        <v>17911</v>
      </c>
      <c r="AA777" s="21">
        <f t="shared" si="15015"/>
        <v>19044</v>
      </c>
      <c r="AB777" s="174">
        <f t="shared" ref="AB777:AC777" si="15016">SUM(AB753:AB776)</f>
        <v>146056</v>
      </c>
      <c r="AC777" s="175">
        <f t="shared" si="15016"/>
        <v>145699</v>
      </c>
      <c r="BI777" s="267" t="s">
        <v>13</v>
      </c>
      <c r="BJ777" s="155">
        <f>SUM(BJ753:BJ776)</f>
        <v>1</v>
      </c>
      <c r="BK777" s="156">
        <f t="shared" ref="BK777:CK777" si="15017">SUM(BK753:BK776)</f>
        <v>0.99999999999999989</v>
      </c>
      <c r="BL777" s="155">
        <f t="shared" si="15017"/>
        <v>1</v>
      </c>
      <c r="BM777" s="156">
        <f t="shared" si="15017"/>
        <v>1</v>
      </c>
      <c r="BN777" s="155">
        <f t="shared" si="15017"/>
        <v>1</v>
      </c>
      <c r="BO777" s="156">
        <f t="shared" si="15017"/>
        <v>1</v>
      </c>
      <c r="BP777" s="155">
        <f t="shared" si="15017"/>
        <v>0.99999999999999978</v>
      </c>
      <c r="BQ777" s="156">
        <f t="shared" si="15017"/>
        <v>0.99999999999999989</v>
      </c>
      <c r="BR777" s="155">
        <f t="shared" si="15017"/>
        <v>1.0000000000000002</v>
      </c>
      <c r="BS777" s="156">
        <f t="shared" si="15017"/>
        <v>1.0000000000000002</v>
      </c>
      <c r="BT777" s="155">
        <f t="shared" si="15017"/>
        <v>0.99999999999999989</v>
      </c>
      <c r="BU777" s="156">
        <f t="shared" si="15017"/>
        <v>1</v>
      </c>
      <c r="BV777" s="155">
        <f t="shared" si="15017"/>
        <v>1</v>
      </c>
      <c r="BW777" s="156">
        <f t="shared" si="15017"/>
        <v>0.99999999999999989</v>
      </c>
      <c r="BX777" s="155">
        <f t="shared" si="15017"/>
        <v>1</v>
      </c>
      <c r="BY777" s="156">
        <f t="shared" si="15017"/>
        <v>1</v>
      </c>
      <c r="BZ777" s="155">
        <f t="shared" si="15017"/>
        <v>1</v>
      </c>
      <c r="CA777" s="156">
        <f t="shared" si="15017"/>
        <v>1.0000000000000002</v>
      </c>
      <c r="CB777" s="155">
        <f t="shared" si="15017"/>
        <v>0.99999999999999989</v>
      </c>
      <c r="CC777" s="156">
        <f t="shared" si="15017"/>
        <v>1</v>
      </c>
      <c r="CD777" s="155">
        <f t="shared" si="15017"/>
        <v>1</v>
      </c>
      <c r="CE777" s="156">
        <f t="shared" si="15017"/>
        <v>1.0000000000000002</v>
      </c>
      <c r="CF777" s="155">
        <f t="shared" si="15017"/>
        <v>1</v>
      </c>
      <c r="CG777" s="156">
        <f t="shared" si="15017"/>
        <v>0.99999999999999989</v>
      </c>
      <c r="CH777" s="155">
        <f t="shared" si="15017"/>
        <v>1</v>
      </c>
      <c r="CI777" s="156">
        <f t="shared" si="15017"/>
        <v>1</v>
      </c>
      <c r="CJ777" s="155">
        <f t="shared" si="15017"/>
        <v>0.99999999999999989</v>
      </c>
      <c r="CK777" s="156">
        <f t="shared" si="15017"/>
        <v>1</v>
      </c>
    </row>
    <row r="778" spans="1:89" ht="13.5" thickTop="1" x14ac:dyDescent="0.2">
      <c r="A778" s="187"/>
    </row>
    <row r="780" spans="1:89" x14ac:dyDescent="0.2">
      <c r="A780" s="301">
        <f>+A749+1</f>
        <v>44495</v>
      </c>
      <c r="B780" s="301"/>
      <c r="C780" s="301"/>
      <c r="D780" s="301"/>
      <c r="BI780" s="300">
        <f>+BI718+2</f>
        <v>44495</v>
      </c>
      <c r="BJ780" s="300"/>
      <c r="BK780" s="300"/>
      <c r="BL780" s="300"/>
    </row>
    <row r="781" spans="1:89" ht="13.5" thickBot="1" x14ac:dyDescent="0.25">
      <c r="AE781" s="270" t="s">
        <v>84</v>
      </c>
    </row>
    <row r="782" spans="1:89" ht="14.25" thickTop="1" thickBot="1" x14ac:dyDescent="0.25">
      <c r="A782" s="298" t="s">
        <v>0</v>
      </c>
      <c r="B782" s="292" t="s">
        <v>1</v>
      </c>
      <c r="C782" s="293"/>
      <c r="D782" s="292" t="s">
        <v>2</v>
      </c>
      <c r="E782" s="293"/>
      <c r="F782" s="292" t="s">
        <v>3</v>
      </c>
      <c r="G782" s="293"/>
      <c r="H782" s="292" t="s">
        <v>4</v>
      </c>
      <c r="I782" s="293"/>
      <c r="J782" s="292" t="s">
        <v>5</v>
      </c>
      <c r="K782" s="293"/>
      <c r="L782" s="292" t="s">
        <v>6</v>
      </c>
      <c r="M782" s="293"/>
      <c r="N782" s="292" t="s">
        <v>7</v>
      </c>
      <c r="O782" s="293"/>
      <c r="P782" s="292" t="s">
        <v>8</v>
      </c>
      <c r="Q782" s="293"/>
      <c r="R782" s="292" t="s">
        <v>9</v>
      </c>
      <c r="S782" s="293"/>
      <c r="T782" s="292" t="s">
        <v>10</v>
      </c>
      <c r="U782" s="293"/>
      <c r="V782" s="292" t="s">
        <v>11</v>
      </c>
      <c r="W782" s="293"/>
      <c r="X782" s="292" t="s">
        <v>12</v>
      </c>
      <c r="Y782" s="293"/>
      <c r="Z782" s="294" t="s">
        <v>40</v>
      </c>
      <c r="AA782" s="295"/>
      <c r="AB782" s="296" t="s">
        <v>41</v>
      </c>
      <c r="AC782" s="297"/>
      <c r="AE782" s="298" t="s">
        <v>0</v>
      </c>
      <c r="AF782" s="292" t="s">
        <v>1</v>
      </c>
      <c r="AG782" s="293"/>
      <c r="AH782" s="292" t="s">
        <v>2</v>
      </c>
      <c r="AI782" s="293"/>
      <c r="AJ782" s="292" t="s">
        <v>3</v>
      </c>
      <c r="AK782" s="293"/>
      <c r="AL782" s="292" t="s">
        <v>4</v>
      </c>
      <c r="AM782" s="293"/>
      <c r="AN782" s="292" t="s">
        <v>5</v>
      </c>
      <c r="AO782" s="293"/>
      <c r="AP782" s="292" t="s">
        <v>6</v>
      </c>
      <c r="AQ782" s="293"/>
      <c r="AR782" s="292" t="s">
        <v>7</v>
      </c>
      <c r="AS782" s="293"/>
      <c r="AT782" s="292" t="s">
        <v>8</v>
      </c>
      <c r="AU782" s="293"/>
      <c r="AV782" s="292" t="s">
        <v>9</v>
      </c>
      <c r="AW782" s="293"/>
      <c r="AX782" s="292" t="s">
        <v>10</v>
      </c>
      <c r="AY782" s="293"/>
      <c r="AZ782" s="292" t="s">
        <v>11</v>
      </c>
      <c r="BA782" s="293"/>
      <c r="BB782" s="292" t="s">
        <v>12</v>
      </c>
      <c r="BC782" s="293"/>
      <c r="BD782" s="294" t="s">
        <v>40</v>
      </c>
      <c r="BE782" s="295"/>
      <c r="BF782" s="296" t="s">
        <v>41</v>
      </c>
      <c r="BG782" s="297"/>
      <c r="BI782" s="298" t="s">
        <v>0</v>
      </c>
      <c r="BJ782" s="292" t="s">
        <v>1</v>
      </c>
      <c r="BK782" s="293"/>
      <c r="BL782" s="292" t="s">
        <v>2</v>
      </c>
      <c r="BM782" s="293"/>
      <c r="BN782" s="292" t="s">
        <v>3</v>
      </c>
      <c r="BO782" s="293"/>
      <c r="BP782" s="292" t="s">
        <v>4</v>
      </c>
      <c r="BQ782" s="293"/>
      <c r="BR782" s="292" t="s">
        <v>5</v>
      </c>
      <c r="BS782" s="293"/>
      <c r="BT782" s="292" t="s">
        <v>6</v>
      </c>
      <c r="BU782" s="293"/>
      <c r="BV782" s="292" t="s">
        <v>7</v>
      </c>
      <c r="BW782" s="293"/>
      <c r="BX782" s="292" t="s">
        <v>8</v>
      </c>
      <c r="BY782" s="293"/>
      <c r="BZ782" s="292" t="s">
        <v>9</v>
      </c>
      <c r="CA782" s="293"/>
      <c r="CB782" s="292" t="s">
        <v>10</v>
      </c>
      <c r="CC782" s="293"/>
      <c r="CD782" s="292" t="s">
        <v>11</v>
      </c>
      <c r="CE782" s="293"/>
      <c r="CF782" s="292" t="s">
        <v>12</v>
      </c>
      <c r="CG782" s="293"/>
      <c r="CH782" s="294" t="s">
        <v>40</v>
      </c>
      <c r="CI782" s="295"/>
      <c r="CJ782" s="292" t="s">
        <v>41</v>
      </c>
      <c r="CK782" s="293"/>
    </row>
    <row r="783" spans="1:89" ht="15" thickTop="1" thickBot="1" x14ac:dyDescent="0.3">
      <c r="A783" s="299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9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9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3.5" thickTop="1" x14ac:dyDescent="0.2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3" t="str">
        <f>$AE$9</f>
        <v>07:00 - 07:59</v>
      </c>
      <c r="AF784" s="126">
        <f>SUMIF($A$9:$A$32,$AE784,B$784:B$807)</f>
        <v>1207</v>
      </c>
      <c r="AG784" s="186">
        <f t="shared" ref="AG784:AV786" si="15018">SUMIF($A$9:$A$32,$AE784,C$784:C$807)</f>
        <v>602</v>
      </c>
      <c r="AH784" s="127">
        <f t="shared" si="15018"/>
        <v>599</v>
      </c>
      <c r="AI784" s="180">
        <f t="shared" si="15018"/>
        <v>446</v>
      </c>
      <c r="AJ784" s="126">
        <f t="shared" si="15018"/>
        <v>1296</v>
      </c>
      <c r="AK784" s="128">
        <f t="shared" si="15018"/>
        <v>717</v>
      </c>
      <c r="AL784" s="127">
        <f t="shared" si="15018"/>
        <v>1595</v>
      </c>
      <c r="AM784" s="180">
        <f t="shared" si="15018"/>
        <v>1118</v>
      </c>
      <c r="AN784" s="126">
        <f t="shared" si="15018"/>
        <v>148</v>
      </c>
      <c r="AO784" s="128">
        <f t="shared" si="15018"/>
        <v>467</v>
      </c>
      <c r="AP784" s="127">
        <f t="shared" si="15018"/>
        <v>504</v>
      </c>
      <c r="AQ784" s="126">
        <f t="shared" si="15018"/>
        <v>1328</v>
      </c>
      <c r="AR784" s="179">
        <f t="shared" si="15018"/>
        <v>1648</v>
      </c>
      <c r="AS784" s="181">
        <f t="shared" si="15018"/>
        <v>2174</v>
      </c>
      <c r="AT784" s="126">
        <f t="shared" si="15018"/>
        <v>1009</v>
      </c>
      <c r="AU784" s="128">
        <f t="shared" si="15018"/>
        <v>931</v>
      </c>
      <c r="AV784" s="127">
        <f t="shared" si="15018"/>
        <v>1215</v>
      </c>
      <c r="AW784" s="180">
        <f t="shared" ref="AW784:BE786" si="15019">SUMIF($A$9:$A$32,$AE784,S$784:S$807)</f>
        <v>796</v>
      </c>
      <c r="AX784" s="126">
        <f t="shared" si="15019"/>
        <v>174</v>
      </c>
      <c r="AY784" s="128">
        <f t="shared" si="15019"/>
        <v>601</v>
      </c>
      <c r="AZ784" s="127">
        <f t="shared" si="15019"/>
        <v>456</v>
      </c>
      <c r="BA784" s="180">
        <f t="shared" si="15019"/>
        <v>1188</v>
      </c>
      <c r="BB784" s="126">
        <f t="shared" si="15019"/>
        <v>839</v>
      </c>
      <c r="BC784" s="128">
        <f t="shared" si="15019"/>
        <v>865</v>
      </c>
      <c r="BD784" s="184">
        <f t="shared" si="15019"/>
        <v>1586</v>
      </c>
      <c r="BE784" s="185">
        <f t="shared" si="15019"/>
        <v>1439</v>
      </c>
      <c r="BF784" s="170">
        <f>AF784+AH784+AJ784+AL784+AN784+AP784+AR784+AT784+AV784+AX784+AZ784+BB784+BD784</f>
        <v>12276</v>
      </c>
      <c r="BG784" s="171">
        <f>AG784+AI784+AK784+AM784+AO784+AQ784+AS784+AU784+AW784+AY784+BA784+BC784+BE784</f>
        <v>12672</v>
      </c>
      <c r="BI784" s="125" t="s">
        <v>16</v>
      </c>
      <c r="BJ784" s="129">
        <f>B784/B808</f>
        <v>0</v>
      </c>
      <c r="BK784" s="130">
        <f t="shared" ref="BK784" si="15020">C784/C808</f>
        <v>0</v>
      </c>
      <c r="BL784" s="131">
        <f t="shared" ref="BL784" si="15021">D784/D808</f>
        <v>0</v>
      </c>
      <c r="BM784" s="132">
        <f t="shared" ref="BM784" si="15022">E784/E808</f>
        <v>0</v>
      </c>
      <c r="BN784" s="129">
        <f t="shared" ref="BN784" si="15023">F784/F808</f>
        <v>0</v>
      </c>
      <c r="BO784" s="130">
        <f t="shared" ref="BO784" si="15024">G784/G808</f>
        <v>0</v>
      </c>
      <c r="BP784" s="131">
        <f t="shared" ref="BP784" si="15025">H784/H808</f>
        <v>0</v>
      </c>
      <c r="BQ784" s="132">
        <f t="shared" ref="BQ784" si="15026">I784/I808</f>
        <v>0</v>
      </c>
      <c r="BR784" s="129">
        <f t="shared" ref="BR784" si="15027">J784/J808</f>
        <v>0</v>
      </c>
      <c r="BS784" s="130">
        <f t="shared" ref="BS784" si="15028">K784/K808</f>
        <v>0</v>
      </c>
      <c r="BT784" s="131">
        <f t="shared" ref="BT784" si="15029">L784/L808</f>
        <v>0</v>
      </c>
      <c r="BU784" s="129">
        <f t="shared" ref="BU784" si="15030">M784/M808</f>
        <v>0</v>
      </c>
      <c r="BV784" s="133">
        <f t="shared" ref="BV784" si="15031">N784/N808</f>
        <v>0</v>
      </c>
      <c r="BW784" s="134">
        <f t="shared" ref="BW784" si="15032">O784/O808</f>
        <v>0</v>
      </c>
      <c r="BX784" s="129">
        <f t="shared" ref="BX784" si="15033">P784/P808</f>
        <v>0</v>
      </c>
      <c r="BY784" s="130">
        <f t="shared" ref="BY784" si="15034">Q784/Q808</f>
        <v>0</v>
      </c>
      <c r="BZ784" s="131">
        <f t="shared" ref="BZ784" si="15035">R784/R808</f>
        <v>0</v>
      </c>
      <c r="CA784" s="132">
        <f t="shared" ref="CA784" si="15036">S784/S808</f>
        <v>0</v>
      </c>
      <c r="CB784" s="129">
        <f t="shared" ref="CB784" si="15037">T784/T808</f>
        <v>0</v>
      </c>
      <c r="CC784" s="130">
        <f t="shared" ref="CC784" si="15038">U784/U808</f>
        <v>0</v>
      </c>
      <c r="CD784" s="131">
        <f t="shared" ref="CD784" si="15039">V784/V808</f>
        <v>0</v>
      </c>
      <c r="CE784" s="132">
        <f t="shared" ref="CE784" si="15040">W784/W808</f>
        <v>0</v>
      </c>
      <c r="CF784" s="129">
        <f t="shared" ref="CF784" si="15041">X784/X808</f>
        <v>0</v>
      </c>
      <c r="CG784" s="130">
        <f t="shared" ref="CG784" si="15042">Y784/Y808</f>
        <v>0</v>
      </c>
      <c r="CH784" s="131">
        <f t="shared" ref="CH784" si="15043">Z784/Z808</f>
        <v>0</v>
      </c>
      <c r="CI784" s="129">
        <f t="shared" ref="CI784" si="15044">AA784/AA808</f>
        <v>0</v>
      </c>
      <c r="CJ784" s="135">
        <f t="shared" ref="CJ784" si="15045">AB784/AB808</f>
        <v>0</v>
      </c>
      <c r="CK784" s="136">
        <f t="shared" ref="CK784" si="15046">AC784/AC808</f>
        <v>0</v>
      </c>
    </row>
    <row r="785" spans="1:89" x14ac:dyDescent="0.2">
      <c r="A785" s="137" t="s">
        <v>17</v>
      </c>
      <c r="B785" s="189">
        <v>102</v>
      </c>
      <c r="C785" s="190">
        <v>0</v>
      </c>
      <c r="D785" s="191">
        <v>88</v>
      </c>
      <c r="E785" s="192">
        <v>0</v>
      </c>
      <c r="F785" s="189">
        <v>374</v>
      </c>
      <c r="G785" s="193">
        <v>1</v>
      </c>
      <c r="H785" s="191">
        <v>237</v>
      </c>
      <c r="I785" s="192">
        <v>22</v>
      </c>
      <c r="J785" s="189">
        <v>13</v>
      </c>
      <c r="K785" s="193">
        <v>12</v>
      </c>
      <c r="L785" s="191">
        <v>13</v>
      </c>
      <c r="M785" s="189">
        <v>20</v>
      </c>
      <c r="N785" s="194">
        <v>102</v>
      </c>
      <c r="O785" s="195">
        <v>70</v>
      </c>
      <c r="P785" s="189">
        <v>29</v>
      </c>
      <c r="Q785" s="193">
        <v>48</v>
      </c>
      <c r="R785" s="191">
        <v>12</v>
      </c>
      <c r="S785" s="192">
        <v>53</v>
      </c>
      <c r="T785" s="189">
        <v>0</v>
      </c>
      <c r="U785" s="193">
        <v>0</v>
      </c>
      <c r="V785" s="191">
        <v>3</v>
      </c>
      <c r="W785" s="192">
        <v>0</v>
      </c>
      <c r="X785" s="189">
        <v>0</v>
      </c>
      <c r="Y785" s="193">
        <v>0</v>
      </c>
      <c r="Z785" s="191">
        <v>0</v>
      </c>
      <c r="AA785" s="189">
        <v>0</v>
      </c>
      <c r="AB785" s="170">
        <f t="shared" ref="AB785:AB804" si="15047">B785+D785+F785+H785+J785+L785+N785+P785+R785+T785+V785+X785+Z785</f>
        <v>973</v>
      </c>
      <c r="AC785" s="171">
        <f t="shared" ref="AC785:AC804" si="15048">C785+E785+G785+I785+K785+M785+O785+Q785+S785+U785+W785+Y785+AA785</f>
        <v>226</v>
      </c>
      <c r="AE785" s="275" t="str">
        <f>$AE$10</f>
        <v>08:00 - 08:59</v>
      </c>
      <c r="AF785" s="126">
        <f>SUMIF($A$9:$A$32,$AE785,B$784:B$807)</f>
        <v>1017</v>
      </c>
      <c r="AG785" s="190">
        <f t="shared" si="15018"/>
        <v>484</v>
      </c>
      <c r="AH785" s="191">
        <f t="shared" si="15018"/>
        <v>402</v>
      </c>
      <c r="AI785" s="192">
        <f t="shared" si="15018"/>
        <v>352</v>
      </c>
      <c r="AJ785" s="276">
        <f t="shared" si="15018"/>
        <v>1331</v>
      </c>
      <c r="AK785" s="193">
        <f t="shared" si="15018"/>
        <v>597</v>
      </c>
      <c r="AL785" s="191">
        <f t="shared" si="15018"/>
        <v>1362</v>
      </c>
      <c r="AM785" s="192">
        <f t="shared" si="15018"/>
        <v>1028</v>
      </c>
      <c r="AN785" s="276">
        <f t="shared" si="15018"/>
        <v>141</v>
      </c>
      <c r="AO785" s="193">
        <f t="shared" si="15018"/>
        <v>454</v>
      </c>
      <c r="AP785" s="191">
        <f t="shared" si="15018"/>
        <v>399</v>
      </c>
      <c r="AQ785" s="276">
        <f t="shared" si="15018"/>
        <v>1250</v>
      </c>
      <c r="AR785" s="194">
        <f t="shared" si="15018"/>
        <v>1222</v>
      </c>
      <c r="AS785" s="195">
        <f t="shared" si="15018"/>
        <v>1911</v>
      </c>
      <c r="AT785" s="276">
        <f t="shared" si="15018"/>
        <v>777</v>
      </c>
      <c r="AU785" s="193">
        <f t="shared" si="15018"/>
        <v>847</v>
      </c>
      <c r="AV785" s="191">
        <f t="shared" si="15018"/>
        <v>1015</v>
      </c>
      <c r="AW785" s="192">
        <f t="shared" si="15019"/>
        <v>748</v>
      </c>
      <c r="AX785" s="276">
        <f t="shared" si="15019"/>
        <v>134</v>
      </c>
      <c r="AY785" s="193">
        <f t="shared" si="15019"/>
        <v>401</v>
      </c>
      <c r="AZ785" s="191">
        <f t="shared" si="15019"/>
        <v>375</v>
      </c>
      <c r="BA785" s="192">
        <f t="shared" si="15019"/>
        <v>849</v>
      </c>
      <c r="BB785" s="276">
        <f t="shared" si="15019"/>
        <v>712</v>
      </c>
      <c r="BC785" s="193">
        <f t="shared" si="15019"/>
        <v>632</v>
      </c>
      <c r="BD785" s="191">
        <f t="shared" si="15019"/>
        <v>1283</v>
      </c>
      <c r="BE785" s="276">
        <f t="shared" si="15019"/>
        <v>1046</v>
      </c>
      <c r="BF785" s="172">
        <f>SUM(AF785,AH785,AJ785,AL785,AN785,AP785,AR785,AT785,AV785,AX785,AZ785,BB785,BD785)</f>
        <v>10170</v>
      </c>
      <c r="BG785" s="173">
        <f>SUM(AG785,AI785,AK785,AM785,AO785,AQ785,AS785,AU785,AW785,AY785,BA785,BC785,BE785)</f>
        <v>10599</v>
      </c>
      <c r="BI785" s="137" t="s">
        <v>17</v>
      </c>
      <c r="BJ785" s="129">
        <f>B785/B808</f>
        <v>9.5550351288056206E-3</v>
      </c>
      <c r="BK785" s="130">
        <f t="shared" ref="BK785" si="15049">C785/C808</f>
        <v>0</v>
      </c>
      <c r="BL785" s="131">
        <f t="shared" ref="BL785" si="15050">D785/D808</f>
        <v>1.6613177270152917E-2</v>
      </c>
      <c r="BM785" s="132">
        <f t="shared" ref="BM785" si="15051">E785/E808</f>
        <v>0</v>
      </c>
      <c r="BN785" s="129">
        <f t="shared" ref="BN785" si="15052">F785/F808</f>
        <v>2.7413325514916074E-2</v>
      </c>
      <c r="BO785" s="130">
        <f t="shared" ref="BO785" si="15053">G785/G808</f>
        <v>8.4104289318755253E-5</v>
      </c>
      <c r="BP785" s="131">
        <f t="shared" ref="BP785" si="15054">H785/H808</f>
        <v>1.3330333539569155E-2</v>
      </c>
      <c r="BQ785" s="132">
        <f t="shared" ref="BQ785" si="15055">I785/I808</f>
        <v>1.1889321227842628E-3</v>
      </c>
      <c r="BR785" s="129">
        <f t="shared" ref="BR785" si="15056">J785/J808</f>
        <v>3.97796817625459E-3</v>
      </c>
      <c r="BS785" s="130">
        <f t="shared" ref="BS785" si="15057">K785/K808</f>
        <v>3.5576638007708272E-3</v>
      </c>
      <c r="BT785" s="131">
        <f t="shared" ref="BT785" si="15058">L785/L808</f>
        <v>1.3717421124828531E-3</v>
      </c>
      <c r="BU785" s="129">
        <f t="shared" ref="BU785" si="15059">M785/M808</f>
        <v>2.0665426741062203E-3</v>
      </c>
      <c r="BV785" s="133">
        <f t="shared" ref="BV785" si="15060">N785/N808</f>
        <v>5.2669627181658575E-3</v>
      </c>
      <c r="BW785" s="134">
        <f t="shared" ref="BW785" si="15061">O785/O808</f>
        <v>3.5154680594616313E-3</v>
      </c>
      <c r="BX785" s="129">
        <f t="shared" ref="BX785" si="15062">P785/P808</f>
        <v>2.8827037773359841E-3</v>
      </c>
      <c r="BY785" s="130">
        <f t="shared" ref="BY785" si="15063">Q785/Q808</f>
        <v>4.7276666994976856E-3</v>
      </c>
      <c r="BZ785" s="131">
        <f t="shared" ref="BZ785" si="15064">R785/R808</f>
        <v>1.0363589256412471E-3</v>
      </c>
      <c r="CA785" s="132">
        <f t="shared" ref="CA785" si="15065">S785/S808</f>
        <v>4.3215916503587734E-3</v>
      </c>
      <c r="CB785" s="129">
        <f t="shared" ref="CB785" si="15066">T785/T808</f>
        <v>0</v>
      </c>
      <c r="CC785" s="130">
        <f t="shared" ref="CC785" si="15067">U785/U808</f>
        <v>0</v>
      </c>
      <c r="CD785" s="131">
        <f t="shared" ref="CD785" si="15068">V785/V808</f>
        <v>3.219575016097875E-4</v>
      </c>
      <c r="CE785" s="132">
        <f t="shared" ref="CE785" si="15069">W785/W808</f>
        <v>0</v>
      </c>
      <c r="CF785" s="129">
        <f t="shared" ref="CF785" si="15070">X785/X808</f>
        <v>0</v>
      </c>
      <c r="CG785" s="130">
        <f t="shared" ref="CG785" si="15071">Y785/Y808</f>
        <v>0</v>
      </c>
      <c r="CH785" s="131">
        <f t="shared" ref="CH785" si="15072">Z785/Z808</f>
        <v>0</v>
      </c>
      <c r="CI785" s="129">
        <f t="shared" ref="CI785" si="15073">AA785/AA808</f>
        <v>0</v>
      </c>
      <c r="CJ785" s="135">
        <f t="shared" ref="CJ785" si="15074">AB785/AB808</f>
        <v>6.936671680841811E-3</v>
      </c>
      <c r="CK785" s="136">
        <f t="shared" ref="CK785" si="15075">AC785/AC808</f>
        <v>1.6148624508753127E-3</v>
      </c>
    </row>
    <row r="786" spans="1:89" ht="13.5" thickBot="1" x14ac:dyDescent="0.25">
      <c r="A786" s="146" t="s">
        <v>18</v>
      </c>
      <c r="B786" s="196">
        <v>664</v>
      </c>
      <c r="C786" s="197">
        <v>0</v>
      </c>
      <c r="D786" s="198">
        <v>280</v>
      </c>
      <c r="E786" s="199">
        <v>53</v>
      </c>
      <c r="F786" s="196">
        <v>1208</v>
      </c>
      <c r="G786" s="200">
        <v>212</v>
      </c>
      <c r="H786" s="198">
        <v>980</v>
      </c>
      <c r="I786" s="199">
        <v>304</v>
      </c>
      <c r="J786" s="196">
        <v>56</v>
      </c>
      <c r="K786" s="200">
        <v>102</v>
      </c>
      <c r="L786" s="198">
        <v>201</v>
      </c>
      <c r="M786" s="196">
        <v>381</v>
      </c>
      <c r="N786" s="201">
        <v>754</v>
      </c>
      <c r="O786" s="202">
        <v>827</v>
      </c>
      <c r="P786" s="196">
        <v>416</v>
      </c>
      <c r="Q786" s="200">
        <v>494</v>
      </c>
      <c r="R786" s="198">
        <v>384</v>
      </c>
      <c r="S786" s="199">
        <v>507</v>
      </c>
      <c r="T786" s="196">
        <v>52</v>
      </c>
      <c r="U786" s="200">
        <v>204</v>
      </c>
      <c r="V786" s="198">
        <v>212</v>
      </c>
      <c r="W786" s="199">
        <v>514</v>
      </c>
      <c r="X786" s="196">
        <v>365</v>
      </c>
      <c r="Y786" s="200">
        <v>302</v>
      </c>
      <c r="Z786" s="198">
        <v>756</v>
      </c>
      <c r="AA786" s="196">
        <v>461</v>
      </c>
      <c r="AB786" s="170">
        <f t="shared" si="15047"/>
        <v>6328</v>
      </c>
      <c r="AC786" s="171">
        <f t="shared" si="15048"/>
        <v>4361</v>
      </c>
      <c r="AE786" s="273">
        <f>$AE$11</f>
        <v>0</v>
      </c>
      <c r="AF786" s="126">
        <f>SUMIF($A$9:$A$32,$AE786,B$784:B$807)</f>
        <v>0</v>
      </c>
      <c r="AG786" s="197">
        <f t="shared" si="15018"/>
        <v>0</v>
      </c>
      <c r="AH786" s="198">
        <f t="shared" si="15018"/>
        <v>0</v>
      </c>
      <c r="AI786" s="199">
        <f t="shared" si="15018"/>
        <v>0</v>
      </c>
      <c r="AJ786" s="196">
        <f t="shared" si="15018"/>
        <v>0</v>
      </c>
      <c r="AK786" s="200">
        <f t="shared" si="15018"/>
        <v>0</v>
      </c>
      <c r="AL786" s="198">
        <f t="shared" si="15018"/>
        <v>0</v>
      </c>
      <c r="AM786" s="199">
        <f t="shared" si="15018"/>
        <v>0</v>
      </c>
      <c r="AN786" s="196">
        <f t="shared" si="15018"/>
        <v>0</v>
      </c>
      <c r="AO786" s="200">
        <f t="shared" si="15018"/>
        <v>0</v>
      </c>
      <c r="AP786" s="198">
        <f t="shared" si="15018"/>
        <v>0</v>
      </c>
      <c r="AQ786" s="196">
        <f t="shared" si="15018"/>
        <v>0</v>
      </c>
      <c r="AR786" s="201">
        <f t="shared" si="15018"/>
        <v>0</v>
      </c>
      <c r="AS786" s="202">
        <f t="shared" si="15018"/>
        <v>0</v>
      </c>
      <c r="AT786" s="196">
        <f t="shared" si="15018"/>
        <v>0</v>
      </c>
      <c r="AU786" s="200">
        <f t="shared" si="15018"/>
        <v>0</v>
      </c>
      <c r="AV786" s="198">
        <f t="shared" si="15018"/>
        <v>0</v>
      </c>
      <c r="AW786" s="199">
        <f t="shared" si="15019"/>
        <v>0</v>
      </c>
      <c r="AX786" s="196">
        <f t="shared" si="15019"/>
        <v>0</v>
      </c>
      <c r="AY786" s="200">
        <f t="shared" si="15019"/>
        <v>0</v>
      </c>
      <c r="AZ786" s="198">
        <f t="shared" si="15019"/>
        <v>0</v>
      </c>
      <c r="BA786" s="199">
        <f t="shared" si="15019"/>
        <v>0</v>
      </c>
      <c r="BB786" s="196">
        <f t="shared" si="15019"/>
        <v>0</v>
      </c>
      <c r="BC786" s="200">
        <f t="shared" si="15019"/>
        <v>0</v>
      </c>
      <c r="BD786" s="198">
        <f t="shared" si="15019"/>
        <v>0</v>
      </c>
      <c r="BE786" s="196">
        <f t="shared" si="15019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6.2201405152224824E-2</v>
      </c>
      <c r="BK786" s="130">
        <f t="shared" ref="BK786" si="15076">C786/C808</f>
        <v>0</v>
      </c>
      <c r="BL786" s="131">
        <f t="shared" ref="BL786" si="15077">D786/D808</f>
        <v>5.2860109495941096E-2</v>
      </c>
      <c r="BM786" s="132">
        <f t="shared" ref="BM786" si="15078">E786/E808</f>
        <v>1.0124164278892072E-2</v>
      </c>
      <c r="BN786" s="129">
        <f t="shared" ref="BN786" si="15079">F786/F808</f>
        <v>8.8543575459942833E-2</v>
      </c>
      <c r="BO786" s="130">
        <f t="shared" ref="BO786" si="15080">G786/G808</f>
        <v>1.7830109335576116E-2</v>
      </c>
      <c r="BP786" s="131">
        <f t="shared" ref="BP786" si="15081">H786/H808</f>
        <v>5.5121210416783847E-2</v>
      </c>
      <c r="BQ786" s="132">
        <f t="shared" ref="BQ786" si="15082">I786/I808</f>
        <v>1.6428880242109815E-2</v>
      </c>
      <c r="BR786" s="129">
        <f t="shared" ref="BR786" si="15083">J786/J808</f>
        <v>1.7135862913096694E-2</v>
      </c>
      <c r="BS786" s="130">
        <f t="shared" ref="BS786" si="15084">K786/K808</f>
        <v>3.0240142306552031E-2</v>
      </c>
      <c r="BT786" s="131">
        <f t="shared" ref="BT786" si="15085">L786/L808</f>
        <v>2.1209243431465654E-2</v>
      </c>
      <c r="BU786" s="129">
        <f t="shared" ref="BU786" si="15086">M786/M808</f>
        <v>3.9367637941723495E-2</v>
      </c>
      <c r="BV786" s="133">
        <f t="shared" ref="BV786" si="15087">N786/N808</f>
        <v>3.8934214602912319E-2</v>
      </c>
      <c r="BW786" s="134">
        <f t="shared" ref="BW786" si="15088">O786/O808</f>
        <v>4.1532744073925272E-2</v>
      </c>
      <c r="BX786" s="129">
        <f t="shared" ref="BX786" si="15089">P786/P808</f>
        <v>4.1351888667992047E-2</v>
      </c>
      <c r="BY786" s="130">
        <f t="shared" ref="BY786" si="15090">Q786/Q808</f>
        <v>4.8655569782330349E-2</v>
      </c>
      <c r="BZ786" s="131">
        <f t="shared" ref="BZ786" si="15091">R786/R808</f>
        <v>3.3163485620519906E-2</v>
      </c>
      <c r="CA786" s="132">
        <f t="shared" ref="CA786" si="15092">S786/S808</f>
        <v>4.1340508806262229E-2</v>
      </c>
      <c r="CB786" s="129">
        <f t="shared" ref="CB786" si="15093">T786/T808</f>
        <v>1.7974421016246113E-2</v>
      </c>
      <c r="CC786" s="130">
        <f t="shared" ref="CC786" si="15094">U786/U808</f>
        <v>6.5615953682856221E-2</v>
      </c>
      <c r="CD786" s="131">
        <f t="shared" ref="CD786" si="15095">V786/V808</f>
        <v>2.275166344709165E-2</v>
      </c>
      <c r="CE786" s="132">
        <f t="shared" ref="CE786" si="15096">W786/W808</f>
        <v>4.8253849042433343E-2</v>
      </c>
      <c r="CF786" s="129">
        <f t="shared" ref="CF786" si="15097">X786/X808</f>
        <v>3.968253968253968E-2</v>
      </c>
      <c r="CG786" s="130">
        <f t="shared" ref="CG786" si="15098">Y786/Y808</f>
        <v>5.2294372294372296E-2</v>
      </c>
      <c r="CH786" s="131">
        <f t="shared" ref="CH786" si="15099">Z786/Z808</f>
        <v>4.267328968164371E-2</v>
      </c>
      <c r="CI786" s="129">
        <f t="shared" ref="CI786" si="15100">AA786/AA808</f>
        <v>2.4908147827966284E-2</v>
      </c>
      <c r="CJ786" s="135">
        <f t="shared" ref="CJ786" si="15101">AB786/AB808</f>
        <v>4.5113317981877676E-2</v>
      </c>
      <c r="CK786" s="136">
        <f t="shared" ref="CK786" si="15102">AC786/AC808</f>
        <v>3.1161128974633797E-2</v>
      </c>
    </row>
    <row r="787" spans="1:89" ht="14.25" thickTop="1" thickBot="1" x14ac:dyDescent="0.25">
      <c r="A787" s="137" t="s">
        <v>19</v>
      </c>
      <c r="B787" s="189">
        <v>1095</v>
      </c>
      <c r="C787" s="190">
        <v>443</v>
      </c>
      <c r="D787" s="191">
        <v>516</v>
      </c>
      <c r="E787" s="192">
        <v>347</v>
      </c>
      <c r="F787" s="189">
        <v>1342</v>
      </c>
      <c r="G787" s="193">
        <v>565</v>
      </c>
      <c r="H787" s="191">
        <v>1554</v>
      </c>
      <c r="I787" s="192">
        <v>886</v>
      </c>
      <c r="J787" s="189">
        <v>80</v>
      </c>
      <c r="K787" s="193">
        <v>286</v>
      </c>
      <c r="L787" s="191">
        <v>375</v>
      </c>
      <c r="M787" s="189">
        <v>762</v>
      </c>
      <c r="N787" s="194">
        <v>1306</v>
      </c>
      <c r="O787" s="195">
        <v>1463</v>
      </c>
      <c r="P787" s="189">
        <v>786</v>
      </c>
      <c r="Q787" s="193">
        <v>911</v>
      </c>
      <c r="R787" s="191">
        <v>855</v>
      </c>
      <c r="S787" s="192">
        <v>788</v>
      </c>
      <c r="T787" s="189">
        <v>124</v>
      </c>
      <c r="U787" s="193">
        <v>368</v>
      </c>
      <c r="V787" s="191">
        <v>437</v>
      </c>
      <c r="W787" s="192">
        <v>808</v>
      </c>
      <c r="X787" s="189">
        <v>706</v>
      </c>
      <c r="Y787" s="193">
        <v>493</v>
      </c>
      <c r="Z787" s="191">
        <v>1293</v>
      </c>
      <c r="AA787" s="189">
        <v>932</v>
      </c>
      <c r="AB787" s="170">
        <f t="shared" si="15047"/>
        <v>10469</v>
      </c>
      <c r="AC787" s="171">
        <f t="shared" si="15048"/>
        <v>9052</v>
      </c>
      <c r="AE787" s="267" t="s">
        <v>13</v>
      </c>
      <c r="AF787" s="20">
        <f t="shared" ref="AF787:BG787" si="15103">SUM(AF784:AF786)</f>
        <v>2224</v>
      </c>
      <c r="AG787" s="21">
        <f t="shared" si="15103"/>
        <v>1086</v>
      </c>
      <c r="AH787" s="20">
        <f t="shared" si="15103"/>
        <v>1001</v>
      </c>
      <c r="AI787" s="21">
        <f t="shared" si="15103"/>
        <v>798</v>
      </c>
      <c r="AJ787" s="20">
        <f t="shared" si="15103"/>
        <v>2627</v>
      </c>
      <c r="AK787" s="21">
        <f t="shared" si="15103"/>
        <v>1314</v>
      </c>
      <c r="AL787" s="20">
        <f t="shared" si="15103"/>
        <v>2957</v>
      </c>
      <c r="AM787" s="21">
        <f t="shared" si="15103"/>
        <v>2146</v>
      </c>
      <c r="AN787" s="20">
        <f t="shared" si="15103"/>
        <v>289</v>
      </c>
      <c r="AO787" s="21">
        <f t="shared" si="15103"/>
        <v>921</v>
      </c>
      <c r="AP787" s="20">
        <f t="shared" si="15103"/>
        <v>903</v>
      </c>
      <c r="AQ787" s="21">
        <f t="shared" si="15103"/>
        <v>2578</v>
      </c>
      <c r="AR787" s="20">
        <f t="shared" si="15103"/>
        <v>2870</v>
      </c>
      <c r="AS787" s="21">
        <f t="shared" si="15103"/>
        <v>4085</v>
      </c>
      <c r="AT787" s="20">
        <f t="shared" si="15103"/>
        <v>1786</v>
      </c>
      <c r="AU787" s="21">
        <f t="shared" si="15103"/>
        <v>1778</v>
      </c>
      <c r="AV787" s="20">
        <f t="shared" si="15103"/>
        <v>2230</v>
      </c>
      <c r="AW787" s="21">
        <f t="shared" si="15103"/>
        <v>1544</v>
      </c>
      <c r="AX787" s="20">
        <f t="shared" si="15103"/>
        <v>308</v>
      </c>
      <c r="AY787" s="21">
        <f t="shared" si="15103"/>
        <v>1002</v>
      </c>
      <c r="AZ787" s="20">
        <f t="shared" si="15103"/>
        <v>831</v>
      </c>
      <c r="BA787" s="21">
        <f t="shared" si="15103"/>
        <v>2037</v>
      </c>
      <c r="BB787" s="20">
        <f t="shared" si="15103"/>
        <v>1551</v>
      </c>
      <c r="BC787" s="21">
        <f t="shared" si="15103"/>
        <v>1497</v>
      </c>
      <c r="BD787" s="20">
        <f t="shared" si="15103"/>
        <v>2869</v>
      </c>
      <c r="BE787" s="21">
        <f t="shared" si="15103"/>
        <v>2485</v>
      </c>
      <c r="BF787" s="174">
        <f t="shared" si="15103"/>
        <v>22446</v>
      </c>
      <c r="BG787" s="175">
        <f t="shared" si="15103"/>
        <v>23271</v>
      </c>
      <c r="BI787" s="137" t="s">
        <v>19</v>
      </c>
      <c r="BJ787" s="129">
        <f>B787/B808</f>
        <v>0.10257611241217798</v>
      </c>
      <c r="BK787" s="130">
        <f t="shared" ref="BK787" si="15104">C787/C808</f>
        <v>4.0653390841516014E-2</v>
      </c>
      <c r="BL787" s="131">
        <f t="shared" ref="BL787" si="15105">D787/D808</f>
        <v>9.7413630356805739E-2</v>
      </c>
      <c r="BM787" s="132">
        <f t="shared" ref="BM787" si="15106">E787/E808</f>
        <v>6.6284622731614132E-2</v>
      </c>
      <c r="BN787" s="129">
        <f t="shared" ref="BN787" si="15107">F787/F808</f>
        <v>9.8365462141757676E-2</v>
      </c>
      <c r="BO787" s="130">
        <f t="shared" ref="BO787" si="15108">G787/G808</f>
        <v>4.7518923465096723E-2</v>
      </c>
      <c r="BP787" s="131">
        <f t="shared" ref="BP787" si="15109">H787/H808</f>
        <v>8.7406490803757245E-2</v>
      </c>
      <c r="BQ787" s="132">
        <f t="shared" ref="BQ787" si="15110">I787/I808</f>
        <v>4.7881539126675317E-2</v>
      </c>
      <c r="BR787" s="129">
        <f t="shared" ref="BR787" si="15111">J787/J808</f>
        <v>2.4479804161566709E-2</v>
      </c>
      <c r="BS787" s="130">
        <f t="shared" ref="BS787" si="15112">K787/K808</f>
        <v>8.4790987251704711E-2</v>
      </c>
      <c r="BT787" s="131">
        <f t="shared" ref="BT787" si="15113">L787/L808</f>
        <v>3.9569484013928458E-2</v>
      </c>
      <c r="BU787" s="129">
        <f t="shared" ref="BU787" si="15114">M787/M808</f>
        <v>7.873527588344699E-2</v>
      </c>
      <c r="BV787" s="133">
        <f t="shared" ref="BV787" si="15115">N787/N808</f>
        <v>6.7437777548280495E-2</v>
      </c>
      <c r="BW787" s="134">
        <f t="shared" ref="BW787" si="15116">O787/O808</f>
        <v>7.3473282442748089E-2</v>
      </c>
      <c r="BX787" s="129">
        <f t="shared" ref="BX787" si="15117">P787/P808</f>
        <v>7.8131212723658056E-2</v>
      </c>
      <c r="BY787" s="130">
        <f t="shared" ref="BY787" si="15118">Q787/Q808</f>
        <v>8.9727174234216486E-2</v>
      </c>
      <c r="BZ787" s="131">
        <f t="shared" ref="BZ787" si="15119">R787/R808</f>
        <v>7.3840573451938854E-2</v>
      </c>
      <c r="CA787" s="132">
        <f t="shared" ref="CA787" si="15120">S787/S808</f>
        <v>6.4253098499673839E-2</v>
      </c>
      <c r="CB787" s="129">
        <f t="shared" ref="CB787" si="15121">T787/T808</f>
        <v>4.2862080884894571E-2</v>
      </c>
      <c r="CC787" s="130">
        <f t="shared" ref="CC787" si="15122">U787/U808</f>
        <v>0.11836603409456417</v>
      </c>
      <c r="CD787" s="131">
        <f t="shared" ref="CD787" si="15123">V787/V808</f>
        <v>4.6898476067825712E-2</v>
      </c>
      <c r="CE787" s="132">
        <f t="shared" ref="CE787" si="15124">W787/W808</f>
        <v>7.5854299662035302E-2</v>
      </c>
      <c r="CF787" s="129">
        <f t="shared" ref="CF787" si="15125">X787/X808</f>
        <v>7.6755816481843875E-2</v>
      </c>
      <c r="CG787" s="130">
        <f t="shared" ref="CG787" si="15126">Y787/Y808</f>
        <v>8.536796536796537E-2</v>
      </c>
      <c r="CH787" s="131">
        <f t="shared" ref="CH787" si="15127">Z787/Z808</f>
        <v>7.2984872431700154E-2</v>
      </c>
      <c r="CI787" s="129">
        <f t="shared" ref="CI787" si="15128">AA787/AA808</f>
        <v>5.0356602550248541E-2</v>
      </c>
      <c r="CJ787" s="135">
        <f t="shared" ref="CJ787" si="15129">AB787/AB808</f>
        <v>7.4635165289550789E-2</v>
      </c>
      <c r="CK787" s="136">
        <f t="shared" ref="CK787" si="15130">AC787/AC808</f>
        <v>6.4680242943908534E-2</v>
      </c>
    </row>
    <row r="788" spans="1:89" ht="13.5" thickTop="1" x14ac:dyDescent="0.2">
      <c r="A788" s="146" t="s">
        <v>20</v>
      </c>
      <c r="B788" s="196">
        <v>1207</v>
      </c>
      <c r="C788" s="197">
        <v>602</v>
      </c>
      <c r="D788" s="198">
        <v>599</v>
      </c>
      <c r="E788" s="199">
        <v>446</v>
      </c>
      <c r="F788" s="196">
        <v>1296</v>
      </c>
      <c r="G788" s="200">
        <v>717</v>
      </c>
      <c r="H788" s="198">
        <v>1595</v>
      </c>
      <c r="I788" s="199">
        <v>1118</v>
      </c>
      <c r="J788" s="196">
        <v>148</v>
      </c>
      <c r="K788" s="200">
        <v>467</v>
      </c>
      <c r="L788" s="198">
        <v>504</v>
      </c>
      <c r="M788" s="196">
        <v>1328</v>
      </c>
      <c r="N788" s="201">
        <v>1648</v>
      </c>
      <c r="O788" s="202">
        <v>2174</v>
      </c>
      <c r="P788" s="196">
        <v>1009</v>
      </c>
      <c r="Q788" s="200">
        <v>931</v>
      </c>
      <c r="R788" s="198">
        <v>1215</v>
      </c>
      <c r="S788" s="199">
        <v>796</v>
      </c>
      <c r="T788" s="196">
        <v>174</v>
      </c>
      <c r="U788" s="200">
        <v>601</v>
      </c>
      <c r="V788" s="198">
        <v>456</v>
      </c>
      <c r="W788" s="199">
        <v>1188</v>
      </c>
      <c r="X788" s="196">
        <v>839</v>
      </c>
      <c r="Y788" s="200">
        <v>865</v>
      </c>
      <c r="Z788" s="198">
        <v>1586</v>
      </c>
      <c r="AA788" s="196">
        <v>1439</v>
      </c>
      <c r="AB788" s="170">
        <f t="shared" si="15047"/>
        <v>12276</v>
      </c>
      <c r="AC788" s="171">
        <f t="shared" si="15048"/>
        <v>12672</v>
      </c>
      <c r="BI788" s="146" t="s">
        <v>20</v>
      </c>
      <c r="BJ788" s="129">
        <f>B788/B808</f>
        <v>0.11306791569086651</v>
      </c>
      <c r="BK788" s="130">
        <f t="shared" ref="BK788" si="15131">C788/C808</f>
        <v>5.5244562723685421E-2</v>
      </c>
      <c r="BL788" s="131">
        <f t="shared" ref="BL788" si="15132">D788/D808</f>
        <v>0.11308287710024542</v>
      </c>
      <c r="BM788" s="132">
        <f t="shared" ref="BM788" si="15133">E788/E808</f>
        <v>8.5195797516714425E-2</v>
      </c>
      <c r="BN788" s="129">
        <f t="shared" ref="BN788" si="15134">F788/F808</f>
        <v>9.4993769698746608E-2</v>
      </c>
      <c r="BO788" s="130">
        <f t="shared" ref="BO788" si="15135">G788/G808</f>
        <v>6.0302775441547517E-2</v>
      </c>
      <c r="BP788" s="131">
        <f t="shared" ref="BP788" si="15136">H788/H808</f>
        <v>8.9712582259969628E-2</v>
      </c>
      <c r="BQ788" s="132">
        <f t="shared" ref="BQ788" si="15137">I788/I808</f>
        <v>6.041936878512754E-2</v>
      </c>
      <c r="BR788" s="129">
        <f t="shared" ref="BR788" si="15138">J788/J808</f>
        <v>4.528763769889841E-2</v>
      </c>
      <c r="BS788" s="130">
        <f t="shared" ref="BS788" si="15139">K788/K808</f>
        <v>0.13845241624666468</v>
      </c>
      <c r="BT788" s="131">
        <f t="shared" ref="BT788" si="15140">L788/L808</f>
        <v>5.3181386514719847E-2</v>
      </c>
      <c r="BU788" s="129">
        <f t="shared" ref="BU788" si="15141">M788/M808</f>
        <v>0.13721843356065302</v>
      </c>
      <c r="BV788" s="133">
        <f t="shared" ref="BV788" si="15142">N788/N808</f>
        <v>8.5097593720954254E-2</v>
      </c>
      <c r="BW788" s="134">
        <f t="shared" ref="BW788" si="15143">O788/O808</f>
        <v>0.10918039373242266</v>
      </c>
      <c r="BX788" s="129">
        <f t="shared" ref="BX788" si="15144">P788/P808</f>
        <v>0.10029821073558648</v>
      </c>
      <c r="BY788" s="130">
        <f t="shared" ref="BY788" si="15145">Q788/Q808</f>
        <v>9.1697035359007195E-2</v>
      </c>
      <c r="BZ788" s="131">
        <f t="shared" ref="BZ788" si="15146">R788/R808</f>
        <v>0.10493134122117627</v>
      </c>
      <c r="CA788" s="132">
        <f t="shared" ref="CA788" si="15147">S788/S808</f>
        <v>6.490541422048271E-2</v>
      </c>
      <c r="CB788" s="129">
        <f t="shared" ref="CB788" si="15148">T788/T808</f>
        <v>6.0145178015900448E-2</v>
      </c>
      <c r="CC788" s="130">
        <f t="shared" ref="CC788" si="15149">U788/U808</f>
        <v>0.1933097458990029</v>
      </c>
      <c r="CD788" s="131">
        <f t="shared" ref="CD788" si="15150">V788/V808</f>
        <v>4.8937540244687702E-2</v>
      </c>
      <c r="CE788" s="132">
        <f t="shared" ref="CE788" si="15151">W788/W808</f>
        <v>0.11152835148328952</v>
      </c>
      <c r="CF788" s="129">
        <f t="shared" ref="CF788" si="15152">X788/X808</f>
        <v>9.1215481626440525E-2</v>
      </c>
      <c r="CG788" s="130">
        <f t="shared" ref="CG788" si="15153">Y788/Y808</f>
        <v>0.1497835497835498</v>
      </c>
      <c r="CH788" s="131">
        <f t="shared" ref="CH788" si="15154">Z788/Z808</f>
        <v>8.9523594490855729E-2</v>
      </c>
      <c r="CI788" s="129">
        <f t="shared" ref="CI788" si="15155">AA788/AA808</f>
        <v>7.7750162092068295E-2</v>
      </c>
      <c r="CJ788" s="135">
        <f t="shared" ref="CJ788" si="15156">AB788/AB808</f>
        <v>8.7517555553971296E-2</v>
      </c>
      <c r="CK788" s="136">
        <f t="shared" ref="CK788" si="15157">AC788/AC808</f>
        <v>9.0546623794212217E-2</v>
      </c>
    </row>
    <row r="789" spans="1:89" ht="13.5" thickBot="1" x14ac:dyDescent="0.25">
      <c r="A789" s="137" t="s">
        <v>21</v>
      </c>
      <c r="B789" s="189">
        <v>1017</v>
      </c>
      <c r="C789" s="190">
        <v>484</v>
      </c>
      <c r="D789" s="191">
        <v>402</v>
      </c>
      <c r="E789" s="192">
        <v>352</v>
      </c>
      <c r="F789" s="189">
        <v>1331</v>
      </c>
      <c r="G789" s="193">
        <v>597</v>
      </c>
      <c r="H789" s="191">
        <v>1362</v>
      </c>
      <c r="I789" s="192">
        <v>1028</v>
      </c>
      <c r="J789" s="189">
        <v>141</v>
      </c>
      <c r="K789" s="193">
        <v>454</v>
      </c>
      <c r="L789" s="191">
        <v>399</v>
      </c>
      <c r="M789" s="189">
        <v>1250</v>
      </c>
      <c r="N789" s="194">
        <v>1222</v>
      </c>
      <c r="O789" s="195">
        <v>1911</v>
      </c>
      <c r="P789" s="189">
        <v>777</v>
      </c>
      <c r="Q789" s="193">
        <v>847</v>
      </c>
      <c r="R789" s="191">
        <v>1015</v>
      </c>
      <c r="S789" s="192">
        <v>748</v>
      </c>
      <c r="T789" s="189">
        <v>134</v>
      </c>
      <c r="U789" s="193">
        <v>401</v>
      </c>
      <c r="V789" s="191">
        <v>375</v>
      </c>
      <c r="W789" s="192">
        <v>849</v>
      </c>
      <c r="X789" s="189">
        <v>712</v>
      </c>
      <c r="Y789" s="193">
        <v>632</v>
      </c>
      <c r="Z789" s="191">
        <v>1283</v>
      </c>
      <c r="AA789" s="189">
        <v>1046</v>
      </c>
      <c r="AB789" s="170">
        <f t="shared" si="15047"/>
        <v>10170</v>
      </c>
      <c r="AC789" s="171">
        <f t="shared" si="15048"/>
        <v>10599</v>
      </c>
      <c r="AE789" s="270" t="s">
        <v>85</v>
      </c>
      <c r="BI789" s="137" t="s">
        <v>21</v>
      </c>
      <c r="BJ789" s="129">
        <f>B789/B808</f>
        <v>9.5269320843091337E-2</v>
      </c>
      <c r="BK789" s="130">
        <f t="shared" ref="BK789" si="15158">C789/C808</f>
        <v>4.4415894282830139E-2</v>
      </c>
      <c r="BL789" s="131">
        <f t="shared" ref="BL789" si="15159">D789/D808</f>
        <v>7.5892014347744008E-2</v>
      </c>
      <c r="BM789" s="132">
        <f t="shared" ref="BM789" si="15160">E789/E808</f>
        <v>6.7239732569245467E-2</v>
      </c>
      <c r="BN789" s="129">
        <f t="shared" ref="BN789" si="15161">F789/F808</f>
        <v>9.7559187861907204E-2</v>
      </c>
      <c r="BO789" s="130">
        <f t="shared" ref="BO789" si="15162">G789/G808</f>
        <v>5.0210260723296887E-2</v>
      </c>
      <c r="BP789" s="131">
        <f t="shared" ref="BP789" si="15163">H789/H808</f>
        <v>7.6607233252713874E-2</v>
      </c>
      <c r="BQ789" s="132">
        <f t="shared" ref="BQ789" si="15164">I789/I808</f>
        <v>5.5555555555555552E-2</v>
      </c>
      <c r="BR789" s="129">
        <f t="shared" ref="BR789" si="15165">J789/J808</f>
        <v>4.3145654834761321E-2</v>
      </c>
      <c r="BS789" s="130">
        <f t="shared" ref="BS789" si="15166">K789/K808</f>
        <v>0.13459828046249631</v>
      </c>
      <c r="BT789" s="131">
        <f t="shared" ref="BT789" si="15167">L789/L808</f>
        <v>4.210193099081988E-2</v>
      </c>
      <c r="BU789" s="129">
        <f t="shared" ref="BU789" si="15168">M789/M808</f>
        <v>0.12915891713163877</v>
      </c>
      <c r="BV789" s="133">
        <f t="shared" ref="BV789" si="15169">N789/N808</f>
        <v>6.3100278839202731E-2</v>
      </c>
      <c r="BW789" s="134">
        <f t="shared" ref="BW789" si="15170">O789/O808</f>
        <v>9.5972278023302535E-2</v>
      </c>
      <c r="BX789" s="129">
        <f t="shared" ref="BX789" si="15171">P789/P808</f>
        <v>7.7236580516898606E-2</v>
      </c>
      <c r="BY789" s="130">
        <f t="shared" ref="BY789" si="15172">Q789/Q808</f>
        <v>8.3423618634886246E-2</v>
      </c>
      <c r="BZ789" s="131">
        <f t="shared" ref="BZ789" si="15173">R789/R808</f>
        <v>8.765869246048881E-2</v>
      </c>
      <c r="CA789" s="132">
        <f t="shared" ref="CA789" si="15174">S789/S808</f>
        <v>6.0991519895629481E-2</v>
      </c>
      <c r="CB789" s="129">
        <f t="shared" ref="CB789" si="15175">T789/T808</f>
        <v>4.6318700311095751E-2</v>
      </c>
      <c r="CC789" s="130">
        <f t="shared" ref="CC789" si="15176">U789/U808</f>
        <v>0.1289803795432615</v>
      </c>
      <c r="CD789" s="131">
        <f t="shared" ref="CD789" si="15177">V789/V808</f>
        <v>4.0244687701223442E-2</v>
      </c>
      <c r="CE789" s="132">
        <f t="shared" ref="CE789" si="15178">W789/W808</f>
        <v>7.9703342095381144E-2</v>
      </c>
      <c r="CF789" s="129">
        <f t="shared" ref="CF789" si="15179">X789/X808</f>
        <v>7.7408132202652746E-2</v>
      </c>
      <c r="CG789" s="130">
        <f t="shared" ref="CG789" si="15180">Y789/Y808</f>
        <v>0.10943722943722944</v>
      </c>
      <c r="CH789" s="131">
        <f t="shared" ref="CH789" si="15181">Z789/Z808</f>
        <v>7.2420410927974715E-2</v>
      </c>
      <c r="CI789" s="129">
        <f t="shared" ref="CI789" si="15182">AA789/AA808</f>
        <v>5.6516101145450616E-2</v>
      </c>
      <c r="CJ789" s="135">
        <f t="shared" ref="CJ789" si="15183">AB789/AB808</f>
        <v>7.2503546756589127E-2</v>
      </c>
      <c r="CK789" s="136">
        <f t="shared" ref="CK789" si="15184">AC789/AC808</f>
        <v>7.57341907824223E-2</v>
      </c>
    </row>
    <row r="790" spans="1:89" ht="14.25" thickTop="1" thickBot="1" x14ac:dyDescent="0.25">
      <c r="A790" s="146" t="s">
        <v>22</v>
      </c>
      <c r="B790" s="196">
        <v>887</v>
      </c>
      <c r="C790" s="197">
        <v>600</v>
      </c>
      <c r="D790" s="198">
        <v>363</v>
      </c>
      <c r="E790" s="199">
        <v>280</v>
      </c>
      <c r="F790" s="196">
        <v>1351</v>
      </c>
      <c r="G790" s="200">
        <v>405</v>
      </c>
      <c r="H790" s="198">
        <v>1334</v>
      </c>
      <c r="I790" s="199">
        <v>925</v>
      </c>
      <c r="J790" s="196">
        <v>176</v>
      </c>
      <c r="K790" s="200">
        <v>424</v>
      </c>
      <c r="L790" s="198">
        <v>380</v>
      </c>
      <c r="M790" s="196">
        <v>1031</v>
      </c>
      <c r="N790" s="201">
        <v>1017</v>
      </c>
      <c r="O790" s="202">
        <v>1818</v>
      </c>
      <c r="P790" s="196">
        <v>626</v>
      </c>
      <c r="Q790" s="200">
        <v>594</v>
      </c>
      <c r="R790" s="198">
        <v>912</v>
      </c>
      <c r="S790" s="199">
        <v>752</v>
      </c>
      <c r="T790" s="196">
        <v>126</v>
      </c>
      <c r="U790" s="200">
        <v>237</v>
      </c>
      <c r="V790" s="198">
        <v>383</v>
      </c>
      <c r="W790" s="199">
        <v>944</v>
      </c>
      <c r="X790" s="196">
        <v>554</v>
      </c>
      <c r="Y790" s="200">
        <v>481</v>
      </c>
      <c r="Z790" s="198">
        <v>1239</v>
      </c>
      <c r="AA790" s="196">
        <v>1061</v>
      </c>
      <c r="AB790" s="170">
        <f t="shared" si="15047"/>
        <v>9348</v>
      </c>
      <c r="AC790" s="171">
        <f t="shared" si="15048"/>
        <v>9552</v>
      </c>
      <c r="AE790" s="298" t="s">
        <v>0</v>
      </c>
      <c r="AF790" s="292" t="s">
        <v>1</v>
      </c>
      <c r="AG790" s="293"/>
      <c r="AH790" s="292" t="s">
        <v>2</v>
      </c>
      <c r="AI790" s="293"/>
      <c r="AJ790" s="292" t="s">
        <v>3</v>
      </c>
      <c r="AK790" s="293"/>
      <c r="AL790" s="292" t="s">
        <v>4</v>
      </c>
      <c r="AM790" s="293"/>
      <c r="AN790" s="292" t="s">
        <v>5</v>
      </c>
      <c r="AO790" s="293"/>
      <c r="AP790" s="292" t="s">
        <v>6</v>
      </c>
      <c r="AQ790" s="293"/>
      <c r="AR790" s="292" t="s">
        <v>7</v>
      </c>
      <c r="AS790" s="293"/>
      <c r="AT790" s="292" t="s">
        <v>8</v>
      </c>
      <c r="AU790" s="293"/>
      <c r="AV790" s="292" t="s">
        <v>9</v>
      </c>
      <c r="AW790" s="293"/>
      <c r="AX790" s="292" t="s">
        <v>10</v>
      </c>
      <c r="AY790" s="293"/>
      <c r="AZ790" s="292" t="s">
        <v>11</v>
      </c>
      <c r="BA790" s="293"/>
      <c r="BB790" s="292" t="s">
        <v>12</v>
      </c>
      <c r="BC790" s="293"/>
      <c r="BD790" s="294" t="s">
        <v>40</v>
      </c>
      <c r="BE790" s="295"/>
      <c r="BF790" s="296" t="s">
        <v>41</v>
      </c>
      <c r="BG790" s="297"/>
      <c r="BI790" s="146" t="s">
        <v>22</v>
      </c>
      <c r="BJ790" s="129">
        <f>B790/B808</f>
        <v>8.309133489461358E-2</v>
      </c>
      <c r="BK790" s="130">
        <f t="shared" ref="BK790" si="15185">C790/C808</f>
        <v>5.5061025970450581E-2</v>
      </c>
      <c r="BL790" s="131">
        <f t="shared" ref="BL790" si="15186">D790/D808</f>
        <v>6.8529356239380779E-2</v>
      </c>
      <c r="BM790" s="132">
        <f t="shared" ref="BM790" si="15187">E790/E808</f>
        <v>5.3486150907354348E-2</v>
      </c>
      <c r="BN790" s="129">
        <f t="shared" ref="BN790" si="15188">F790/F808</f>
        <v>9.9025141097998967E-2</v>
      </c>
      <c r="BO790" s="130">
        <f t="shared" ref="BO790" si="15189">G790/G808</f>
        <v>3.4062237174095879E-2</v>
      </c>
      <c r="BP790" s="131">
        <f t="shared" ref="BP790" si="15190">H790/H808</f>
        <v>7.5032341526520052E-2</v>
      </c>
      <c r="BQ790" s="132">
        <f t="shared" ref="BQ790" si="15191">I790/I808</f>
        <v>4.998919152615651E-2</v>
      </c>
      <c r="BR790" s="129">
        <f t="shared" ref="BR790" si="15192">J790/J808</f>
        <v>5.3855569155446759E-2</v>
      </c>
      <c r="BS790" s="130">
        <f t="shared" ref="BS790" si="15193">K790/K808</f>
        <v>0.12570412096056924</v>
      </c>
      <c r="BT790" s="131">
        <f t="shared" ref="BT790" si="15194">L790/L808</f>
        <v>4.0097077134114173E-2</v>
      </c>
      <c r="BU790" s="129">
        <f t="shared" ref="BU790" si="15195">M790/M808</f>
        <v>0.10653027485017566</v>
      </c>
      <c r="BV790" s="133">
        <f t="shared" ref="BV790" si="15196">N790/N808</f>
        <v>5.2514716513477229E-2</v>
      </c>
      <c r="BW790" s="134">
        <f t="shared" ref="BW790" si="15197">O790/O808</f>
        <v>9.1301727601446364E-2</v>
      </c>
      <c r="BX790" s="129">
        <f t="shared" ref="BX790" si="15198">P790/P808</f>
        <v>6.2226640159045728E-2</v>
      </c>
      <c r="BY790" s="130">
        <f t="shared" ref="BY790" si="15199">Q790/Q808</f>
        <v>5.8504875406283859E-2</v>
      </c>
      <c r="BZ790" s="131">
        <f t="shared" ref="BZ790" si="15200">R790/R808</f>
        <v>7.8763278348734783E-2</v>
      </c>
      <c r="CA790" s="132">
        <f t="shared" ref="CA790" si="15201">S790/S808</f>
        <v>6.1317677756033917E-2</v>
      </c>
      <c r="CB790" s="129">
        <f t="shared" ref="CB790" si="15202">T790/T808</f>
        <v>4.3553404770134807E-2</v>
      </c>
      <c r="CC790" s="130">
        <f t="shared" ref="CC790" si="15203">U790/U808</f>
        <v>7.6230299131553561E-2</v>
      </c>
      <c r="CD790" s="131">
        <f t="shared" ref="CD790" si="15204">V790/V808</f>
        <v>4.110324103884954E-2</v>
      </c>
      <c r="CE790" s="132">
        <f t="shared" ref="CE790" si="15205">W790/W808</f>
        <v>8.8621855050694712E-2</v>
      </c>
      <c r="CF790" s="129">
        <f t="shared" ref="CF790" si="15206">X790/X808</f>
        <v>6.0230484888019131E-2</v>
      </c>
      <c r="CG790" s="130">
        <f t="shared" ref="CG790" si="15207">Y790/Y808</f>
        <v>8.3290043290043289E-2</v>
      </c>
      <c r="CH790" s="131">
        <f t="shared" ref="CH790" si="15208">Z790/Z808</f>
        <v>6.993678031158275E-2</v>
      </c>
      <c r="CI790" s="129">
        <f t="shared" ref="CI790" si="15209">AA790/AA808</f>
        <v>5.7326561486924575E-2</v>
      </c>
      <c r="CJ790" s="135">
        <f t="shared" ref="CJ790" si="15210">AB790/AB808</f>
        <v>6.6643378080687821E-2</v>
      </c>
      <c r="CK790" s="136">
        <f t="shared" ref="CK790" si="15211">AC790/AC808</f>
        <v>6.8252947481243303E-2</v>
      </c>
    </row>
    <row r="791" spans="1:89" ht="15" thickTop="1" thickBot="1" x14ac:dyDescent="0.3">
      <c r="A791" s="137" t="s">
        <v>23</v>
      </c>
      <c r="B791" s="189">
        <v>614</v>
      </c>
      <c r="C791" s="190">
        <v>653</v>
      </c>
      <c r="D791" s="191">
        <v>232</v>
      </c>
      <c r="E791" s="192">
        <v>260</v>
      </c>
      <c r="F791" s="189">
        <v>880</v>
      </c>
      <c r="G791" s="193">
        <v>414</v>
      </c>
      <c r="H791" s="191">
        <v>1122</v>
      </c>
      <c r="I791" s="192">
        <v>907</v>
      </c>
      <c r="J791" s="189">
        <v>167</v>
      </c>
      <c r="K791" s="193">
        <v>349</v>
      </c>
      <c r="L791" s="191">
        <v>385</v>
      </c>
      <c r="M791" s="189">
        <v>785</v>
      </c>
      <c r="N791" s="194">
        <v>901</v>
      </c>
      <c r="O791" s="195">
        <v>1246</v>
      </c>
      <c r="P791" s="189">
        <v>466</v>
      </c>
      <c r="Q791" s="193">
        <v>472</v>
      </c>
      <c r="R791" s="191">
        <v>710</v>
      </c>
      <c r="S791" s="192">
        <v>669</v>
      </c>
      <c r="T791" s="189">
        <v>111</v>
      </c>
      <c r="U791" s="193">
        <v>166</v>
      </c>
      <c r="V791" s="191">
        <v>355</v>
      </c>
      <c r="W791" s="192">
        <v>779</v>
      </c>
      <c r="X791" s="189">
        <v>463</v>
      </c>
      <c r="Y791" s="193">
        <v>358</v>
      </c>
      <c r="Z791" s="191">
        <v>1159</v>
      </c>
      <c r="AA791" s="189">
        <v>1210</v>
      </c>
      <c r="AB791" s="170">
        <f t="shared" si="15047"/>
        <v>7565</v>
      </c>
      <c r="AC791" s="171">
        <f t="shared" si="15048"/>
        <v>8268</v>
      </c>
      <c r="AE791" s="299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5.7517564402810306E-2</v>
      </c>
      <c r="BK791" s="130">
        <f t="shared" ref="BK791" si="15212">C791/C808</f>
        <v>5.9924749931173721E-2</v>
      </c>
      <c r="BL791" s="131">
        <f t="shared" ref="BL791" si="15213">D791/D808</f>
        <v>4.3798376439494052E-2</v>
      </c>
      <c r="BM791" s="132">
        <f t="shared" ref="BM791" si="15214">E791/E808</f>
        <v>4.9665711556829036E-2</v>
      </c>
      <c r="BN791" s="129">
        <f t="shared" ref="BN791" si="15215">F791/F808</f>
        <v>6.4501942388037817E-2</v>
      </c>
      <c r="BO791" s="130">
        <f t="shared" ref="BO791" si="15216">G791/G808</f>
        <v>3.481917577796468E-2</v>
      </c>
      <c r="BP791" s="131">
        <f t="shared" ref="BP791" si="15217">H791/H808</f>
        <v>6.3108161313909672E-2</v>
      </c>
      <c r="BQ791" s="132">
        <f t="shared" ref="BQ791" si="15218">I791/I808</f>
        <v>4.9016428880242109E-2</v>
      </c>
      <c r="BR791" s="129">
        <f t="shared" ref="BR791" si="15219">J791/J808</f>
        <v>5.1101591187270499E-2</v>
      </c>
      <c r="BS791" s="130">
        <f t="shared" ref="BS791" si="15220">K791/K808</f>
        <v>0.10346872220575155</v>
      </c>
      <c r="BT791" s="131">
        <f t="shared" ref="BT791" si="15221">L791/L808</f>
        <v>4.0624670254299881E-2</v>
      </c>
      <c r="BU791" s="129">
        <f t="shared" ref="BU791" si="15222">M791/M808</f>
        <v>8.1111799958669142E-2</v>
      </c>
      <c r="BV791" s="133">
        <f t="shared" ref="BV791" si="15223">N791/N808</f>
        <v>4.6524837343798413E-2</v>
      </c>
      <c r="BW791" s="134">
        <f t="shared" ref="BW791" si="15224">O791/O808</f>
        <v>6.2575331458417038E-2</v>
      </c>
      <c r="BX791" s="129">
        <f t="shared" ref="BX791" si="15225">P791/P808</f>
        <v>4.63220675944334E-2</v>
      </c>
      <c r="BY791" s="130">
        <f t="shared" ref="BY791" si="15226">Q791/Q808</f>
        <v>4.6488722545060576E-2</v>
      </c>
      <c r="BZ791" s="131">
        <f t="shared" ref="BZ791" si="15227">R791/R808</f>
        <v>6.1317903100440455E-2</v>
      </c>
      <c r="CA791" s="132">
        <f t="shared" ref="CA791" si="15228">S791/S808</f>
        <v>5.4549902152641876E-2</v>
      </c>
      <c r="CB791" s="129">
        <f t="shared" ref="CB791" si="15229">T791/T808</f>
        <v>3.8368475630833045E-2</v>
      </c>
      <c r="CC791" s="130">
        <f t="shared" ref="CC791" si="15230">U791/U808</f>
        <v>5.3393374075265357E-2</v>
      </c>
      <c r="CD791" s="131">
        <f t="shared" ref="CD791" si="15231">V791/V808</f>
        <v>3.8098304357158191E-2</v>
      </c>
      <c r="CE791" s="132">
        <f t="shared" ref="CE791" si="15232">W791/W808</f>
        <v>7.3131806233571156E-2</v>
      </c>
      <c r="CF791" s="129">
        <f t="shared" ref="CF791" si="15233">X791/X808</f>
        <v>5.0337029789084581E-2</v>
      </c>
      <c r="CG791" s="130">
        <f t="shared" ref="CG791" si="15234">Y791/Y808</f>
        <v>6.1991341991341993E-2</v>
      </c>
      <c r="CH791" s="131">
        <f t="shared" ref="CH791" si="15235">Z791/Z808</f>
        <v>6.5421088281779186E-2</v>
      </c>
      <c r="CI791" s="129">
        <f t="shared" ref="CI791" si="15236">AA791/AA808</f>
        <v>6.5377134212232554E-2</v>
      </c>
      <c r="CJ791" s="135">
        <f t="shared" ref="CJ791" si="15237">AB791/AB808</f>
        <v>5.3932087631622098E-2</v>
      </c>
      <c r="CK791" s="136">
        <f t="shared" ref="CK791" si="15238">AC791/AC808</f>
        <v>5.9078242229367632E-2</v>
      </c>
    </row>
    <row r="792" spans="1:89" ht="13.5" thickTop="1" x14ac:dyDescent="0.2">
      <c r="A792" s="146" t="s">
        <v>24</v>
      </c>
      <c r="B792" s="203">
        <v>532</v>
      </c>
      <c r="C792" s="197">
        <v>477</v>
      </c>
      <c r="D792" s="198">
        <v>229</v>
      </c>
      <c r="E792" s="199">
        <v>269</v>
      </c>
      <c r="F792" s="196">
        <v>787</v>
      </c>
      <c r="G792" s="200">
        <v>394</v>
      </c>
      <c r="H792" s="198">
        <v>1018</v>
      </c>
      <c r="I792" s="199">
        <v>806</v>
      </c>
      <c r="J792" s="196">
        <v>154</v>
      </c>
      <c r="K792" s="200">
        <v>196</v>
      </c>
      <c r="L792" s="198">
        <v>399</v>
      </c>
      <c r="M792" s="196">
        <v>633</v>
      </c>
      <c r="N792" s="201">
        <v>859</v>
      </c>
      <c r="O792" s="204">
        <v>1071</v>
      </c>
      <c r="P792" s="196">
        <v>434</v>
      </c>
      <c r="Q792" s="200">
        <v>409</v>
      </c>
      <c r="R792" s="198">
        <v>613</v>
      </c>
      <c r="S792" s="199">
        <v>559</v>
      </c>
      <c r="T792" s="196">
        <v>121</v>
      </c>
      <c r="U792" s="200">
        <v>151</v>
      </c>
      <c r="V792" s="198">
        <v>370</v>
      </c>
      <c r="W792" s="205">
        <v>606</v>
      </c>
      <c r="X792" s="196">
        <v>349</v>
      </c>
      <c r="Y792" s="200">
        <v>254</v>
      </c>
      <c r="Z792" s="198">
        <v>933</v>
      </c>
      <c r="AA792" s="196">
        <v>1074</v>
      </c>
      <c r="AB792" s="170">
        <f t="shared" si="15047"/>
        <v>6798</v>
      </c>
      <c r="AC792" s="171">
        <f t="shared" si="15048"/>
        <v>6899</v>
      </c>
      <c r="AE792" s="273" t="str">
        <f>$AE$17</f>
        <v>17:00 - 17:59</v>
      </c>
      <c r="AF792" s="126">
        <f t="shared" ref="AF792:AU794" si="15239">SUMIF($A$9:$A$32,$AE792,B$784:B$807)</f>
        <v>619</v>
      </c>
      <c r="AG792" s="186">
        <f t="shared" si="15239"/>
        <v>1029</v>
      </c>
      <c r="AH792" s="127">
        <f t="shared" si="15239"/>
        <v>481</v>
      </c>
      <c r="AI792" s="180">
        <f t="shared" si="15239"/>
        <v>421</v>
      </c>
      <c r="AJ792" s="126">
        <f t="shared" si="15239"/>
        <v>673</v>
      </c>
      <c r="AK792" s="128">
        <f t="shared" si="15239"/>
        <v>1268</v>
      </c>
      <c r="AL792" s="127">
        <f t="shared" si="15239"/>
        <v>1201</v>
      </c>
      <c r="AM792" s="180">
        <f t="shared" si="15239"/>
        <v>1779</v>
      </c>
      <c r="AN792" s="126">
        <f t="shared" si="15239"/>
        <v>519</v>
      </c>
      <c r="AO792" s="128">
        <f t="shared" si="15239"/>
        <v>134</v>
      </c>
      <c r="AP792" s="127">
        <f t="shared" si="15239"/>
        <v>1180</v>
      </c>
      <c r="AQ792" s="126">
        <f t="shared" si="15239"/>
        <v>346</v>
      </c>
      <c r="AR792" s="179">
        <f t="shared" si="15239"/>
        <v>1851</v>
      </c>
      <c r="AS792" s="181">
        <f t="shared" si="15239"/>
        <v>1131</v>
      </c>
      <c r="AT792" s="126">
        <f t="shared" si="15239"/>
        <v>885</v>
      </c>
      <c r="AU792" s="128">
        <f t="shared" si="15239"/>
        <v>721</v>
      </c>
      <c r="AV792" s="127">
        <f t="shared" ref="AP792:BE794" si="15240">SUMIF($A$9:$A$32,$AE792,R$784:R$807)</f>
        <v>787</v>
      </c>
      <c r="AW792" s="180">
        <f t="shared" si="15240"/>
        <v>1151</v>
      </c>
      <c r="AX792" s="126">
        <f t="shared" si="15240"/>
        <v>481</v>
      </c>
      <c r="AY792" s="128">
        <f t="shared" si="15240"/>
        <v>81</v>
      </c>
      <c r="AZ792" s="127">
        <f t="shared" si="15240"/>
        <v>1148</v>
      </c>
      <c r="BA792" s="180">
        <f t="shared" si="15240"/>
        <v>624</v>
      </c>
      <c r="BB792" s="126">
        <f t="shared" si="15240"/>
        <v>1002</v>
      </c>
      <c r="BC792" s="128">
        <f t="shared" si="15240"/>
        <v>277</v>
      </c>
      <c r="BD792" s="184">
        <f t="shared" si="15240"/>
        <v>1371</v>
      </c>
      <c r="BE792" s="185">
        <f t="shared" si="15240"/>
        <v>1659</v>
      </c>
      <c r="BF792" s="170">
        <f>AF792+AH792+AJ792+AL792+AN792+AP792+AR792+AT792+AV792+AX792+AZ792+BB792+BD792</f>
        <v>12198</v>
      </c>
      <c r="BG792" s="171">
        <f>AG792+AI792+AK792+AM792+AO792+AQ792+AS792+AU792+AW792+AY792+BA792+BC792+BE792</f>
        <v>10621</v>
      </c>
      <c r="BI792" s="146" t="s">
        <v>24</v>
      </c>
      <c r="BJ792" s="129">
        <f>B792/B808</f>
        <v>4.9836065573770495E-2</v>
      </c>
      <c r="BK792" s="130">
        <f t="shared" ref="BK792" si="15241">C792/C808</f>
        <v>4.3773515646508214E-2</v>
      </c>
      <c r="BL792" s="131">
        <f t="shared" ref="BL792" si="15242">D792/D808</f>
        <v>4.3232018123466116E-2</v>
      </c>
      <c r="BM792" s="132">
        <f t="shared" ref="BM792" si="15243">E792/E808</f>
        <v>5.1384909264565425E-2</v>
      </c>
      <c r="BN792" s="129">
        <f t="shared" ref="BN792" si="15244">F792/F808</f>
        <v>5.7685259840211098E-2</v>
      </c>
      <c r="BO792" s="130">
        <f t="shared" ref="BO792" si="15245">G792/G808</f>
        <v>3.3137089991589569E-2</v>
      </c>
      <c r="BP792" s="131">
        <f t="shared" ref="BP792" si="15246">H792/H808</f>
        <v>5.7258563473761181E-2</v>
      </c>
      <c r="BQ792" s="132">
        <f t="shared" ref="BQ792" si="15247">I792/I808</f>
        <v>4.3558149589277992E-2</v>
      </c>
      <c r="BR792" s="129">
        <f t="shared" ref="BR792" si="15248">J792/J808</f>
        <v>4.7123623011015914E-2</v>
      </c>
      <c r="BS792" s="130">
        <f t="shared" ref="BS792" si="15249">K792/K808</f>
        <v>5.8108508745923514E-2</v>
      </c>
      <c r="BT792" s="131">
        <f t="shared" ref="BT792" si="15250">L792/L808</f>
        <v>4.210193099081988E-2</v>
      </c>
      <c r="BU792" s="129">
        <f t="shared" ref="BU792" si="15251">M792/M808</f>
        <v>6.5406075635461872E-2</v>
      </c>
      <c r="BV792" s="133">
        <f t="shared" ref="BV792" si="15252">N792/N808</f>
        <v>4.4356087989259524E-2</v>
      </c>
      <c r="BW792" s="134">
        <f t="shared" ref="BW792" si="15253">O792/O808</f>
        <v>5.3786661309762958E-2</v>
      </c>
      <c r="BX792" s="129">
        <f t="shared" ref="BX792" si="15254">P792/P808</f>
        <v>4.3141153081510931E-2</v>
      </c>
      <c r="BY792" s="130">
        <f t="shared" ref="BY792" si="15255">Q792/Q808</f>
        <v>4.0283660001969861E-2</v>
      </c>
      <c r="BZ792" s="131">
        <f t="shared" ref="BZ792" si="15256">R792/R808</f>
        <v>5.2940668451507036E-2</v>
      </c>
      <c r="CA792" s="132">
        <f t="shared" ref="CA792" si="15257">S792/S808</f>
        <v>4.5580560991519893E-2</v>
      </c>
      <c r="CB792" s="129">
        <f t="shared" ref="CB792" si="15258">T792/T808</f>
        <v>4.1825095057034217E-2</v>
      </c>
      <c r="CC792" s="130">
        <f t="shared" ref="CC792" si="15259">U792/U808</f>
        <v>4.8568671598584752E-2</v>
      </c>
      <c r="CD792" s="131">
        <f t="shared" ref="CD792" si="15260">V792/V808</f>
        <v>3.9708091865207129E-2</v>
      </c>
      <c r="CE792" s="132">
        <f t="shared" ref="CE792" si="15261">W792/W808</f>
        <v>5.6890724746526476E-2</v>
      </c>
      <c r="CF792" s="129">
        <f t="shared" ref="CF792" si="15262">X792/X808</f>
        <v>3.7943031093716023E-2</v>
      </c>
      <c r="CG792" s="130">
        <f t="shared" ref="CG792" si="15263">Y792/Y808</f>
        <v>4.3982683982683984E-2</v>
      </c>
      <c r="CH792" s="131">
        <f t="shared" ref="CH792" si="15264">Z792/Z808</f>
        <v>5.2664258297584102E-2</v>
      </c>
      <c r="CI792" s="129">
        <f t="shared" ref="CI792" si="15265">AA792/AA808</f>
        <v>5.8028960449535337E-2</v>
      </c>
      <c r="CJ792" s="135">
        <f t="shared" ref="CJ792" si="15266">AB792/AB808</f>
        <v>4.8464022699242174E-2</v>
      </c>
      <c r="CK792" s="136">
        <f t="shared" ref="CK792" si="15267">AC792/AC808</f>
        <v>4.9296177206145049E-2</v>
      </c>
    </row>
    <row r="793" spans="1:89" x14ac:dyDescent="0.2">
      <c r="A793" s="137" t="s">
        <v>25</v>
      </c>
      <c r="B793" s="206">
        <v>485</v>
      </c>
      <c r="C793" s="190">
        <v>538</v>
      </c>
      <c r="D793" s="191">
        <v>226</v>
      </c>
      <c r="E793" s="192">
        <v>269</v>
      </c>
      <c r="F793" s="189">
        <v>665</v>
      </c>
      <c r="G793" s="193">
        <v>414</v>
      </c>
      <c r="H793" s="191">
        <v>827</v>
      </c>
      <c r="I793" s="192">
        <v>845</v>
      </c>
      <c r="J793" s="189">
        <v>177</v>
      </c>
      <c r="K793" s="190">
        <v>163</v>
      </c>
      <c r="L793" s="191">
        <v>414</v>
      </c>
      <c r="M793" s="189">
        <v>467</v>
      </c>
      <c r="N793" s="194">
        <v>848</v>
      </c>
      <c r="O793" s="207">
        <v>920</v>
      </c>
      <c r="P793" s="189">
        <v>432</v>
      </c>
      <c r="Q793" s="190">
        <v>374</v>
      </c>
      <c r="R793" s="191">
        <v>584</v>
      </c>
      <c r="S793" s="192">
        <v>533</v>
      </c>
      <c r="T793" s="198">
        <v>90</v>
      </c>
      <c r="U793" s="189">
        <v>121</v>
      </c>
      <c r="V793" s="191">
        <v>391</v>
      </c>
      <c r="W793" s="208">
        <v>538</v>
      </c>
      <c r="X793" s="189">
        <v>308</v>
      </c>
      <c r="Y793" s="193">
        <v>218</v>
      </c>
      <c r="Z793" s="191">
        <v>908</v>
      </c>
      <c r="AA793" s="189">
        <v>1013</v>
      </c>
      <c r="AB793" s="170">
        <f t="shared" si="15047"/>
        <v>6355</v>
      </c>
      <c r="AC793" s="171">
        <f t="shared" si="15048"/>
        <v>6413</v>
      </c>
      <c r="AE793" s="275" t="str">
        <f>$AE$18</f>
        <v>18:00 - 18:59</v>
      </c>
      <c r="AF793" s="126">
        <f t="shared" si="15239"/>
        <v>564</v>
      </c>
      <c r="AG793" s="190">
        <f t="shared" si="15239"/>
        <v>1361</v>
      </c>
      <c r="AH793" s="191">
        <f t="shared" si="15239"/>
        <v>334</v>
      </c>
      <c r="AI793" s="192">
        <f t="shared" si="15239"/>
        <v>506</v>
      </c>
      <c r="AJ793" s="276">
        <f t="shared" si="15239"/>
        <v>618</v>
      </c>
      <c r="AK793" s="193">
        <f t="shared" si="15239"/>
        <v>1400</v>
      </c>
      <c r="AL793" s="191">
        <f t="shared" si="15239"/>
        <v>1110</v>
      </c>
      <c r="AM793" s="192">
        <f t="shared" si="15239"/>
        <v>1981</v>
      </c>
      <c r="AN793" s="276">
        <f t="shared" si="15239"/>
        <v>389</v>
      </c>
      <c r="AO793" s="193">
        <f t="shared" si="15239"/>
        <v>86</v>
      </c>
      <c r="AP793" s="191">
        <f t="shared" si="15240"/>
        <v>1236</v>
      </c>
      <c r="AQ793" s="276">
        <f t="shared" si="15240"/>
        <v>344</v>
      </c>
      <c r="AR793" s="194">
        <f t="shared" si="15240"/>
        <v>1661</v>
      </c>
      <c r="AS793" s="195">
        <f t="shared" si="15240"/>
        <v>1143</v>
      </c>
      <c r="AT793" s="276">
        <f t="shared" si="15240"/>
        <v>860</v>
      </c>
      <c r="AU793" s="193">
        <f t="shared" si="15240"/>
        <v>813</v>
      </c>
      <c r="AV793" s="191">
        <f t="shared" si="15240"/>
        <v>733</v>
      </c>
      <c r="AW793" s="192">
        <f t="shared" si="15240"/>
        <v>1053</v>
      </c>
      <c r="AX793" s="276">
        <f t="shared" si="15240"/>
        <v>353</v>
      </c>
      <c r="AY793" s="193">
        <f t="shared" si="15240"/>
        <v>79</v>
      </c>
      <c r="AZ793" s="191">
        <f t="shared" si="15240"/>
        <v>1023</v>
      </c>
      <c r="BA793" s="192">
        <f t="shared" si="15240"/>
        <v>501</v>
      </c>
      <c r="BB793" s="276">
        <f t="shared" si="15240"/>
        <v>777</v>
      </c>
      <c r="BC793" s="193">
        <f t="shared" si="15240"/>
        <v>225</v>
      </c>
      <c r="BD793" s="191">
        <f t="shared" si="15240"/>
        <v>974</v>
      </c>
      <c r="BE793" s="276">
        <f t="shared" si="15240"/>
        <v>1284</v>
      </c>
      <c r="BF793" s="172">
        <f>SUM(AF793,AH793,AJ793,AL793,AN793,AP793,AR793,AT793,AV793,AX793,AZ793,BB793,BD793)</f>
        <v>10632</v>
      </c>
      <c r="BG793" s="173">
        <f>SUM(AG793,AI793,AK793,AM793,AO793,AQ793,AS793,AU793,AW793,AY793,BA793,BC793,BE793)</f>
        <v>10776</v>
      </c>
      <c r="BI793" s="137" t="s">
        <v>25</v>
      </c>
      <c r="BJ793" s="129">
        <f>B793/B808</f>
        <v>4.5433255269320842E-2</v>
      </c>
      <c r="BK793" s="130">
        <f t="shared" ref="BK793" si="15268">C793/C808</f>
        <v>4.9371386620170689E-2</v>
      </c>
      <c r="BL793" s="131">
        <f t="shared" ref="BL793" si="15269">D793/D808</f>
        <v>4.2665659807438173E-2</v>
      </c>
      <c r="BM793" s="132">
        <f t="shared" ref="BM793" si="15270">E793/E808</f>
        <v>5.1384909264565425E-2</v>
      </c>
      <c r="BN793" s="129">
        <f t="shared" ref="BN793" si="15271">F793/F808</f>
        <v>4.874294510005131E-2</v>
      </c>
      <c r="BO793" s="130">
        <f t="shared" ref="BO793" si="15272">G793/G808</f>
        <v>3.481917577796468E-2</v>
      </c>
      <c r="BP793" s="131">
        <f t="shared" ref="BP793" si="15273">H793/H808</f>
        <v>4.6515552055796161E-2</v>
      </c>
      <c r="BQ793" s="132">
        <f t="shared" ref="BQ793" si="15274">I793/I808</f>
        <v>4.5665801988759185E-2</v>
      </c>
      <c r="BR793" s="129">
        <f t="shared" ref="BR793" si="15275">J793/J808</f>
        <v>5.4161566707466344E-2</v>
      </c>
      <c r="BS793" s="130">
        <f t="shared" ref="BS793" si="15276">K793/K808</f>
        <v>4.8324933293803739E-2</v>
      </c>
      <c r="BT793" s="131">
        <f t="shared" ref="BT793" si="15277">L793/L808</f>
        <v>4.3684710351377019E-2</v>
      </c>
      <c r="BU793" s="129">
        <f t="shared" ref="BU793" si="15278">M793/M808</f>
        <v>4.8253771440380247E-2</v>
      </c>
      <c r="BV793" s="133">
        <f t="shared" ref="BV793" si="15279">N793/N808</f>
        <v>4.3788082205927913E-2</v>
      </c>
      <c r="BW793" s="134">
        <f t="shared" ref="BW793" si="15280">O793/O808</f>
        <v>4.6203294495781436E-2</v>
      </c>
      <c r="BX793" s="129">
        <f t="shared" ref="BX793" si="15281">P793/P808</f>
        <v>4.2942345924453278E-2</v>
      </c>
      <c r="BY793" s="130">
        <f t="shared" ref="BY793" si="15282">Q793/Q808</f>
        <v>3.6836403033586131E-2</v>
      </c>
      <c r="BZ793" s="131">
        <f t="shared" ref="BZ793" si="15283">R793/R808</f>
        <v>5.0436134381207358E-2</v>
      </c>
      <c r="CA793" s="132">
        <f t="shared" ref="CA793" si="15284">S793/S808</f>
        <v>4.3460534898891061E-2</v>
      </c>
      <c r="CB793" s="129">
        <f t="shared" ref="CB793" si="15285">T793/T808</f>
        <v>3.1109574835810578E-2</v>
      </c>
      <c r="CC793" s="130">
        <f t="shared" ref="CC793" si="15286">U793/U808</f>
        <v>3.8919266645223542E-2</v>
      </c>
      <c r="CD793" s="131">
        <f t="shared" ref="CD793" si="15287">V793/V808</f>
        <v>4.1961794376475639E-2</v>
      </c>
      <c r="CE793" s="132">
        <f t="shared" ref="CE793" si="15288">W793/W808</f>
        <v>5.0506947052196771E-2</v>
      </c>
      <c r="CF793" s="129">
        <f t="shared" ref="CF793" si="15289">X793/X808</f>
        <v>3.3485540334855401E-2</v>
      </c>
      <c r="CG793" s="130">
        <f t="shared" ref="CG793" si="15290">Y793/Y808</f>
        <v>3.7748917748917747E-2</v>
      </c>
      <c r="CH793" s="131">
        <f t="shared" ref="CH793" si="15291">Z793/Z808</f>
        <v>5.1253104538270491E-2</v>
      </c>
      <c r="CI793" s="129">
        <f t="shared" ref="CI793" si="15292">AA793/AA808</f>
        <v>5.4733088394207909E-2</v>
      </c>
      <c r="CJ793" s="135">
        <f t="shared" ref="CJ793" si="15293">AB793/AB808</f>
        <v>4.530580527415181E-2</v>
      </c>
      <c r="CK793" s="136">
        <f t="shared" ref="CK793" si="15294">AC793/AC808</f>
        <v>4.582350839585566E-2</v>
      </c>
    </row>
    <row r="794" spans="1:89" ht="13.5" thickBot="1" x14ac:dyDescent="0.25">
      <c r="A794" s="146" t="s">
        <v>26</v>
      </c>
      <c r="B794" s="203">
        <v>406</v>
      </c>
      <c r="C794" s="197">
        <v>498</v>
      </c>
      <c r="D794" s="198">
        <v>196</v>
      </c>
      <c r="E794" s="199">
        <v>275</v>
      </c>
      <c r="F794" s="196">
        <v>524</v>
      </c>
      <c r="G794" s="200">
        <v>425</v>
      </c>
      <c r="H794" s="198">
        <v>819</v>
      </c>
      <c r="I794" s="199">
        <v>716</v>
      </c>
      <c r="J794" s="196">
        <v>149</v>
      </c>
      <c r="K794" s="197">
        <v>135</v>
      </c>
      <c r="L794" s="198">
        <v>348</v>
      </c>
      <c r="M794" s="196">
        <v>401</v>
      </c>
      <c r="N794" s="201">
        <v>667</v>
      </c>
      <c r="O794" s="204">
        <v>818</v>
      </c>
      <c r="P794" s="196">
        <v>347</v>
      </c>
      <c r="Q794" s="197">
        <v>348</v>
      </c>
      <c r="R794" s="198">
        <v>478</v>
      </c>
      <c r="S794" s="199">
        <v>518</v>
      </c>
      <c r="T794" s="196">
        <v>94</v>
      </c>
      <c r="U794" s="200">
        <v>133</v>
      </c>
      <c r="V794" s="198">
        <v>372</v>
      </c>
      <c r="W794" s="205">
        <v>483</v>
      </c>
      <c r="X794" s="196">
        <v>351</v>
      </c>
      <c r="Y794" s="200">
        <v>188</v>
      </c>
      <c r="Z794" s="198">
        <v>863</v>
      </c>
      <c r="AA794" s="196">
        <v>955</v>
      </c>
      <c r="AB794" s="170">
        <f t="shared" si="15047"/>
        <v>5614</v>
      </c>
      <c r="AC794" s="171">
        <f t="shared" si="15048"/>
        <v>5893</v>
      </c>
      <c r="AE794" s="273">
        <f>$AE$19</f>
        <v>0</v>
      </c>
      <c r="AF794" s="126">
        <f t="shared" si="15239"/>
        <v>0</v>
      </c>
      <c r="AG794" s="197">
        <f t="shared" si="15239"/>
        <v>0</v>
      </c>
      <c r="AH794" s="198">
        <f t="shared" si="15239"/>
        <v>0</v>
      </c>
      <c r="AI794" s="199">
        <f t="shared" si="15239"/>
        <v>0</v>
      </c>
      <c r="AJ794" s="196">
        <f t="shared" si="15239"/>
        <v>0</v>
      </c>
      <c r="AK794" s="200">
        <f t="shared" si="15239"/>
        <v>0</v>
      </c>
      <c r="AL794" s="198">
        <f t="shared" si="15239"/>
        <v>0</v>
      </c>
      <c r="AM794" s="199">
        <f t="shared" si="15239"/>
        <v>0</v>
      </c>
      <c r="AN794" s="196">
        <f t="shared" si="15239"/>
        <v>0</v>
      </c>
      <c r="AO794" s="200">
        <f t="shared" si="15239"/>
        <v>0</v>
      </c>
      <c r="AP794" s="198">
        <f t="shared" si="15240"/>
        <v>0</v>
      </c>
      <c r="AQ794" s="196">
        <f t="shared" si="15240"/>
        <v>0</v>
      </c>
      <c r="AR794" s="201">
        <f t="shared" si="15240"/>
        <v>0</v>
      </c>
      <c r="AS794" s="202">
        <f t="shared" si="15240"/>
        <v>0</v>
      </c>
      <c r="AT794" s="196">
        <f t="shared" si="15240"/>
        <v>0</v>
      </c>
      <c r="AU794" s="200">
        <f t="shared" si="15240"/>
        <v>0</v>
      </c>
      <c r="AV794" s="198">
        <f t="shared" si="15240"/>
        <v>0</v>
      </c>
      <c r="AW794" s="199">
        <f t="shared" si="15240"/>
        <v>0</v>
      </c>
      <c r="AX794" s="196">
        <f t="shared" si="15240"/>
        <v>0</v>
      </c>
      <c r="AY794" s="200">
        <f t="shared" si="15240"/>
        <v>0</v>
      </c>
      <c r="AZ794" s="198">
        <f t="shared" si="15240"/>
        <v>0</v>
      </c>
      <c r="BA794" s="199">
        <f t="shared" si="15240"/>
        <v>0</v>
      </c>
      <c r="BB794" s="196">
        <f t="shared" si="15240"/>
        <v>0</v>
      </c>
      <c r="BC794" s="200">
        <f t="shared" si="15240"/>
        <v>0</v>
      </c>
      <c r="BD794" s="198">
        <f t="shared" si="15240"/>
        <v>0</v>
      </c>
      <c r="BE794" s="196">
        <f t="shared" si="15240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3.8032786885245903E-2</v>
      </c>
      <c r="BK794" s="130">
        <f t="shared" ref="BK794" si="15295">C794/C808</f>
        <v>4.5700651555473981E-2</v>
      </c>
      <c r="BL794" s="131">
        <f t="shared" ref="BL794" si="15296">D794/D808</f>
        <v>3.7002076647158766E-2</v>
      </c>
      <c r="BM794" s="132">
        <f t="shared" ref="BM794" si="15297">E794/E808</f>
        <v>5.253104106972302E-2</v>
      </c>
      <c r="BN794" s="129">
        <f t="shared" ref="BN794" si="15298">F794/F808</f>
        <v>3.8407974785604336E-2</v>
      </c>
      <c r="BO794" s="130">
        <f t="shared" ref="BO794" si="15299">G794/G808</f>
        <v>3.5744322960470983E-2</v>
      </c>
      <c r="BP794" s="131">
        <f t="shared" ref="BP794" si="15300">H794/H808</f>
        <v>4.6065582991169356E-2</v>
      </c>
      <c r="BQ794" s="132">
        <f t="shared" ref="BQ794" si="15301">I794/I808</f>
        <v>3.8694336359706011E-2</v>
      </c>
      <c r="BR794" s="129">
        <f t="shared" ref="BR794" si="15302">J794/J808</f>
        <v>4.5593635250917995E-2</v>
      </c>
      <c r="BS794" s="130">
        <f t="shared" ref="BS794" si="15303">K794/K808</f>
        <v>4.0023717758671806E-2</v>
      </c>
      <c r="BT794" s="131">
        <f t="shared" ref="BT794" si="15304">L794/L808</f>
        <v>3.6720481164925607E-2</v>
      </c>
      <c r="BU794" s="129">
        <f t="shared" ref="BU794" si="15305">M794/M808</f>
        <v>4.1434180615829715E-2</v>
      </c>
      <c r="BV794" s="133">
        <f t="shared" ref="BV794" si="15306">N794/N808</f>
        <v>3.4441805225653203E-2</v>
      </c>
      <c r="BW794" s="134">
        <f t="shared" ref="BW794" si="15307">O794/O808</f>
        <v>4.1080755323423063E-2</v>
      </c>
      <c r="BX794" s="129">
        <f t="shared" ref="BX794" si="15308">P794/P808</f>
        <v>3.4493041749502983E-2</v>
      </c>
      <c r="BY794" s="130">
        <f t="shared" ref="BY794" si="15309">Q794/Q808</f>
        <v>3.4275583571358216E-2</v>
      </c>
      <c r="BZ794" s="131">
        <f t="shared" ref="BZ794" si="15310">R794/R808</f>
        <v>4.1281630538043006E-2</v>
      </c>
      <c r="CA794" s="132">
        <f t="shared" ref="CA794" si="15311">S794/S808</f>
        <v>4.2237442922374427E-2</v>
      </c>
      <c r="CB794" s="129">
        <f t="shared" ref="CB794" si="15312">T794/T808</f>
        <v>3.2492222606291046E-2</v>
      </c>
      <c r="CC794" s="130">
        <f t="shared" ref="CC794" si="15313">U794/U808</f>
        <v>4.277902862656803E-2</v>
      </c>
      <c r="CD794" s="131">
        <f t="shared" ref="CD794" si="15314">V794/V808</f>
        <v>3.9922730199613649E-2</v>
      </c>
      <c r="CE794" s="132">
        <f t="shared" ref="CE794" si="15315">W794/W808</f>
        <v>4.5343597446488922E-2</v>
      </c>
      <c r="CF794" s="129">
        <f t="shared" ref="CF794" si="15316">X794/X808</f>
        <v>3.816046966731898E-2</v>
      </c>
      <c r="CG794" s="130">
        <f t="shared" ref="CG794" si="15317">Y794/Y808</f>
        <v>3.2554112554112558E-2</v>
      </c>
      <c r="CH794" s="131">
        <f t="shared" ref="CH794" si="15318">Z794/Z808</f>
        <v>4.8713027771505983E-2</v>
      </c>
      <c r="CI794" s="129">
        <f t="shared" ref="CI794" si="15319">AA794/AA808</f>
        <v>5.1599308407175276E-2</v>
      </c>
      <c r="CJ794" s="135">
        <f t="shared" ref="CJ794" si="15320">AB794/AB808</f>
        <v>4.0023098475072898E-2</v>
      </c>
      <c r="CK794" s="136">
        <f t="shared" ref="CK794" si="15321">AC794/AC808</f>
        <v>4.210789567702751E-2</v>
      </c>
    </row>
    <row r="795" spans="1:89" ht="14.25" thickTop="1" thickBot="1" x14ac:dyDescent="0.25">
      <c r="A795" s="137" t="s">
        <v>27</v>
      </c>
      <c r="B795" s="206">
        <v>426</v>
      </c>
      <c r="C795" s="190">
        <v>518</v>
      </c>
      <c r="D795" s="191">
        <v>238</v>
      </c>
      <c r="E795" s="192">
        <v>227</v>
      </c>
      <c r="F795" s="189">
        <v>476</v>
      </c>
      <c r="G795" s="193">
        <v>402</v>
      </c>
      <c r="H795" s="191">
        <v>774</v>
      </c>
      <c r="I795" s="192">
        <v>849</v>
      </c>
      <c r="J795" s="189">
        <v>171</v>
      </c>
      <c r="K795" s="190">
        <v>138</v>
      </c>
      <c r="L795" s="191">
        <v>399</v>
      </c>
      <c r="M795" s="189">
        <v>387</v>
      </c>
      <c r="N795" s="194">
        <v>752</v>
      </c>
      <c r="O795" s="207">
        <v>654</v>
      </c>
      <c r="P795" s="189">
        <v>452</v>
      </c>
      <c r="Q795" s="190">
        <v>323</v>
      </c>
      <c r="R795" s="191">
        <v>493</v>
      </c>
      <c r="S795" s="192">
        <v>477</v>
      </c>
      <c r="T795" s="189">
        <v>128</v>
      </c>
      <c r="U795" s="193">
        <v>112</v>
      </c>
      <c r="V795" s="191">
        <v>433</v>
      </c>
      <c r="W795" s="208">
        <v>420</v>
      </c>
      <c r="X795" s="189">
        <v>345</v>
      </c>
      <c r="Y795" s="193">
        <v>166</v>
      </c>
      <c r="Z795" s="191">
        <v>856</v>
      </c>
      <c r="AA795" s="189">
        <v>917</v>
      </c>
      <c r="AB795" s="170">
        <f t="shared" si="15047"/>
        <v>5943</v>
      </c>
      <c r="AC795" s="171">
        <f t="shared" si="15048"/>
        <v>5590</v>
      </c>
      <c r="AE795" s="267" t="s">
        <v>13</v>
      </c>
      <c r="AF795" s="20">
        <f t="shared" ref="AF795:BG795" si="15322">SUM(AF792:AF794)</f>
        <v>1183</v>
      </c>
      <c r="AG795" s="21">
        <f t="shared" si="15322"/>
        <v>2390</v>
      </c>
      <c r="AH795" s="20">
        <f t="shared" si="15322"/>
        <v>815</v>
      </c>
      <c r="AI795" s="21">
        <f t="shared" si="15322"/>
        <v>927</v>
      </c>
      <c r="AJ795" s="20">
        <f t="shared" si="15322"/>
        <v>1291</v>
      </c>
      <c r="AK795" s="21">
        <f t="shared" si="15322"/>
        <v>2668</v>
      </c>
      <c r="AL795" s="20">
        <f t="shared" si="15322"/>
        <v>2311</v>
      </c>
      <c r="AM795" s="21">
        <f t="shared" si="15322"/>
        <v>3760</v>
      </c>
      <c r="AN795" s="20">
        <f t="shared" si="15322"/>
        <v>908</v>
      </c>
      <c r="AO795" s="21">
        <f t="shared" si="15322"/>
        <v>220</v>
      </c>
      <c r="AP795" s="20">
        <f t="shared" si="15322"/>
        <v>2416</v>
      </c>
      <c r="AQ795" s="21">
        <f t="shared" si="15322"/>
        <v>690</v>
      </c>
      <c r="AR795" s="20">
        <f t="shared" si="15322"/>
        <v>3512</v>
      </c>
      <c r="AS795" s="21">
        <f t="shared" si="15322"/>
        <v>2274</v>
      </c>
      <c r="AT795" s="20">
        <f t="shared" si="15322"/>
        <v>1745</v>
      </c>
      <c r="AU795" s="21">
        <f t="shared" si="15322"/>
        <v>1534</v>
      </c>
      <c r="AV795" s="20">
        <f t="shared" si="15322"/>
        <v>1520</v>
      </c>
      <c r="AW795" s="21">
        <f t="shared" si="15322"/>
        <v>2204</v>
      </c>
      <c r="AX795" s="20">
        <f t="shared" si="15322"/>
        <v>834</v>
      </c>
      <c r="AY795" s="21">
        <f t="shared" si="15322"/>
        <v>160</v>
      </c>
      <c r="AZ795" s="20">
        <f t="shared" si="15322"/>
        <v>2171</v>
      </c>
      <c r="BA795" s="21">
        <f t="shared" si="15322"/>
        <v>1125</v>
      </c>
      <c r="BB795" s="20">
        <f t="shared" si="15322"/>
        <v>1779</v>
      </c>
      <c r="BC795" s="21">
        <f t="shared" si="15322"/>
        <v>502</v>
      </c>
      <c r="BD795" s="20">
        <f t="shared" si="15322"/>
        <v>2345</v>
      </c>
      <c r="BE795" s="21">
        <f t="shared" si="15322"/>
        <v>2943</v>
      </c>
      <c r="BF795" s="174">
        <f t="shared" si="15322"/>
        <v>22830</v>
      </c>
      <c r="BG795" s="175">
        <f t="shared" si="15322"/>
        <v>21397</v>
      </c>
      <c r="BI795" s="137" t="s">
        <v>27</v>
      </c>
      <c r="BJ795" s="129">
        <f>B795/B808</f>
        <v>3.9906323185011708E-2</v>
      </c>
      <c r="BK795" s="130">
        <f t="shared" ref="BK795" si="15323">C795/C808</f>
        <v>4.7536019087822338E-2</v>
      </c>
      <c r="BL795" s="131">
        <f t="shared" ref="BL795" si="15324">D795/D808</f>
        <v>4.4931093071549931E-2</v>
      </c>
      <c r="BM795" s="132">
        <f t="shared" ref="BM795" si="15325">E795/E808</f>
        <v>4.3361986628462273E-2</v>
      </c>
      <c r="BN795" s="129">
        <f t="shared" ref="BN795" si="15326">F795/F808</f>
        <v>3.4889687018984095E-2</v>
      </c>
      <c r="BO795" s="130">
        <f t="shared" ref="BO795" si="15327">G795/G808</f>
        <v>3.3809924306139612E-2</v>
      </c>
      <c r="BP795" s="131">
        <f t="shared" ref="BP795" si="15328">H795/H808</f>
        <v>4.3534507002643566E-2</v>
      </c>
      <c r="BQ795" s="132">
        <f t="shared" ref="BQ795" si="15329">I795/I808</f>
        <v>4.588197146562905E-2</v>
      </c>
      <c r="BR795" s="129">
        <f t="shared" ref="BR795" si="15330">J795/J808</f>
        <v>5.232558139534884E-2</v>
      </c>
      <c r="BS795" s="130">
        <f t="shared" ref="BS795" si="15331">K795/K808</f>
        <v>4.0913133708864513E-2</v>
      </c>
      <c r="BT795" s="131">
        <f t="shared" ref="BT795" si="15332">L795/L808</f>
        <v>4.210193099081988E-2</v>
      </c>
      <c r="BU795" s="129">
        <f t="shared" ref="BU795" si="15333">M795/M808</f>
        <v>3.9987600743955361E-2</v>
      </c>
      <c r="BV795" s="133">
        <f t="shared" ref="BV795" si="15334">N795/N808</f>
        <v>3.8830940824124756E-2</v>
      </c>
      <c r="BW795" s="134">
        <f t="shared" ref="BW795" si="15335">O795/O808</f>
        <v>3.2844515869827243E-2</v>
      </c>
      <c r="BX795" s="129">
        <f t="shared" ref="BX795" si="15336">P795/P808</f>
        <v>4.4930417495029823E-2</v>
      </c>
      <c r="BY795" s="130">
        <f t="shared" ref="BY795" si="15337">Q795/Q808</f>
        <v>3.181325716536984E-2</v>
      </c>
      <c r="BZ795" s="131">
        <f t="shared" ref="BZ795" si="15338">R795/R808</f>
        <v>4.2577079195094569E-2</v>
      </c>
      <c r="CA795" s="132">
        <f t="shared" ref="CA795" si="15339">S795/S808</f>
        <v>3.8894324853228961E-2</v>
      </c>
      <c r="CB795" s="129">
        <f t="shared" ref="CB795" si="15340">T795/T808</f>
        <v>4.4244728655375043E-2</v>
      </c>
      <c r="CC795" s="130">
        <f t="shared" ref="CC795" si="15341">U795/U808</f>
        <v>3.6024445159215185E-2</v>
      </c>
      <c r="CD795" s="131">
        <f t="shared" ref="CD795" si="15342">V795/V808</f>
        <v>4.6469199399012666E-2</v>
      </c>
      <c r="CE795" s="132">
        <f t="shared" ref="CE795" si="15343">W795/W808</f>
        <v>3.9429215170859934E-2</v>
      </c>
      <c r="CF795" s="129">
        <f t="shared" ref="CF795" si="15344">X795/X808</f>
        <v>3.7508153946510109E-2</v>
      </c>
      <c r="CG795" s="130">
        <f t="shared" ref="CG795" si="15345">Y795/Y808</f>
        <v>2.8744588744588746E-2</v>
      </c>
      <c r="CH795" s="131">
        <f t="shared" ref="CH795" si="15346">Z795/Z808</f>
        <v>4.8317904718898172E-2</v>
      </c>
      <c r="CI795" s="129">
        <f t="shared" ref="CI795" si="15347">AA795/AA808</f>
        <v>4.9546142208774582E-2</v>
      </c>
      <c r="CJ795" s="135">
        <f t="shared" ref="CJ795" si="15348">AB795/AB808</f>
        <v>4.2368591777228043E-2</v>
      </c>
      <c r="CK795" s="136">
        <f t="shared" ref="CK795" si="15349">AC795/AC808</f>
        <v>3.9942836727402641E-2</v>
      </c>
    </row>
    <row r="796" spans="1:89" ht="13.5" thickTop="1" x14ac:dyDescent="0.2">
      <c r="A796" s="146" t="s">
        <v>28</v>
      </c>
      <c r="B796" s="203">
        <v>400</v>
      </c>
      <c r="C796" s="197">
        <v>636</v>
      </c>
      <c r="D796" s="198">
        <v>217</v>
      </c>
      <c r="E796" s="199">
        <v>298</v>
      </c>
      <c r="F796" s="196">
        <v>434</v>
      </c>
      <c r="G796" s="200">
        <v>720</v>
      </c>
      <c r="H796" s="198">
        <v>879</v>
      </c>
      <c r="I796" s="199">
        <v>1015</v>
      </c>
      <c r="J796" s="196">
        <v>180</v>
      </c>
      <c r="K796" s="197">
        <v>106</v>
      </c>
      <c r="L796" s="198">
        <v>639</v>
      </c>
      <c r="M796" s="196">
        <v>304</v>
      </c>
      <c r="N796" s="201">
        <v>1244</v>
      </c>
      <c r="O796" s="204">
        <v>669</v>
      </c>
      <c r="P796" s="196">
        <v>509</v>
      </c>
      <c r="Q796" s="197">
        <v>416</v>
      </c>
      <c r="R796" s="198">
        <v>532</v>
      </c>
      <c r="S796" s="199">
        <v>660</v>
      </c>
      <c r="T796" s="196">
        <v>200</v>
      </c>
      <c r="U796" s="200">
        <v>82</v>
      </c>
      <c r="V796" s="198">
        <v>614</v>
      </c>
      <c r="W796" s="205">
        <v>528</v>
      </c>
      <c r="X796" s="196">
        <v>486</v>
      </c>
      <c r="Y796" s="200">
        <v>162</v>
      </c>
      <c r="Z796" s="198">
        <v>1003</v>
      </c>
      <c r="AA796" s="196">
        <v>1077</v>
      </c>
      <c r="AB796" s="170">
        <f t="shared" si="15047"/>
        <v>7337</v>
      </c>
      <c r="AC796" s="171">
        <f t="shared" si="15048"/>
        <v>6673</v>
      </c>
      <c r="BI796" s="146" t="s">
        <v>28</v>
      </c>
      <c r="BJ796" s="129">
        <f>B796/B808</f>
        <v>3.7470725995316159E-2</v>
      </c>
      <c r="BK796" s="130">
        <f t="shared" ref="BK796" si="15350">C796/C808</f>
        <v>5.8364687528677621E-2</v>
      </c>
      <c r="BL796" s="131">
        <f t="shared" ref="BL796" si="15351">D796/D808</f>
        <v>4.0966584859354352E-2</v>
      </c>
      <c r="BM796" s="132">
        <f t="shared" ref="BM796" si="15352">E796/E808</f>
        <v>5.6924546322827126E-2</v>
      </c>
      <c r="BN796" s="129">
        <f t="shared" ref="BN796" si="15353">F796/F808</f>
        <v>3.1811185223191381E-2</v>
      </c>
      <c r="BO796" s="130">
        <f t="shared" ref="BO796" si="15354">G796/G808</f>
        <v>6.0555088309503784E-2</v>
      </c>
      <c r="BP796" s="131">
        <f t="shared" ref="BP796" si="15355">H796/H808</f>
        <v>4.9440350975870406E-2</v>
      </c>
      <c r="BQ796" s="132">
        <f t="shared" ref="BQ796" si="15356">I796/I808</f>
        <v>5.4853004755728491E-2</v>
      </c>
      <c r="BR796" s="129">
        <f t="shared" ref="BR796" si="15357">J796/J808</f>
        <v>5.5079559363525092E-2</v>
      </c>
      <c r="BS796" s="130">
        <f t="shared" ref="BS796" si="15358">K796/K808</f>
        <v>3.1426030240142309E-2</v>
      </c>
      <c r="BT796" s="131">
        <f t="shared" ref="BT796" si="15359">L796/L808</f>
        <v>6.7426400759734093E-2</v>
      </c>
      <c r="BU796" s="129">
        <f t="shared" ref="BU796" si="15360">M796/M808</f>
        <v>3.1411448646414548E-2</v>
      </c>
      <c r="BV796" s="133">
        <f t="shared" ref="BV796" si="15361">N796/N808</f>
        <v>6.4236290405865953E-2</v>
      </c>
      <c r="BW796" s="134">
        <f t="shared" ref="BW796" si="15362">O796/O808</f>
        <v>3.3597830453997592E-2</v>
      </c>
      <c r="BX796" s="129">
        <f t="shared" ref="BX796" si="15363">P796/P808</f>
        <v>5.0596421471172964E-2</v>
      </c>
      <c r="BY796" s="130">
        <f t="shared" ref="BY796" si="15364">Q796/Q808</f>
        <v>4.0973111395646605E-2</v>
      </c>
      <c r="BZ796" s="131">
        <f t="shared" ref="BZ796" si="15365">R796/R808</f>
        <v>4.5945245703428624E-2</v>
      </c>
      <c r="CA796" s="132">
        <f t="shared" ref="CA796" si="15366">S796/S808</f>
        <v>5.3816046966731895E-2</v>
      </c>
      <c r="CB796" s="129">
        <f t="shared" ref="CB796" si="15367">T796/T808</f>
        <v>6.9132388524023508E-2</v>
      </c>
      <c r="CC796" s="130">
        <f t="shared" ref="CC796" si="15368">U796/U808</f>
        <v>2.6375040205853972E-2</v>
      </c>
      <c r="CD796" s="131">
        <f t="shared" ref="CD796" si="15369">V796/V808</f>
        <v>6.5893968662803171E-2</v>
      </c>
      <c r="CE796" s="132">
        <f t="shared" ref="CE796" si="15370">W796/W808</f>
        <v>4.9568156214795343E-2</v>
      </c>
      <c r="CF796" s="129">
        <f t="shared" ref="CF796" si="15371">X796/X808</f>
        <v>5.2837573385518588E-2</v>
      </c>
      <c r="CG796" s="130">
        <f t="shared" ref="CG796" si="15372">Y796/Y808</f>
        <v>2.8051948051948054E-2</v>
      </c>
      <c r="CH796" s="131">
        <f t="shared" ref="CH796" si="15373">Z796/Z808</f>
        <v>5.6615488823662227E-2</v>
      </c>
      <c r="CI796" s="129">
        <f t="shared" ref="CI796" si="15374">AA796/AA808</f>
        <v>5.8191052517830126E-2</v>
      </c>
      <c r="CJ796" s="135">
        <f t="shared" ref="CJ796" si="15375">AB796/AB808</f>
        <v>5.2306639385751662E-2</v>
      </c>
      <c r="CK796" s="136">
        <f t="shared" ref="CK796" si="15376">AC796/AC808</f>
        <v>4.7681314755269738E-2</v>
      </c>
    </row>
    <row r="797" spans="1:89" x14ac:dyDescent="0.2">
      <c r="A797" s="137" t="s">
        <v>29</v>
      </c>
      <c r="B797" s="206">
        <v>393</v>
      </c>
      <c r="C797" s="190">
        <v>999</v>
      </c>
      <c r="D797" s="191">
        <v>413</v>
      </c>
      <c r="E797" s="192">
        <v>339</v>
      </c>
      <c r="F797" s="189">
        <v>592</v>
      </c>
      <c r="G797" s="193">
        <v>1059</v>
      </c>
      <c r="H797" s="191">
        <v>926</v>
      </c>
      <c r="I797" s="192">
        <v>1574</v>
      </c>
      <c r="J797" s="189">
        <v>323</v>
      </c>
      <c r="K797" s="190">
        <v>119</v>
      </c>
      <c r="L797" s="191">
        <v>818</v>
      </c>
      <c r="M797" s="189">
        <v>341</v>
      </c>
      <c r="N797" s="194">
        <v>1462</v>
      </c>
      <c r="O797" s="207">
        <v>957</v>
      </c>
      <c r="P797" s="189">
        <v>840</v>
      </c>
      <c r="Q797" s="190">
        <v>555</v>
      </c>
      <c r="R797" s="191">
        <v>771</v>
      </c>
      <c r="S797" s="192">
        <v>857</v>
      </c>
      <c r="T797" s="189">
        <v>398</v>
      </c>
      <c r="U797" s="193">
        <v>77</v>
      </c>
      <c r="V797" s="191">
        <v>876</v>
      </c>
      <c r="W797" s="208">
        <v>565</v>
      </c>
      <c r="X797" s="189">
        <v>759</v>
      </c>
      <c r="Y797" s="193">
        <v>209</v>
      </c>
      <c r="Z797" s="191">
        <v>1171</v>
      </c>
      <c r="AA797" s="189">
        <v>1556</v>
      </c>
      <c r="AB797" s="170">
        <f t="shared" si="15047"/>
        <v>9742</v>
      </c>
      <c r="AC797" s="171">
        <f t="shared" si="15048"/>
        <v>9207</v>
      </c>
      <c r="BI797" s="137" t="s">
        <v>29</v>
      </c>
      <c r="BJ797" s="129">
        <f>B797/B808</f>
        <v>3.6814988290398129E-2</v>
      </c>
      <c r="BK797" s="130">
        <f t="shared" ref="BK797" si="15377">C797/C808</f>
        <v>9.167660824080022E-2</v>
      </c>
      <c r="BL797" s="131">
        <f t="shared" ref="BL797" si="15378">D797/D808</f>
        <v>7.7968661506513118E-2</v>
      </c>
      <c r="BM797" s="132">
        <f t="shared" ref="BM797" si="15379">E797/E808</f>
        <v>6.475644699140401E-2</v>
      </c>
      <c r="BN797" s="129">
        <f t="shared" ref="BN797" si="15380">F797/F808</f>
        <v>4.3392215788316355E-2</v>
      </c>
      <c r="BO797" s="130">
        <f t="shared" ref="BO797" si="15381">G797/G808</f>
        <v>8.9066442388561817E-2</v>
      </c>
      <c r="BP797" s="131">
        <f t="shared" ref="BP797" si="15382">H797/H808</f>
        <v>5.2083919230552903E-2</v>
      </c>
      <c r="BQ797" s="132">
        <f t="shared" ref="BQ797" si="15383">I797/I808</f>
        <v>8.5062689148292264E-2</v>
      </c>
      <c r="BR797" s="129">
        <f t="shared" ref="BR797" si="15384">J797/J808</f>
        <v>9.8837209302325577E-2</v>
      </c>
      <c r="BS797" s="130">
        <f t="shared" ref="BS797" si="15385">K797/K808</f>
        <v>3.5280166024310701E-2</v>
      </c>
      <c r="BT797" s="131">
        <f t="shared" ref="BT797" si="15386">L797/L808</f>
        <v>8.6314234462382608E-2</v>
      </c>
      <c r="BU797" s="129">
        <f t="shared" ref="BU797" si="15387">M797/M808</f>
        <v>3.5234552593511055E-2</v>
      </c>
      <c r="BV797" s="133">
        <f t="shared" ref="BV797" si="15388">N797/N808</f>
        <v>7.549313229371063E-2</v>
      </c>
      <c r="BW797" s="134">
        <f t="shared" ref="BW797" si="15389">O797/O808</f>
        <v>4.8061470470068299E-2</v>
      </c>
      <c r="BX797" s="129">
        <f t="shared" ref="BX797" si="15390">P797/P808</f>
        <v>8.3499005964214709E-2</v>
      </c>
      <c r="BY797" s="130">
        <f t="shared" ref="BY797" si="15391">Q797/Q808</f>
        <v>5.4663646212941987E-2</v>
      </c>
      <c r="BZ797" s="131">
        <f t="shared" ref="BZ797" si="15392">R797/R808</f>
        <v>6.6586060972450123E-2</v>
      </c>
      <c r="CA797" s="132">
        <f t="shared" ref="CA797" si="15393">S797/S808</f>
        <v>6.9879321591650362E-2</v>
      </c>
      <c r="CB797" s="129">
        <f t="shared" ref="CB797" si="15394">T797/T808</f>
        <v>0.13757345316280678</v>
      </c>
      <c r="CC797" s="130">
        <f t="shared" ref="CC797" si="15395">U797/U808</f>
        <v>2.4766806046960438E-2</v>
      </c>
      <c r="CD797" s="131">
        <f t="shared" ref="CD797" si="15396">V797/V808</f>
        <v>9.4011590470057957E-2</v>
      </c>
      <c r="CE797" s="132">
        <f t="shared" ref="CE797" si="15397">W797/W808</f>
        <v>5.304168231318062E-2</v>
      </c>
      <c r="CF797" s="129">
        <f t="shared" ref="CF797" si="15398">X797/X808</f>
        <v>8.2517938682322239E-2</v>
      </c>
      <c r="CG797" s="130">
        <f t="shared" ref="CG797" si="15399">Y797/Y808</f>
        <v>3.619047619047619E-2</v>
      </c>
      <c r="CH797" s="131">
        <f t="shared" ref="CH797" si="15400">Z797/Z808</f>
        <v>6.6098442086249723E-2</v>
      </c>
      <c r="CI797" s="129">
        <f t="shared" ref="CI797" si="15401">AA797/AA808</f>
        <v>8.4071752755565166E-2</v>
      </c>
      <c r="CJ797" s="135">
        <f t="shared" ref="CJ797" si="15402">AB797/AB808</f>
        <v>6.9452266716095501E-2</v>
      </c>
      <c r="CK797" s="136">
        <f t="shared" ref="CK797" si="15403">AC797/AC808</f>
        <v>6.5787781350482313E-2</v>
      </c>
    </row>
    <row r="798" spans="1:89" x14ac:dyDescent="0.2">
      <c r="A798" s="146" t="s">
        <v>30</v>
      </c>
      <c r="B798" s="203">
        <v>619</v>
      </c>
      <c r="C798" s="197">
        <v>1029</v>
      </c>
      <c r="D798" s="198">
        <v>481</v>
      </c>
      <c r="E798" s="199">
        <v>421</v>
      </c>
      <c r="F798" s="196">
        <v>673</v>
      </c>
      <c r="G798" s="200">
        <v>1268</v>
      </c>
      <c r="H798" s="198">
        <v>1201</v>
      </c>
      <c r="I798" s="199">
        <v>1779</v>
      </c>
      <c r="J798" s="196">
        <v>519</v>
      </c>
      <c r="K798" s="197">
        <v>134</v>
      </c>
      <c r="L798" s="198">
        <v>1180</v>
      </c>
      <c r="M798" s="196">
        <v>346</v>
      </c>
      <c r="N798" s="201">
        <v>1851</v>
      </c>
      <c r="O798" s="204">
        <v>1131</v>
      </c>
      <c r="P798" s="196">
        <v>885</v>
      </c>
      <c r="Q798" s="197">
        <v>721</v>
      </c>
      <c r="R798" s="198">
        <v>787</v>
      </c>
      <c r="S798" s="199">
        <v>1151</v>
      </c>
      <c r="T798" s="196">
        <v>481</v>
      </c>
      <c r="U798" s="200">
        <v>81</v>
      </c>
      <c r="V798" s="198">
        <v>1148</v>
      </c>
      <c r="W798" s="205">
        <v>624</v>
      </c>
      <c r="X798" s="196">
        <v>1002</v>
      </c>
      <c r="Y798" s="200">
        <v>277</v>
      </c>
      <c r="Z798" s="198">
        <v>1371</v>
      </c>
      <c r="AA798" s="196">
        <v>1659</v>
      </c>
      <c r="AB798" s="170">
        <f t="shared" si="15047"/>
        <v>12198</v>
      </c>
      <c r="AC798" s="171">
        <f t="shared" si="15048"/>
        <v>10621</v>
      </c>
      <c r="BI798" s="146" t="s">
        <v>30</v>
      </c>
      <c r="BJ798" s="129">
        <f>B798/B808</f>
        <v>5.7985948477751757E-2</v>
      </c>
      <c r="BK798" s="130">
        <f t="shared" ref="BK798" si="15404">C798/C808</f>
        <v>9.4429659539322752E-2</v>
      </c>
      <c r="BL798" s="131">
        <f t="shared" ref="BL798" si="15405">D798/D808</f>
        <v>9.08061166698131E-2</v>
      </c>
      <c r="BM798" s="132">
        <f t="shared" ref="BM798" si="15406">E798/E808</f>
        <v>8.0420248328557778E-2</v>
      </c>
      <c r="BN798" s="129">
        <f t="shared" ref="BN798" si="15407">F798/F808</f>
        <v>4.9329326394488018E-2</v>
      </c>
      <c r="BO798" s="130">
        <f t="shared" ref="BO798" si="15408">G798/G808</f>
        <v>0.10664423885618167</v>
      </c>
      <c r="BP798" s="131">
        <f t="shared" ref="BP798" si="15409">H798/H808</f>
        <v>6.755160582709939E-2</v>
      </c>
      <c r="BQ798" s="132">
        <f t="shared" ref="BQ798" si="15410">I798/I808</f>
        <v>9.6141374837872898E-2</v>
      </c>
      <c r="BR798" s="129">
        <f t="shared" ref="BR798" si="15411">J798/J808</f>
        <v>0.15881272949816402</v>
      </c>
      <c r="BS798" s="130">
        <f t="shared" ref="BS798" si="15412">K798/K808</f>
        <v>3.9727245775274235E-2</v>
      </c>
      <c r="BT798" s="131">
        <f t="shared" ref="BT798" si="15413">L798/L808</f>
        <v>0.12451197636382821</v>
      </c>
      <c r="BU798" s="129">
        <f t="shared" ref="BU798" si="15414">M798/M808</f>
        <v>3.575118826203761E-2</v>
      </c>
      <c r="BV798" s="133">
        <f t="shared" ref="BV798" si="15415">N798/N808</f>
        <v>9.5579882267892186E-2</v>
      </c>
      <c r="BW798" s="134">
        <f t="shared" ref="BW798" si="15416">O798/O808</f>
        <v>5.6799919646444354E-2</v>
      </c>
      <c r="BX798" s="129">
        <f t="shared" ref="BX798" si="15417">P798/P808</f>
        <v>8.7972166998011928E-2</v>
      </c>
      <c r="BY798" s="130">
        <f t="shared" ref="BY798" si="15418">Q798/Q808</f>
        <v>7.1013493548704815E-2</v>
      </c>
      <c r="BZ798" s="131">
        <f t="shared" ref="BZ798" si="15419">R798/R808</f>
        <v>6.7967872873305121E-2</v>
      </c>
      <c r="CA798" s="132">
        <f t="shared" ref="CA798" si="15420">S798/S808</f>
        <v>9.3851924331376388E-2</v>
      </c>
      <c r="CB798" s="129">
        <f t="shared" ref="CB798" si="15421">T798/T808</f>
        <v>0.16626339440027654</v>
      </c>
      <c r="CC798" s="130">
        <f t="shared" ref="CC798" si="15422">U798/U808</f>
        <v>2.6053393374075265E-2</v>
      </c>
      <c r="CD798" s="131">
        <f t="shared" ref="CD798" si="15423">V798/V808</f>
        <v>0.12320240394934535</v>
      </c>
      <c r="CE798" s="132">
        <f t="shared" ref="CE798" si="15424">W798/W808</f>
        <v>5.8580548253849042E-2</v>
      </c>
      <c r="CF798" s="129">
        <f t="shared" ref="CF798" si="15425">X798/X808</f>
        <v>0.10893672537508153</v>
      </c>
      <c r="CG798" s="130">
        <f t="shared" ref="CG798" si="15426">Y798/Y808</f>
        <v>4.7965367965367968E-2</v>
      </c>
      <c r="CH798" s="131">
        <f t="shared" ref="CH798" si="15427">Z798/Z808</f>
        <v>7.7387672160758633E-2</v>
      </c>
      <c r="CI798" s="129">
        <f t="shared" ref="CI798" si="15428">AA798/AA808</f>
        <v>8.9636913767019669E-2</v>
      </c>
      <c r="CJ798" s="135">
        <f t="shared" ref="CJ798" si="15429">AB798/AB808</f>
        <v>8.6961481154068251E-2</v>
      </c>
      <c r="CK798" s="136">
        <f t="shared" ref="CK798" si="15430">AC798/AC808</f>
        <v>7.5891389782065027E-2</v>
      </c>
    </row>
    <row r="799" spans="1:89" x14ac:dyDescent="0.2">
      <c r="A799" s="137" t="s">
        <v>31</v>
      </c>
      <c r="B799" s="206">
        <v>564</v>
      </c>
      <c r="C799" s="190">
        <v>1361</v>
      </c>
      <c r="D799" s="191">
        <v>334</v>
      </c>
      <c r="E799" s="192">
        <v>506</v>
      </c>
      <c r="F799" s="189">
        <v>618</v>
      </c>
      <c r="G799" s="193">
        <v>1400</v>
      </c>
      <c r="H799" s="191">
        <v>1110</v>
      </c>
      <c r="I799" s="192">
        <v>1981</v>
      </c>
      <c r="J799" s="189">
        <v>389</v>
      </c>
      <c r="K799" s="190">
        <v>86</v>
      </c>
      <c r="L799" s="191">
        <v>1236</v>
      </c>
      <c r="M799" s="189">
        <v>344</v>
      </c>
      <c r="N799" s="194">
        <v>1661</v>
      </c>
      <c r="O799" s="207">
        <v>1143</v>
      </c>
      <c r="P799" s="189">
        <v>860</v>
      </c>
      <c r="Q799" s="190">
        <v>813</v>
      </c>
      <c r="R799" s="191">
        <v>733</v>
      </c>
      <c r="S799" s="192">
        <v>1053</v>
      </c>
      <c r="T799" s="189">
        <v>353</v>
      </c>
      <c r="U799" s="193">
        <v>79</v>
      </c>
      <c r="V799" s="191">
        <v>1023</v>
      </c>
      <c r="W799" s="208">
        <v>501</v>
      </c>
      <c r="X799" s="189">
        <v>777</v>
      </c>
      <c r="Y799" s="193">
        <v>225</v>
      </c>
      <c r="Z799" s="191">
        <v>974</v>
      </c>
      <c r="AA799" s="189">
        <v>1284</v>
      </c>
      <c r="AB799" s="170">
        <f t="shared" si="15047"/>
        <v>10632</v>
      </c>
      <c r="AC799" s="171">
        <f t="shared" si="15048"/>
        <v>10776</v>
      </c>
      <c r="BI799" s="137" t="s">
        <v>31</v>
      </c>
      <c r="BJ799" s="129">
        <f>B799/B808</f>
        <v>5.2833723653395788E-2</v>
      </c>
      <c r="BK799" s="130">
        <f t="shared" ref="BK799" si="15431">C799/C808</f>
        <v>0.1248967605763054</v>
      </c>
      <c r="BL799" s="131">
        <f t="shared" ref="BL799" si="15432">D799/D808</f>
        <v>6.3054559184444026E-2</v>
      </c>
      <c r="BM799" s="132">
        <f t="shared" ref="BM799" si="15433">E799/E808</f>
        <v>9.6657115568290347E-2</v>
      </c>
      <c r="BN799" s="129">
        <f t="shared" ref="BN799" si="15434">F799/F808</f>
        <v>4.5297954995235652E-2</v>
      </c>
      <c r="BO799" s="130">
        <f t="shared" ref="BO799" si="15435">G799/G808</f>
        <v>0.11774600504625736</v>
      </c>
      <c r="BP799" s="131">
        <f t="shared" ref="BP799" si="15436">H799/H808</f>
        <v>6.243320771696946E-2</v>
      </c>
      <c r="BQ799" s="132">
        <f t="shared" ref="BQ799" si="15437">I799/I808</f>
        <v>0.10705793341980112</v>
      </c>
      <c r="BR799" s="129">
        <f t="shared" ref="BR799" si="15438">J799/J808</f>
        <v>0.11903304773561811</v>
      </c>
      <c r="BS799" s="130">
        <f t="shared" ref="BS799" si="15439">K799/K808</f>
        <v>2.549659057219093E-2</v>
      </c>
      <c r="BT799" s="131">
        <f t="shared" ref="BT799" si="15440">L799/L808</f>
        <v>0.13042101930990821</v>
      </c>
      <c r="BU799" s="129">
        <f t="shared" ref="BU799" si="15441">M799/M808</f>
        <v>3.5544533994626988E-2</v>
      </c>
      <c r="BV799" s="133">
        <f t="shared" ref="BV799" si="15442">N799/N808</f>
        <v>8.5768873283073421E-2</v>
      </c>
      <c r="BW799" s="134">
        <f t="shared" ref="BW799" si="15443">O799/O808</f>
        <v>5.7402571313780633E-2</v>
      </c>
      <c r="BX799" s="129">
        <f t="shared" ref="BX799" si="15444">P799/P808</f>
        <v>8.5487077534791248E-2</v>
      </c>
      <c r="BY799" s="130">
        <f t="shared" ref="BY799" si="15445">Q799/Q808</f>
        <v>8.0074854722742048E-2</v>
      </c>
      <c r="BZ799" s="131">
        <f t="shared" ref="BZ799" si="15446">R799/R808</f>
        <v>6.3304257707919503E-2</v>
      </c>
      <c r="CA799" s="132">
        <f t="shared" ref="CA799" si="15447">S799/S808</f>
        <v>8.5861056751467713E-2</v>
      </c>
      <c r="CB799" s="129">
        <f t="shared" ref="CB799" si="15448">T799/T808</f>
        <v>0.12201866574490149</v>
      </c>
      <c r="CC799" s="130">
        <f t="shared" ref="CC799" si="15449">U799/U808</f>
        <v>2.5410099710517851E-2</v>
      </c>
      <c r="CD799" s="131">
        <f t="shared" ref="CD799" si="15450">V799/V808</f>
        <v>0.10978750804893754</v>
      </c>
      <c r="CE799" s="132">
        <f t="shared" ref="CE799" si="15451">W799/W808</f>
        <v>4.7033420953811488E-2</v>
      </c>
      <c r="CF799" s="129">
        <f t="shared" ref="CF799" si="15452">X799/X808</f>
        <v>8.4474885844748854E-2</v>
      </c>
      <c r="CG799" s="130">
        <f t="shared" ref="CG799" si="15453">Y799/Y808</f>
        <v>3.896103896103896E-2</v>
      </c>
      <c r="CH799" s="131">
        <f t="shared" ref="CH799" si="15454">Z799/Z808</f>
        <v>5.4978550462858433E-2</v>
      </c>
      <c r="CI799" s="129">
        <f t="shared" ref="CI799" si="15455">AA799/AA808</f>
        <v>6.9375405230170731E-2</v>
      </c>
      <c r="CJ799" s="135">
        <f t="shared" ref="CJ799" si="15456">AB799/AB808</f>
        <v>7.5797218202168684E-2</v>
      </c>
      <c r="CK799" s="136">
        <f t="shared" ref="CK799" si="15457">AC799/AC808</f>
        <v>7.6998928188638793E-2</v>
      </c>
    </row>
    <row r="800" spans="1:89" x14ac:dyDescent="0.2">
      <c r="A800" s="146" t="s">
        <v>32</v>
      </c>
      <c r="B800" s="203">
        <v>662</v>
      </c>
      <c r="C800" s="197">
        <v>811</v>
      </c>
      <c r="D800" s="198">
        <v>231</v>
      </c>
      <c r="E800" s="199">
        <v>285</v>
      </c>
      <c r="F800" s="196">
        <v>502</v>
      </c>
      <c r="G800" s="200">
        <v>940</v>
      </c>
      <c r="H800" s="198">
        <v>986</v>
      </c>
      <c r="I800" s="199">
        <v>1247</v>
      </c>
      <c r="J800" s="196">
        <v>274</v>
      </c>
      <c r="K800" s="197">
        <v>72</v>
      </c>
      <c r="L800" s="198">
        <v>690</v>
      </c>
      <c r="M800" s="196">
        <v>329</v>
      </c>
      <c r="N800" s="201">
        <v>1276</v>
      </c>
      <c r="O800" s="204">
        <v>1153</v>
      </c>
      <c r="P800" s="196">
        <v>551</v>
      </c>
      <c r="Q800" s="197">
        <v>781</v>
      </c>
      <c r="R800" s="198">
        <v>586</v>
      </c>
      <c r="S800" s="199">
        <v>980</v>
      </c>
      <c r="T800" s="196">
        <v>157</v>
      </c>
      <c r="U800" s="200">
        <v>105</v>
      </c>
      <c r="V800" s="198">
        <v>725</v>
      </c>
      <c r="W800" s="205">
        <v>553</v>
      </c>
      <c r="X800" s="196">
        <v>593</v>
      </c>
      <c r="Y800" s="200">
        <v>285</v>
      </c>
      <c r="Z800" s="198">
        <v>1060</v>
      </c>
      <c r="AA800" s="196">
        <v>1352</v>
      </c>
      <c r="AB800" s="170">
        <f t="shared" si="15047"/>
        <v>8293</v>
      </c>
      <c r="AC800" s="171">
        <f t="shared" si="15048"/>
        <v>8893</v>
      </c>
      <c r="BI800" s="146" t="s">
        <v>32</v>
      </c>
      <c r="BJ800" s="129">
        <f>B800/B808</f>
        <v>6.2014051522248245E-2</v>
      </c>
      <c r="BK800" s="130">
        <f t="shared" ref="BK800" si="15458">C800/C808</f>
        <v>7.4424153436725704E-2</v>
      </c>
      <c r="BL800" s="131">
        <f t="shared" ref="BL800" si="15459">D800/D808</f>
        <v>4.3609590334151405E-2</v>
      </c>
      <c r="BM800" s="132">
        <f t="shared" ref="BM800" si="15460">E800/E808</f>
        <v>5.4441260744985676E-2</v>
      </c>
      <c r="BN800" s="129">
        <f t="shared" ref="BN800" si="15461">F800/F808</f>
        <v>3.6795426225903392E-2</v>
      </c>
      <c r="BO800" s="130">
        <f t="shared" ref="BO800" si="15462">G800/G808</f>
        <v>7.9058031959629946E-2</v>
      </c>
      <c r="BP800" s="131">
        <f t="shared" ref="BP800" si="15463">H800/H808</f>
        <v>5.5458687215253953E-2</v>
      </c>
      <c r="BQ800" s="132">
        <f t="shared" ref="BQ800" si="15464">I800/I808</f>
        <v>6.7390834414180714E-2</v>
      </c>
      <c r="BR800" s="129">
        <f t="shared" ref="BR800" si="15465">J800/J808</f>
        <v>8.3843329253365975E-2</v>
      </c>
      <c r="BS800" s="130">
        <f t="shared" ref="BS800" si="15466">K800/K808</f>
        <v>2.1345982804624963E-2</v>
      </c>
      <c r="BT800" s="131">
        <f t="shared" ref="BT800" si="15467">L800/L808</f>
        <v>7.2807850585628359E-2</v>
      </c>
      <c r="BU800" s="129">
        <f t="shared" ref="BU800" si="15468">M800/M808</f>
        <v>3.3994626989047323E-2</v>
      </c>
      <c r="BV800" s="133">
        <f t="shared" ref="BV800" si="15469">N800/N808</f>
        <v>6.5888670866467006E-2</v>
      </c>
      <c r="BW800" s="134">
        <f t="shared" ref="BW800" si="15470">O800/O808</f>
        <v>5.7904781036560868E-2</v>
      </c>
      <c r="BX800" s="129">
        <f t="shared" ref="BX800" si="15471">P800/P808</f>
        <v>5.4771371769383695E-2</v>
      </c>
      <c r="BY800" s="130">
        <f t="shared" ref="BY800" si="15472">Q800/Q808</f>
        <v>7.6923076923076927E-2</v>
      </c>
      <c r="BZ800" s="131">
        <f t="shared" ref="BZ800" si="15473">R800/R808</f>
        <v>5.0608860868814234E-2</v>
      </c>
      <c r="CA800" s="132">
        <f t="shared" ref="CA800" si="15474">S800/S808</f>
        <v>7.9908675799086754E-2</v>
      </c>
      <c r="CB800" s="129">
        <f t="shared" ref="CB800" si="15475">T800/T808</f>
        <v>5.426892499135845E-2</v>
      </c>
      <c r="CC800" s="130">
        <f t="shared" ref="CC800" si="15476">U800/U808</f>
        <v>3.3772917336764234E-2</v>
      </c>
      <c r="CD800" s="131">
        <f t="shared" ref="CD800" si="15477">V800/V808</f>
        <v>7.780639622236532E-2</v>
      </c>
      <c r="CE800" s="132">
        <f t="shared" ref="CE800" si="15478">W800/W808</f>
        <v>5.1915133308298909E-2</v>
      </c>
      <c r="CF800" s="129">
        <f t="shared" ref="CF800" si="15479">X800/X808</f>
        <v>6.4470537073276796E-2</v>
      </c>
      <c r="CG800" s="130">
        <f t="shared" ref="CG800" si="15480">Y800/Y808</f>
        <v>4.9350649350649353E-2</v>
      </c>
      <c r="CH800" s="131">
        <f t="shared" ref="CH800" si="15481">Z800/Z808</f>
        <v>5.9832919394897266E-2</v>
      </c>
      <c r="CI800" s="129">
        <f t="shared" ref="CI800" si="15482">AA800/AA808</f>
        <v>7.3049492111519343E-2</v>
      </c>
      <c r="CJ800" s="135">
        <f t="shared" ref="CJ800" si="15483">AB800/AB808</f>
        <v>5.9122115364050501E-2</v>
      </c>
      <c r="CK800" s="136">
        <f t="shared" ref="CK800" si="15484">AC800/AC808</f>
        <v>6.3544122901036088E-2</v>
      </c>
    </row>
    <row r="801" spans="1:89" x14ac:dyDescent="0.2">
      <c r="A801" s="137" t="s">
        <v>33</v>
      </c>
      <c r="B801" s="206">
        <v>450</v>
      </c>
      <c r="C801" s="190">
        <v>807</v>
      </c>
      <c r="D801" s="191">
        <v>177</v>
      </c>
      <c r="E801" s="192">
        <v>359</v>
      </c>
      <c r="F801" s="189">
        <v>418</v>
      </c>
      <c r="G801" s="193">
        <v>1249</v>
      </c>
      <c r="H801" s="191">
        <v>725</v>
      </c>
      <c r="I801" s="192">
        <v>1486</v>
      </c>
      <c r="J801" s="189">
        <v>98</v>
      </c>
      <c r="K801" s="190">
        <v>78</v>
      </c>
      <c r="L801" s="191">
        <v>523</v>
      </c>
      <c r="M801" s="189">
        <v>350</v>
      </c>
      <c r="N801" s="194">
        <v>1141</v>
      </c>
      <c r="O801" s="207">
        <v>1074</v>
      </c>
      <c r="P801" s="189">
        <v>361</v>
      </c>
      <c r="Q801" s="190">
        <v>678</v>
      </c>
      <c r="R801" s="191">
        <v>492</v>
      </c>
      <c r="S801" s="192">
        <v>695</v>
      </c>
      <c r="T801" s="189">
        <v>88</v>
      </c>
      <c r="U801" s="193">
        <v>119</v>
      </c>
      <c r="V801" s="191">
        <v>749</v>
      </c>
      <c r="W801" s="208">
        <v>514</v>
      </c>
      <c r="X801" s="189">
        <v>377</v>
      </c>
      <c r="Y801" s="193">
        <v>359</v>
      </c>
      <c r="Z801" s="191">
        <v>715</v>
      </c>
      <c r="AA801" s="189">
        <v>1033</v>
      </c>
      <c r="AB801" s="170">
        <f t="shared" si="15047"/>
        <v>6314</v>
      </c>
      <c r="AC801" s="171">
        <f t="shared" si="15048"/>
        <v>8801</v>
      </c>
      <c r="BI801" s="137" t="s">
        <v>33</v>
      </c>
      <c r="BJ801" s="129">
        <f>B801/B808</f>
        <v>4.2154566744730677E-2</v>
      </c>
      <c r="BK801" s="130">
        <f t="shared" ref="BK801" si="15485">C801/C808</f>
        <v>7.4057079930256037E-2</v>
      </c>
      <c r="BL801" s="131">
        <f t="shared" ref="BL801" si="15486">D801/D808</f>
        <v>3.3415140645648482E-2</v>
      </c>
      <c r="BM801" s="132">
        <f t="shared" ref="BM801" si="15487">E801/E808</f>
        <v>6.8576886341929322E-2</v>
      </c>
      <c r="BN801" s="129">
        <f t="shared" ref="BN801" si="15488">F801/F808</f>
        <v>3.0638422634317965E-2</v>
      </c>
      <c r="BO801" s="130">
        <f t="shared" ref="BO801" si="15489">G801/G808</f>
        <v>0.10504625735912532</v>
      </c>
      <c r="BP801" s="131">
        <f t="shared" ref="BP801" si="15490">H801/H808</f>
        <v>4.0778446481804377E-2</v>
      </c>
      <c r="BQ801" s="132">
        <f t="shared" ref="BQ801" si="15491">I801/I808</f>
        <v>8.0306960657155216E-2</v>
      </c>
      <c r="BR801" s="129">
        <f t="shared" ref="BR801" si="15492">J801/J808</f>
        <v>2.9987760097919217E-2</v>
      </c>
      <c r="BS801" s="130">
        <f t="shared" ref="BS801" si="15493">K801/K808</f>
        <v>2.3124814705010377E-2</v>
      </c>
      <c r="BT801" s="131">
        <f t="shared" ref="BT801" si="15494">L801/L808</f>
        <v>5.5186240371425554E-2</v>
      </c>
      <c r="BU801" s="129">
        <f t="shared" ref="BU801" si="15495">M801/M808</f>
        <v>3.6164496796858854E-2</v>
      </c>
      <c r="BV801" s="133">
        <f t="shared" ref="BV801" si="15496">N801/N808</f>
        <v>5.8917690798306312E-2</v>
      </c>
      <c r="BW801" s="134">
        <f t="shared" ref="BW801" si="15497">O801/O808</f>
        <v>5.3937324226597028E-2</v>
      </c>
      <c r="BX801" s="129">
        <f t="shared" ref="BX801" si="15498">P801/P808</f>
        <v>3.5884691848906559E-2</v>
      </c>
      <c r="BY801" s="130">
        <f t="shared" ref="BY801" si="15499">Q801/Q808</f>
        <v>6.6778292130404801E-2</v>
      </c>
      <c r="BZ801" s="131">
        <f t="shared" ref="BZ801" si="15500">R801/R808</f>
        <v>4.2490715951291128E-2</v>
      </c>
      <c r="CA801" s="132">
        <f t="shared" ref="CA801" si="15501">S801/S808</f>
        <v>5.6669928245270708E-2</v>
      </c>
      <c r="CB801" s="129">
        <f t="shared" ref="CB801" si="15502">T801/T808</f>
        <v>3.0418250950570342E-2</v>
      </c>
      <c r="CC801" s="130">
        <f t="shared" ref="CC801" si="15503">U801/U808</f>
        <v>3.8275972981666129E-2</v>
      </c>
      <c r="CD801" s="131">
        <f t="shared" ref="CD801" si="15504">V801/V808</f>
        <v>8.038205623524361E-2</v>
      </c>
      <c r="CE801" s="132">
        <f t="shared" ref="CE801" si="15505">W801/W808</f>
        <v>4.8253849042433343E-2</v>
      </c>
      <c r="CF801" s="129">
        <f t="shared" ref="CF801" si="15506">X801/X808</f>
        <v>4.0987171124157423E-2</v>
      </c>
      <c r="CG801" s="130">
        <f t="shared" ref="CG801" si="15507">Y801/Y808</f>
        <v>6.2164502164502165E-2</v>
      </c>
      <c r="CH801" s="131">
        <f t="shared" ref="CH801" si="15508">Z801/Z808</f>
        <v>4.0358997516369385E-2</v>
      </c>
      <c r="CI801" s="129">
        <f t="shared" ref="CI801" si="15509">AA801/AA808</f>
        <v>5.5813702182839854E-2</v>
      </c>
      <c r="CJ801" s="135">
        <f t="shared" ref="CJ801" si="15510">AB801/AB808</f>
        <v>4.5013509756254053E-2</v>
      </c>
      <c r="CK801" s="136">
        <f t="shared" ref="CK801" si="15511">AC801/AC808</f>
        <v>6.2886745266166486E-2</v>
      </c>
    </row>
    <row r="802" spans="1:89" x14ac:dyDescent="0.2">
      <c r="A802" s="146" t="s">
        <v>34</v>
      </c>
      <c r="B802" s="203">
        <v>152</v>
      </c>
      <c r="C802" s="197">
        <v>306</v>
      </c>
      <c r="D802" s="198">
        <v>75</v>
      </c>
      <c r="E802" s="199">
        <v>162</v>
      </c>
      <c r="F802" s="196">
        <v>169</v>
      </c>
      <c r="G802" s="200">
        <v>483</v>
      </c>
      <c r="H802" s="198">
        <v>305</v>
      </c>
      <c r="I802" s="199">
        <v>793</v>
      </c>
      <c r="J802" s="196">
        <v>45</v>
      </c>
      <c r="K802" s="197">
        <v>35</v>
      </c>
      <c r="L802" s="198">
        <v>506</v>
      </c>
      <c r="M802" s="196">
        <v>191</v>
      </c>
      <c r="N802" s="201">
        <v>578</v>
      </c>
      <c r="O802" s="204">
        <v>725</v>
      </c>
      <c r="P802" s="196">
        <v>248</v>
      </c>
      <c r="Q802" s="197">
        <v>377</v>
      </c>
      <c r="R802" s="198">
        <v>339</v>
      </c>
      <c r="S802" s="199">
        <v>436</v>
      </c>
      <c r="T802" s="196">
        <v>50</v>
      </c>
      <c r="U802" s="200">
        <v>66</v>
      </c>
      <c r="V802" s="198">
        <v>363</v>
      </c>
      <c r="W802" s="205">
        <v>224</v>
      </c>
      <c r="X802" s="196">
        <v>187</v>
      </c>
      <c r="Y802" s="200">
        <v>288</v>
      </c>
      <c r="Z802" s="198">
        <v>526</v>
      </c>
      <c r="AA802" s="196">
        <v>420</v>
      </c>
      <c r="AB802" s="170">
        <f t="shared" si="15047"/>
        <v>3543</v>
      </c>
      <c r="AC802" s="171">
        <f t="shared" si="15048"/>
        <v>4506</v>
      </c>
      <c r="BI802" s="146" t="s">
        <v>34</v>
      </c>
      <c r="BJ802" s="129">
        <f>B802/B808</f>
        <v>1.4238875878220141E-2</v>
      </c>
      <c r="BK802" s="130">
        <f t="shared" ref="BK802" si="15512">C802/C808</f>
        <v>2.8081123244929798E-2</v>
      </c>
      <c r="BL802" s="131">
        <f t="shared" ref="BL802" si="15513">D802/D808</f>
        <v>1.4158957900698509E-2</v>
      </c>
      <c r="BM802" s="132">
        <f t="shared" ref="BM802" si="15514">E802/E808</f>
        <v>3.0945558739255013E-2</v>
      </c>
      <c r="BN802" s="129">
        <f t="shared" ref="BN802" si="15515">F802/F808</f>
        <v>1.2387304844975446E-2</v>
      </c>
      <c r="BO802" s="130">
        <f t="shared" ref="BO802" si="15516">G802/G808</f>
        <v>4.0622371740958792E-2</v>
      </c>
      <c r="BP802" s="131">
        <f t="shared" ref="BP802" si="15517">H802/H808</f>
        <v>1.7155070588897012E-2</v>
      </c>
      <c r="BQ802" s="132">
        <f t="shared" ref="BQ802" si="15518">I802/I808</f>
        <v>4.285559878945093E-2</v>
      </c>
      <c r="BR802" s="129">
        <f t="shared" ref="BR802" si="15519">J802/J808</f>
        <v>1.3769889840881273E-2</v>
      </c>
      <c r="BS802" s="130">
        <f t="shared" ref="BS802" si="15520">K802/K808</f>
        <v>1.0376519418914912E-2</v>
      </c>
      <c r="BT802" s="131">
        <f t="shared" ref="BT802" si="15521">L802/L808</f>
        <v>5.3392423762794135E-2</v>
      </c>
      <c r="BU802" s="129">
        <f t="shared" ref="BU802" si="15522">M802/M808</f>
        <v>1.9735482537714403E-2</v>
      </c>
      <c r="BV802" s="133">
        <f t="shared" ref="BV802" si="15523">N802/N808</f>
        <v>2.9846122069606528E-2</v>
      </c>
      <c r="BW802" s="134">
        <f t="shared" ref="BW802" si="15524">O802/O808</f>
        <v>3.6410204901566892E-2</v>
      </c>
      <c r="BX802" s="129">
        <f t="shared" ref="BX802" si="15525">P802/P808</f>
        <v>2.4652087475149104E-2</v>
      </c>
      <c r="BY802" s="130">
        <f t="shared" ref="BY802" si="15526">Q802/Q808</f>
        <v>3.713188220230474E-2</v>
      </c>
      <c r="BZ802" s="131">
        <f t="shared" ref="BZ802" si="15527">R802/R808</f>
        <v>2.9277139649365229E-2</v>
      </c>
      <c r="CA802" s="132">
        <f t="shared" ref="CA802" si="15528">S802/S808</f>
        <v>3.5551206784083494E-2</v>
      </c>
      <c r="CB802" s="129">
        <f t="shared" ref="CB802" si="15529">T802/T808</f>
        <v>1.7283097131005877E-2</v>
      </c>
      <c r="CC802" s="130">
        <f t="shared" ref="CC802" si="15530">U802/U808</f>
        <v>2.122869089739466E-2</v>
      </c>
      <c r="CD802" s="131">
        <f t="shared" ref="CD802" si="15531">V802/V808</f>
        <v>3.895685769478429E-2</v>
      </c>
      <c r="CE802" s="132">
        <f t="shared" ref="CE802" si="15532">W802/W808</f>
        <v>2.1028914757791964E-2</v>
      </c>
      <c r="CF802" s="129">
        <f t="shared" ref="CF802" si="15533">X802/X808</f>
        <v>2.0330506631876494E-2</v>
      </c>
      <c r="CG802" s="130">
        <f t="shared" ref="CG802" si="15534">Y802/Y808</f>
        <v>4.987012987012987E-2</v>
      </c>
      <c r="CH802" s="131">
        <f t="shared" ref="CH802" si="15535">Z802/Z808</f>
        <v>2.9690675095958456E-2</v>
      </c>
      <c r="CI802" s="129">
        <f t="shared" ref="CI802" si="15536">AA802/AA808</f>
        <v>2.2692889561270801E-2</v>
      </c>
      <c r="CJ802" s="135">
        <f t="shared" ref="CJ802" si="15537">AB802/AB808</f>
        <v>2.5258610241749781E-2</v>
      </c>
      <c r="CK802" s="136">
        <f t="shared" ref="CK802" si="15538">AC802/AC808</f>
        <v>3.219721329046088E-2</v>
      </c>
    </row>
    <row r="803" spans="1:89" x14ac:dyDescent="0.2">
      <c r="A803" s="137" t="s">
        <v>35</v>
      </c>
      <c r="B803" s="206">
        <v>0</v>
      </c>
      <c r="C803" s="190">
        <v>135</v>
      </c>
      <c r="D803" s="191">
        <v>0</v>
      </c>
      <c r="E803" s="192">
        <v>87</v>
      </c>
      <c r="F803" s="189">
        <v>3</v>
      </c>
      <c r="G803" s="193">
        <v>225</v>
      </c>
      <c r="H803" s="191">
        <v>25</v>
      </c>
      <c r="I803" s="192">
        <v>223</v>
      </c>
      <c r="J803" s="189">
        <v>8</v>
      </c>
      <c r="K803" s="190">
        <v>17</v>
      </c>
      <c r="L803" s="191">
        <v>68</v>
      </c>
      <c r="M803" s="189">
        <v>28</v>
      </c>
      <c r="N803" s="194">
        <v>77</v>
      </c>
      <c r="O803" s="207">
        <v>88</v>
      </c>
      <c r="P803" s="189">
        <v>32</v>
      </c>
      <c r="Q803" s="190">
        <v>61</v>
      </c>
      <c r="R803" s="191">
        <v>68</v>
      </c>
      <c r="S803" s="192">
        <v>32</v>
      </c>
      <c r="T803" s="189">
        <v>12</v>
      </c>
      <c r="U803" s="193">
        <v>6</v>
      </c>
      <c r="V803" s="191">
        <v>33</v>
      </c>
      <c r="W803" s="208">
        <v>14</v>
      </c>
      <c r="X803" s="189">
        <v>25</v>
      </c>
      <c r="Y803" s="193">
        <v>13</v>
      </c>
      <c r="Z803" s="191">
        <v>20</v>
      </c>
      <c r="AA803" s="189">
        <v>19</v>
      </c>
      <c r="AB803" s="170">
        <f t="shared" si="15047"/>
        <v>371</v>
      </c>
      <c r="AC803" s="171">
        <f t="shared" si="15048"/>
        <v>948</v>
      </c>
      <c r="BI803" s="137" t="s">
        <v>35</v>
      </c>
      <c r="BJ803" s="129">
        <f>B803/B808</f>
        <v>0</v>
      </c>
      <c r="BK803" s="130">
        <f t="shared" ref="BK803" si="15539">C803/C808</f>
        <v>1.2388730843351381E-2</v>
      </c>
      <c r="BL803" s="131">
        <f t="shared" ref="BL803" si="15540">D803/D808</f>
        <v>0</v>
      </c>
      <c r="BM803" s="132">
        <f t="shared" ref="BM803" si="15541">E803/E808</f>
        <v>1.66189111747851E-2</v>
      </c>
      <c r="BN803" s="129">
        <f t="shared" ref="BN803" si="15542">F803/F808</f>
        <v>2.198929854137653E-4</v>
      </c>
      <c r="BO803" s="130">
        <f t="shared" ref="BO803" si="15543">G803/G808</f>
        <v>1.8923465096719931E-2</v>
      </c>
      <c r="BP803" s="131">
        <f t="shared" ref="BP803" si="15544">H803/H808</f>
        <v>1.4061533269587715E-3</v>
      </c>
      <c r="BQ803" s="132">
        <f t="shared" ref="BQ803" si="15545">I803/I808</f>
        <v>1.2051448335495029E-2</v>
      </c>
      <c r="BR803" s="129">
        <f t="shared" ref="BR803" si="15546">J803/J808</f>
        <v>2.4479804161566705E-3</v>
      </c>
      <c r="BS803" s="130">
        <f t="shared" ref="BS803" si="15547">K803/K808</f>
        <v>5.0400237177586722E-3</v>
      </c>
      <c r="BT803" s="131">
        <f t="shared" ref="BT803" si="15548">L803/L808</f>
        <v>7.1752664345256937E-3</v>
      </c>
      <c r="BU803" s="129">
        <f t="shared" ref="BU803" si="15549">M803/M808</f>
        <v>2.8931597437487082E-3</v>
      </c>
      <c r="BV803" s="133">
        <f t="shared" ref="BV803" si="15550">N803/N808</f>
        <v>3.976040483321285E-3</v>
      </c>
      <c r="BW803" s="134">
        <f t="shared" ref="BW803" si="15551">O803/O808</f>
        <v>4.4194455604660505E-3</v>
      </c>
      <c r="BX803" s="129">
        <f t="shared" ref="BX803" si="15552">P803/P808</f>
        <v>3.1809145129224653E-3</v>
      </c>
      <c r="BY803" s="130">
        <f t="shared" ref="BY803" si="15553">Q803/Q808</f>
        <v>6.008076430611642E-3</v>
      </c>
      <c r="BZ803" s="131">
        <f t="shared" ref="BZ803" si="15554">R803/R808</f>
        <v>5.8727005786337336E-3</v>
      </c>
      <c r="CA803" s="132">
        <f t="shared" ref="CA803" si="15555">S803/S808</f>
        <v>2.6092628832354858E-3</v>
      </c>
      <c r="CB803" s="129">
        <f t="shared" ref="CB803" si="15556">T803/T808</f>
        <v>4.1479433114414103E-3</v>
      </c>
      <c r="CC803" s="130">
        <f t="shared" ref="CC803" si="15557">U803/U808</f>
        <v>1.9298809906722419E-3</v>
      </c>
      <c r="CD803" s="131">
        <f t="shared" ref="CD803" si="15558">V803/V808</f>
        <v>3.5415325177076628E-3</v>
      </c>
      <c r="CE803" s="132">
        <f t="shared" ref="CE803" si="15559">W803/W808</f>
        <v>1.3143071723619977E-3</v>
      </c>
      <c r="CF803" s="129">
        <f t="shared" ref="CF803" si="15560">X803/X808</f>
        <v>2.7179821700369644E-3</v>
      </c>
      <c r="CG803" s="130">
        <f t="shared" ref="CG803" si="15561">Y803/Y808</f>
        <v>2.2510822510822511E-3</v>
      </c>
      <c r="CH803" s="131">
        <f t="shared" ref="CH803" si="15562">Z803/Z808</f>
        <v>1.1289230074508919E-3</v>
      </c>
      <c r="CI803" s="129">
        <f t="shared" ref="CI803" si="15563">AA803/AA808</f>
        <v>1.0265830992003458E-3</v>
      </c>
      <c r="CJ803" s="135">
        <f t="shared" ref="CJ803" si="15564">AB803/AB808</f>
        <v>2.6449179790260144E-3</v>
      </c>
      <c r="CK803" s="136">
        <f t="shared" ref="CK803" si="15565">AC803/AC808</f>
        <v>6.7738478027867099E-3</v>
      </c>
    </row>
    <row r="804" spans="1:89" x14ac:dyDescent="0.2">
      <c r="A804" s="146" t="s">
        <v>36</v>
      </c>
      <c r="B804" s="203"/>
      <c r="C804" s="197"/>
      <c r="D804" s="198"/>
      <c r="E804" s="199"/>
      <c r="F804" s="196"/>
      <c r="G804" s="200"/>
      <c r="H804" s="198"/>
      <c r="I804" s="199"/>
      <c r="J804" s="196"/>
      <c r="K804" s="200"/>
      <c r="L804" s="198"/>
      <c r="M804" s="196"/>
      <c r="N804" s="201"/>
      <c r="O804" s="204"/>
      <c r="P804" s="196"/>
      <c r="Q804" s="200"/>
      <c r="R804" s="198"/>
      <c r="S804" s="199"/>
      <c r="T804" s="196"/>
      <c r="U804" s="200"/>
      <c r="V804" s="198"/>
      <c r="W804" s="199"/>
      <c r="X804" s="196"/>
      <c r="Y804" s="200"/>
      <c r="Z804" s="198"/>
      <c r="AA804" s="196"/>
      <c r="AB804" s="170">
        <f t="shared" si="15047"/>
        <v>0</v>
      </c>
      <c r="AC804" s="171">
        <f t="shared" si="15048"/>
        <v>0</v>
      </c>
      <c r="BI804" s="146" t="s">
        <v>36</v>
      </c>
      <c r="BJ804" s="129">
        <f>B804/B808</f>
        <v>0</v>
      </c>
      <c r="BK804" s="130">
        <f t="shared" ref="BK804" si="15566">C804/C808</f>
        <v>0</v>
      </c>
      <c r="BL804" s="131">
        <f t="shared" ref="BL804" si="15567">D804/D808</f>
        <v>0</v>
      </c>
      <c r="BM804" s="132">
        <f t="shared" ref="BM804" si="15568">E804/E808</f>
        <v>0</v>
      </c>
      <c r="BN804" s="129">
        <f t="shared" ref="BN804" si="15569">F804/F808</f>
        <v>0</v>
      </c>
      <c r="BO804" s="130">
        <f t="shared" ref="BO804" si="15570">G804/G808</f>
        <v>0</v>
      </c>
      <c r="BP804" s="131">
        <f t="shared" ref="BP804" si="15571">H804/H808</f>
        <v>0</v>
      </c>
      <c r="BQ804" s="132">
        <f t="shared" ref="BQ804" si="15572">I804/I808</f>
        <v>0</v>
      </c>
      <c r="BR804" s="129">
        <f t="shared" ref="BR804" si="15573">J804/J808</f>
        <v>0</v>
      </c>
      <c r="BS804" s="130">
        <f t="shared" ref="BS804" si="15574">K804/K808</f>
        <v>0</v>
      </c>
      <c r="BT804" s="131">
        <f t="shared" ref="BT804" si="15575">L804/L808</f>
        <v>0</v>
      </c>
      <c r="BU804" s="129">
        <f t="shared" ref="BU804" si="15576">M804/M808</f>
        <v>0</v>
      </c>
      <c r="BV804" s="133">
        <f t="shared" ref="BV804" si="15577">N804/N808</f>
        <v>0</v>
      </c>
      <c r="BW804" s="134">
        <f t="shared" ref="BW804" si="15578">O804/O808</f>
        <v>0</v>
      </c>
      <c r="BX804" s="129">
        <f t="shared" ref="BX804" si="15579">P804/P808</f>
        <v>0</v>
      </c>
      <c r="BY804" s="130">
        <f t="shared" ref="BY804" si="15580">Q804/Q808</f>
        <v>0</v>
      </c>
      <c r="BZ804" s="131">
        <f t="shared" ref="BZ804" si="15581">R804/R808</f>
        <v>0</v>
      </c>
      <c r="CA804" s="132">
        <f t="shared" ref="CA804" si="15582">S804/S808</f>
        <v>0</v>
      </c>
      <c r="CB804" s="129">
        <f t="shared" ref="CB804" si="15583">T804/T808</f>
        <v>0</v>
      </c>
      <c r="CC804" s="130">
        <f t="shared" ref="CC804" si="15584">U804/U808</f>
        <v>0</v>
      </c>
      <c r="CD804" s="131">
        <f t="shared" ref="CD804" si="15585">V804/V808</f>
        <v>0</v>
      </c>
      <c r="CE804" s="132">
        <f t="shared" ref="CE804" si="15586">W804/W808</f>
        <v>0</v>
      </c>
      <c r="CF804" s="129">
        <f t="shared" ref="CF804" si="15587">X804/X808</f>
        <v>0</v>
      </c>
      <c r="CG804" s="130">
        <f t="shared" ref="CG804" si="15588">Y804/Y808</f>
        <v>0</v>
      </c>
      <c r="CH804" s="131">
        <f t="shared" ref="CH804" si="15589">Z804/Z808</f>
        <v>0</v>
      </c>
      <c r="CI804" s="129">
        <f t="shared" ref="CI804" si="15590">AA804/AA808</f>
        <v>0</v>
      </c>
      <c r="CJ804" s="135">
        <f t="shared" ref="CJ804" si="15591">AB804/AB808</f>
        <v>0</v>
      </c>
      <c r="CK804" s="136">
        <f t="shared" ref="CK804" si="15592">AC804/AC808</f>
        <v>0</v>
      </c>
    </row>
    <row r="805" spans="1:89" x14ac:dyDescent="0.2">
      <c r="A805" s="137" t="s">
        <v>37</v>
      </c>
      <c r="B805" s="59"/>
      <c r="C805" s="60"/>
      <c r="D805" s="139"/>
      <c r="E805" s="140"/>
      <c r="F805" s="138"/>
      <c r="G805" s="141"/>
      <c r="H805" s="139"/>
      <c r="I805" s="140"/>
      <c r="J805" s="138"/>
      <c r="K805" s="141"/>
      <c r="L805" s="139"/>
      <c r="M805" s="138"/>
      <c r="N805" s="142"/>
      <c r="O805" s="143"/>
      <c r="P805" s="138"/>
      <c r="Q805" s="141"/>
      <c r="R805" s="139"/>
      <c r="S805" s="140"/>
      <c r="T805" s="138"/>
      <c r="U805" s="141"/>
      <c r="V805" s="139"/>
      <c r="W805" s="140"/>
      <c r="X805" s="138"/>
      <c r="Y805" s="141"/>
      <c r="Z805" s="144"/>
      <c r="AA805" s="145"/>
      <c r="AB805" s="172">
        <f t="shared" ref="AB805:AB807" si="15593">SUM(B805,D805,F805,H805,J805,L805,N805,P805,R805,T805,V805,X805,Z805)</f>
        <v>0</v>
      </c>
      <c r="AC805" s="173">
        <f t="shared" ref="AC805:AC807" si="15594">SUM(C805,E805,G805,I805,K805,M805,O805,Q805,S805,U805,W805,Y805,AA805)</f>
        <v>0</v>
      </c>
      <c r="BI805" s="137" t="s">
        <v>37</v>
      </c>
      <c r="BJ805" s="129">
        <f>B805/B808</f>
        <v>0</v>
      </c>
      <c r="BK805" s="130">
        <f t="shared" ref="BK805" si="15595">C805/C808</f>
        <v>0</v>
      </c>
      <c r="BL805" s="131">
        <f t="shared" ref="BL805" si="15596">D805/D808</f>
        <v>0</v>
      </c>
      <c r="BM805" s="132">
        <f t="shared" ref="BM805" si="15597">E805/E808</f>
        <v>0</v>
      </c>
      <c r="BN805" s="129">
        <f t="shared" ref="BN805" si="15598">F805/F808</f>
        <v>0</v>
      </c>
      <c r="BO805" s="130">
        <f t="shared" ref="BO805" si="15599">G805/G808</f>
        <v>0</v>
      </c>
      <c r="BP805" s="131">
        <f t="shared" ref="BP805" si="15600">H805/H808</f>
        <v>0</v>
      </c>
      <c r="BQ805" s="132">
        <f t="shared" ref="BQ805" si="15601">I805/I808</f>
        <v>0</v>
      </c>
      <c r="BR805" s="129">
        <f t="shared" ref="BR805" si="15602">J805/J808</f>
        <v>0</v>
      </c>
      <c r="BS805" s="130">
        <f t="shared" ref="BS805" si="15603">K805/K808</f>
        <v>0</v>
      </c>
      <c r="BT805" s="131">
        <f t="shared" ref="BT805" si="15604">L805/L808</f>
        <v>0</v>
      </c>
      <c r="BU805" s="129">
        <f t="shared" ref="BU805" si="15605">M805/M808</f>
        <v>0</v>
      </c>
      <c r="BV805" s="133">
        <f t="shared" ref="BV805" si="15606">N805/N808</f>
        <v>0</v>
      </c>
      <c r="BW805" s="134">
        <f t="shared" ref="BW805" si="15607">O805/O808</f>
        <v>0</v>
      </c>
      <c r="BX805" s="129">
        <f t="shared" ref="BX805" si="15608">P805/P808</f>
        <v>0</v>
      </c>
      <c r="BY805" s="130">
        <f t="shared" ref="BY805" si="15609">Q805/Q808</f>
        <v>0</v>
      </c>
      <c r="BZ805" s="131">
        <f t="shared" ref="BZ805" si="15610">R805/R808</f>
        <v>0</v>
      </c>
      <c r="CA805" s="132">
        <f t="shared" ref="CA805" si="15611">S805/S808</f>
        <v>0</v>
      </c>
      <c r="CB805" s="129">
        <f t="shared" ref="CB805" si="15612">T805/T808</f>
        <v>0</v>
      </c>
      <c r="CC805" s="130">
        <f t="shared" ref="CC805" si="15613">U805/U808</f>
        <v>0</v>
      </c>
      <c r="CD805" s="131">
        <f t="shared" ref="CD805" si="15614">V805/V808</f>
        <v>0</v>
      </c>
      <c r="CE805" s="132">
        <f t="shared" ref="CE805" si="15615">W805/W808</f>
        <v>0</v>
      </c>
      <c r="CF805" s="129">
        <f t="shared" ref="CF805" si="15616">X805/X808</f>
        <v>0</v>
      </c>
      <c r="CG805" s="130">
        <f t="shared" ref="CG805" si="15617">Y805/Y808</f>
        <v>0</v>
      </c>
      <c r="CH805" s="131">
        <f t="shared" ref="CH805" si="15618">Z805/Z808</f>
        <v>0</v>
      </c>
      <c r="CI805" s="129">
        <f t="shared" ref="CI805" si="15619">AA805/AA808</f>
        <v>0</v>
      </c>
      <c r="CJ805" s="135">
        <f t="shared" ref="CJ805" si="15620">AB805/AB808</f>
        <v>0</v>
      </c>
      <c r="CK805" s="136">
        <f t="shared" ref="CK805" si="15621">AC805/AC808</f>
        <v>0</v>
      </c>
    </row>
    <row r="806" spans="1:89" x14ac:dyDescent="0.2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>
        <f t="shared" si="15593"/>
        <v>0</v>
      </c>
      <c r="AC806" s="173">
        <f t="shared" si="15594"/>
        <v>0</v>
      </c>
      <c r="BI806" s="146" t="s">
        <v>38</v>
      </c>
      <c r="BJ806" s="129">
        <f>B806/B808</f>
        <v>0</v>
      </c>
      <c r="BK806" s="130">
        <f t="shared" ref="BK806" si="15622">C806/C808</f>
        <v>0</v>
      </c>
      <c r="BL806" s="131">
        <f t="shared" ref="BL806" si="15623">D806/D808</f>
        <v>0</v>
      </c>
      <c r="BM806" s="132">
        <f t="shared" ref="BM806" si="15624">E806/E808</f>
        <v>0</v>
      </c>
      <c r="BN806" s="129">
        <f t="shared" ref="BN806" si="15625">F806/F808</f>
        <v>0</v>
      </c>
      <c r="BO806" s="130">
        <f t="shared" ref="BO806" si="15626">G806/G808</f>
        <v>0</v>
      </c>
      <c r="BP806" s="131">
        <f t="shared" ref="BP806" si="15627">H806/H808</f>
        <v>0</v>
      </c>
      <c r="BQ806" s="132">
        <f t="shared" ref="BQ806" si="15628">I806/I808</f>
        <v>0</v>
      </c>
      <c r="BR806" s="129">
        <f t="shared" ref="BR806" si="15629">J806/J808</f>
        <v>0</v>
      </c>
      <c r="BS806" s="130">
        <f t="shared" ref="BS806" si="15630">K806/K808</f>
        <v>0</v>
      </c>
      <c r="BT806" s="131">
        <f t="shared" ref="BT806" si="15631">L806/L808</f>
        <v>0</v>
      </c>
      <c r="BU806" s="129">
        <f t="shared" ref="BU806" si="15632">M806/M808</f>
        <v>0</v>
      </c>
      <c r="BV806" s="133">
        <f t="shared" ref="BV806" si="15633">N806/N808</f>
        <v>0</v>
      </c>
      <c r="BW806" s="134">
        <f t="shared" ref="BW806" si="15634">O806/O808</f>
        <v>0</v>
      </c>
      <c r="BX806" s="129">
        <f t="shared" ref="BX806" si="15635">P806/P808</f>
        <v>0</v>
      </c>
      <c r="BY806" s="130">
        <f t="shared" ref="BY806" si="15636">Q806/Q808</f>
        <v>0</v>
      </c>
      <c r="BZ806" s="131">
        <f t="shared" ref="BZ806" si="15637">R806/R808</f>
        <v>0</v>
      </c>
      <c r="CA806" s="132">
        <f t="shared" ref="CA806" si="15638">S806/S808</f>
        <v>0</v>
      </c>
      <c r="CB806" s="129">
        <f t="shared" ref="CB806" si="15639">T806/T808</f>
        <v>0</v>
      </c>
      <c r="CC806" s="130">
        <f t="shared" ref="CC806" si="15640">U806/U808</f>
        <v>0</v>
      </c>
      <c r="CD806" s="131">
        <f t="shared" ref="CD806" si="15641">V806/V808</f>
        <v>0</v>
      </c>
      <c r="CE806" s="132">
        <f t="shared" ref="CE806" si="15642">W806/W808</f>
        <v>0</v>
      </c>
      <c r="CF806" s="129">
        <f t="shared" ref="CF806" si="15643">X806/X808</f>
        <v>0</v>
      </c>
      <c r="CG806" s="130">
        <f t="shared" ref="CG806" si="15644">Y806/Y808</f>
        <v>0</v>
      </c>
      <c r="CH806" s="131">
        <f t="shared" ref="CH806" si="15645">Z806/Z808</f>
        <v>0</v>
      </c>
      <c r="CI806" s="129">
        <f t="shared" ref="CI806" si="15646">AA806/AA808</f>
        <v>0</v>
      </c>
      <c r="CJ806" s="135">
        <f t="shared" ref="CJ806" si="15647">AB806/AB808</f>
        <v>0</v>
      </c>
      <c r="CK806" s="136">
        <f t="shared" ref="CK806" si="15648">AC806/AC808</f>
        <v>0</v>
      </c>
    </row>
    <row r="807" spans="1:89" ht="13.5" thickBot="1" x14ac:dyDescent="0.25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>
        <f t="shared" si="15593"/>
        <v>0</v>
      </c>
      <c r="AC807" s="173">
        <f t="shared" si="15594"/>
        <v>0</v>
      </c>
      <c r="BI807" s="137" t="s">
        <v>39</v>
      </c>
      <c r="BJ807" s="129">
        <f>B807/B808</f>
        <v>0</v>
      </c>
      <c r="BK807" s="130">
        <f t="shared" ref="BK807" si="15649">C807/C808</f>
        <v>0</v>
      </c>
      <c r="BL807" s="131">
        <f t="shared" ref="BL807" si="15650">D807/D808</f>
        <v>0</v>
      </c>
      <c r="BM807" s="132">
        <f t="shared" ref="BM807" si="15651">E807/E808</f>
        <v>0</v>
      </c>
      <c r="BN807" s="129">
        <f t="shared" ref="BN807" si="15652">F807/F808</f>
        <v>0</v>
      </c>
      <c r="BO807" s="130">
        <f t="shared" ref="BO807" si="15653">G807/G808</f>
        <v>0</v>
      </c>
      <c r="BP807" s="131">
        <f t="shared" ref="BP807" si="15654">H807/H808</f>
        <v>0</v>
      </c>
      <c r="BQ807" s="132">
        <f t="shared" ref="BQ807" si="15655">I807/I808</f>
        <v>0</v>
      </c>
      <c r="BR807" s="129">
        <f t="shared" ref="BR807" si="15656">J807/J808</f>
        <v>0</v>
      </c>
      <c r="BS807" s="130">
        <f t="shared" ref="BS807" si="15657">K807/K808</f>
        <v>0</v>
      </c>
      <c r="BT807" s="131">
        <f t="shared" ref="BT807" si="15658">L807/L808</f>
        <v>0</v>
      </c>
      <c r="BU807" s="129">
        <f t="shared" ref="BU807" si="15659">M807/M808</f>
        <v>0</v>
      </c>
      <c r="BV807" s="133">
        <f t="shared" ref="BV807" si="15660">N807/N808</f>
        <v>0</v>
      </c>
      <c r="BW807" s="134">
        <f t="shared" ref="BW807" si="15661">O807/O808</f>
        <v>0</v>
      </c>
      <c r="BX807" s="129">
        <f t="shared" ref="BX807" si="15662">P807/P808</f>
        <v>0</v>
      </c>
      <c r="BY807" s="130">
        <f t="shared" ref="BY807" si="15663">Q807/Q808</f>
        <v>0</v>
      </c>
      <c r="BZ807" s="131">
        <f t="shared" ref="BZ807" si="15664">R807/R808</f>
        <v>0</v>
      </c>
      <c r="CA807" s="132">
        <f t="shared" ref="CA807" si="15665">S807/S808</f>
        <v>0</v>
      </c>
      <c r="CB807" s="129">
        <f t="shared" ref="CB807" si="15666">T807/T808</f>
        <v>0</v>
      </c>
      <c r="CC807" s="130">
        <f t="shared" ref="CC807" si="15667">U807/U808</f>
        <v>0</v>
      </c>
      <c r="CD807" s="131">
        <f t="shared" ref="CD807" si="15668">V807/V808</f>
        <v>0</v>
      </c>
      <c r="CE807" s="132">
        <f t="shared" ref="CE807" si="15669">W807/W808</f>
        <v>0</v>
      </c>
      <c r="CF807" s="129">
        <f t="shared" ref="CF807" si="15670">X807/X808</f>
        <v>0</v>
      </c>
      <c r="CG807" s="130">
        <f t="shared" ref="CG807" si="15671">Y807/Y808</f>
        <v>0</v>
      </c>
      <c r="CH807" s="131">
        <f t="shared" ref="CH807" si="15672">Z807/Z808</f>
        <v>0</v>
      </c>
      <c r="CI807" s="129">
        <f t="shared" ref="CI807" si="15673">AA807/AA808</f>
        <v>0</v>
      </c>
      <c r="CJ807" s="135">
        <f t="shared" ref="CJ807" si="15674">AB807/AB808</f>
        <v>0</v>
      </c>
      <c r="CK807" s="136">
        <f t="shared" ref="CK807" si="15675">AC807/AC808</f>
        <v>0</v>
      </c>
    </row>
    <row r="808" spans="1:89" ht="14.25" thickTop="1" thickBot="1" x14ac:dyDescent="0.25">
      <c r="A808" s="267" t="s">
        <v>13</v>
      </c>
      <c r="B808" s="20">
        <f t="shared" ref="B808:AA808" si="15676">SUM(B785:B807)</f>
        <v>10675</v>
      </c>
      <c r="C808" s="21">
        <f t="shared" si="15676"/>
        <v>10897</v>
      </c>
      <c r="D808" s="20">
        <f t="shared" si="15676"/>
        <v>5297</v>
      </c>
      <c r="E808" s="21">
        <f t="shared" si="15676"/>
        <v>5235</v>
      </c>
      <c r="F808" s="20">
        <f t="shared" si="15676"/>
        <v>13643</v>
      </c>
      <c r="G808" s="21">
        <f t="shared" si="15676"/>
        <v>11890</v>
      </c>
      <c r="H808" s="20">
        <f t="shared" si="15676"/>
        <v>17779</v>
      </c>
      <c r="I808" s="21">
        <f t="shared" si="15676"/>
        <v>18504</v>
      </c>
      <c r="J808" s="20">
        <f t="shared" si="15676"/>
        <v>3268</v>
      </c>
      <c r="K808" s="21">
        <f t="shared" si="15676"/>
        <v>3373</v>
      </c>
      <c r="L808" s="20">
        <f t="shared" si="15676"/>
        <v>9477</v>
      </c>
      <c r="M808" s="21">
        <f t="shared" si="15676"/>
        <v>9678</v>
      </c>
      <c r="N808" s="20">
        <f t="shared" si="15676"/>
        <v>19366</v>
      </c>
      <c r="O808" s="21">
        <f t="shared" si="15676"/>
        <v>19912</v>
      </c>
      <c r="P808" s="20">
        <f t="shared" si="15676"/>
        <v>10060</v>
      </c>
      <c r="Q808" s="21">
        <f t="shared" si="15676"/>
        <v>10153</v>
      </c>
      <c r="R808" s="20">
        <f t="shared" si="15676"/>
        <v>11579</v>
      </c>
      <c r="S808" s="21">
        <f t="shared" si="15676"/>
        <v>12264</v>
      </c>
      <c r="T808" s="20">
        <f t="shared" si="15676"/>
        <v>2893</v>
      </c>
      <c r="U808" s="21">
        <f t="shared" si="15676"/>
        <v>3109</v>
      </c>
      <c r="V808" s="20">
        <f t="shared" si="15676"/>
        <v>9318</v>
      </c>
      <c r="W808" s="21">
        <f t="shared" si="15676"/>
        <v>10652</v>
      </c>
      <c r="X808" s="20">
        <f t="shared" si="15676"/>
        <v>9198</v>
      </c>
      <c r="Y808" s="21">
        <f t="shared" si="15676"/>
        <v>5775</v>
      </c>
      <c r="Z808" s="20">
        <f t="shared" si="15676"/>
        <v>17716</v>
      </c>
      <c r="AA808" s="21">
        <f t="shared" si="15676"/>
        <v>18508</v>
      </c>
      <c r="AB808" s="174">
        <f t="shared" ref="AB808:AC808" si="15677">SUM(AB784:AB807)</f>
        <v>140269</v>
      </c>
      <c r="AC808" s="175">
        <f t="shared" si="15677"/>
        <v>139950</v>
      </c>
      <c r="BI808" s="267" t="s">
        <v>13</v>
      </c>
      <c r="BJ808" s="155">
        <f>SUM(BJ784:BJ807)</f>
        <v>1</v>
      </c>
      <c r="BK808" s="156">
        <f t="shared" ref="BK808:CK808" si="15678">SUM(BK784:BK807)</f>
        <v>1</v>
      </c>
      <c r="BL808" s="155">
        <f t="shared" si="15678"/>
        <v>1</v>
      </c>
      <c r="BM808" s="156">
        <f t="shared" si="15678"/>
        <v>1</v>
      </c>
      <c r="BN808" s="155">
        <f t="shared" si="15678"/>
        <v>1</v>
      </c>
      <c r="BO808" s="156">
        <f t="shared" si="15678"/>
        <v>1</v>
      </c>
      <c r="BP808" s="155">
        <f t="shared" si="15678"/>
        <v>1</v>
      </c>
      <c r="BQ808" s="156">
        <f t="shared" si="15678"/>
        <v>0.99999999999999989</v>
      </c>
      <c r="BR808" s="155">
        <f t="shared" si="15678"/>
        <v>1</v>
      </c>
      <c r="BS808" s="156">
        <f t="shared" si="15678"/>
        <v>1</v>
      </c>
      <c r="BT808" s="155">
        <f t="shared" si="15678"/>
        <v>0.99999999999999989</v>
      </c>
      <c r="BU808" s="156">
        <f t="shared" si="15678"/>
        <v>0.99999999999999989</v>
      </c>
      <c r="BV808" s="155">
        <f t="shared" si="15678"/>
        <v>1.0000000000000002</v>
      </c>
      <c r="BW808" s="156">
        <f t="shared" si="15678"/>
        <v>1</v>
      </c>
      <c r="BX808" s="155">
        <f t="shared" si="15678"/>
        <v>0.99999999999999989</v>
      </c>
      <c r="BY808" s="156">
        <f t="shared" si="15678"/>
        <v>1</v>
      </c>
      <c r="BZ808" s="155">
        <f t="shared" si="15678"/>
        <v>0.99999999999999989</v>
      </c>
      <c r="CA808" s="156">
        <f t="shared" si="15678"/>
        <v>1</v>
      </c>
      <c r="CB808" s="155">
        <f t="shared" si="15678"/>
        <v>1</v>
      </c>
      <c r="CC808" s="156">
        <f t="shared" si="15678"/>
        <v>1.0000000000000002</v>
      </c>
      <c r="CD808" s="155">
        <f t="shared" si="15678"/>
        <v>1</v>
      </c>
      <c r="CE808" s="156">
        <f t="shared" si="15678"/>
        <v>1</v>
      </c>
      <c r="CF808" s="155">
        <f t="shared" si="15678"/>
        <v>0.99999999999999989</v>
      </c>
      <c r="CG808" s="156">
        <f t="shared" si="15678"/>
        <v>1.0000000000000002</v>
      </c>
      <c r="CH808" s="155">
        <f t="shared" si="15678"/>
        <v>1</v>
      </c>
      <c r="CI808" s="156">
        <f t="shared" si="15678"/>
        <v>0.99999999999999989</v>
      </c>
      <c r="CJ808" s="155">
        <f t="shared" si="15678"/>
        <v>1</v>
      </c>
      <c r="CK808" s="156">
        <f t="shared" si="15678"/>
        <v>0.99999999999999978</v>
      </c>
    </row>
    <row r="809" spans="1:89" ht="13.5" thickTop="1" x14ac:dyDescent="0.2">
      <c r="A809" s="187"/>
    </row>
    <row r="810" spans="1:89" x14ac:dyDescent="0.2">
      <c r="A810" s="234"/>
    </row>
    <row r="811" spans="1:89" x14ac:dyDescent="0.2">
      <c r="A811" s="301">
        <f>+A780+1</f>
        <v>44496</v>
      </c>
      <c r="B811" s="301"/>
      <c r="C811" s="301"/>
      <c r="D811" s="301"/>
      <c r="BI811" s="300">
        <f>+BI749+2</f>
        <v>44496</v>
      </c>
      <c r="BJ811" s="300"/>
      <c r="BK811" s="300"/>
      <c r="BL811" s="300"/>
    </row>
    <row r="812" spans="1:89" ht="13.5" thickBot="1" x14ac:dyDescent="0.25">
      <c r="AE812" s="270" t="s">
        <v>84</v>
      </c>
    </row>
    <row r="813" spans="1:89" ht="14.25" thickTop="1" thickBot="1" x14ac:dyDescent="0.25">
      <c r="A813" s="298" t="s">
        <v>0</v>
      </c>
      <c r="B813" s="292" t="s">
        <v>1</v>
      </c>
      <c r="C813" s="293"/>
      <c r="D813" s="292" t="s">
        <v>2</v>
      </c>
      <c r="E813" s="293"/>
      <c r="F813" s="292" t="s">
        <v>3</v>
      </c>
      <c r="G813" s="293"/>
      <c r="H813" s="292" t="s">
        <v>4</v>
      </c>
      <c r="I813" s="293"/>
      <c r="J813" s="292" t="s">
        <v>5</v>
      </c>
      <c r="K813" s="293"/>
      <c r="L813" s="292" t="s">
        <v>6</v>
      </c>
      <c r="M813" s="293"/>
      <c r="N813" s="292" t="s">
        <v>7</v>
      </c>
      <c r="O813" s="293"/>
      <c r="P813" s="292" t="s">
        <v>8</v>
      </c>
      <c r="Q813" s="293"/>
      <c r="R813" s="292" t="s">
        <v>9</v>
      </c>
      <c r="S813" s="293"/>
      <c r="T813" s="292" t="s">
        <v>10</v>
      </c>
      <c r="U813" s="293"/>
      <c r="V813" s="292" t="s">
        <v>11</v>
      </c>
      <c r="W813" s="293"/>
      <c r="X813" s="292" t="s">
        <v>12</v>
      </c>
      <c r="Y813" s="293"/>
      <c r="Z813" s="294" t="s">
        <v>40</v>
      </c>
      <c r="AA813" s="295"/>
      <c r="AB813" s="296" t="s">
        <v>41</v>
      </c>
      <c r="AC813" s="297"/>
      <c r="AE813" s="298" t="s">
        <v>0</v>
      </c>
      <c r="AF813" s="292" t="s">
        <v>1</v>
      </c>
      <c r="AG813" s="293"/>
      <c r="AH813" s="292" t="s">
        <v>2</v>
      </c>
      <c r="AI813" s="293"/>
      <c r="AJ813" s="292" t="s">
        <v>3</v>
      </c>
      <c r="AK813" s="293"/>
      <c r="AL813" s="292" t="s">
        <v>4</v>
      </c>
      <c r="AM813" s="293"/>
      <c r="AN813" s="292" t="s">
        <v>5</v>
      </c>
      <c r="AO813" s="293"/>
      <c r="AP813" s="292" t="s">
        <v>6</v>
      </c>
      <c r="AQ813" s="293"/>
      <c r="AR813" s="292" t="s">
        <v>7</v>
      </c>
      <c r="AS813" s="293"/>
      <c r="AT813" s="292" t="s">
        <v>8</v>
      </c>
      <c r="AU813" s="293"/>
      <c r="AV813" s="292" t="s">
        <v>9</v>
      </c>
      <c r="AW813" s="293"/>
      <c r="AX813" s="292" t="s">
        <v>10</v>
      </c>
      <c r="AY813" s="293"/>
      <c r="AZ813" s="292" t="s">
        <v>11</v>
      </c>
      <c r="BA813" s="293"/>
      <c r="BB813" s="292" t="s">
        <v>12</v>
      </c>
      <c r="BC813" s="293"/>
      <c r="BD813" s="294" t="s">
        <v>40</v>
      </c>
      <c r="BE813" s="295"/>
      <c r="BF813" s="296" t="s">
        <v>41</v>
      </c>
      <c r="BG813" s="297"/>
      <c r="BI813" s="298" t="s">
        <v>0</v>
      </c>
      <c r="BJ813" s="292" t="s">
        <v>1</v>
      </c>
      <c r="BK813" s="293"/>
      <c r="BL813" s="292" t="s">
        <v>2</v>
      </c>
      <c r="BM813" s="293"/>
      <c r="BN813" s="292" t="s">
        <v>3</v>
      </c>
      <c r="BO813" s="293"/>
      <c r="BP813" s="292" t="s">
        <v>4</v>
      </c>
      <c r="BQ813" s="293"/>
      <c r="BR813" s="292" t="s">
        <v>5</v>
      </c>
      <c r="BS813" s="293"/>
      <c r="BT813" s="292" t="s">
        <v>6</v>
      </c>
      <c r="BU813" s="293"/>
      <c r="BV813" s="292" t="s">
        <v>7</v>
      </c>
      <c r="BW813" s="293"/>
      <c r="BX813" s="292" t="s">
        <v>8</v>
      </c>
      <c r="BY813" s="293"/>
      <c r="BZ813" s="292" t="s">
        <v>9</v>
      </c>
      <c r="CA813" s="293"/>
      <c r="CB813" s="292" t="s">
        <v>10</v>
      </c>
      <c r="CC813" s="293"/>
      <c r="CD813" s="292" t="s">
        <v>11</v>
      </c>
      <c r="CE813" s="293"/>
      <c r="CF813" s="292" t="s">
        <v>12</v>
      </c>
      <c r="CG813" s="293"/>
      <c r="CH813" s="294" t="s">
        <v>40</v>
      </c>
      <c r="CI813" s="295"/>
      <c r="CJ813" s="292" t="s">
        <v>41</v>
      </c>
      <c r="CK813" s="293"/>
    </row>
    <row r="814" spans="1:89" ht="15" thickTop="1" thickBot="1" x14ac:dyDescent="0.3">
      <c r="A814" s="299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9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9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3.5" thickTop="1" x14ac:dyDescent="0.2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3" t="str">
        <f>$AE$9</f>
        <v>07:00 - 07:59</v>
      </c>
      <c r="AF815" s="126">
        <f>SUMIF($A$9:$A$32,$AE815,B$815:B$838)</f>
        <v>1251</v>
      </c>
      <c r="AG815" s="186">
        <f t="shared" ref="AG815:AV817" si="15679">SUMIF($A$9:$A$32,$AE815,C$815:C$838)</f>
        <v>587</v>
      </c>
      <c r="AH815" s="127">
        <f t="shared" si="15679"/>
        <v>545</v>
      </c>
      <c r="AI815" s="180">
        <f t="shared" si="15679"/>
        <v>384</v>
      </c>
      <c r="AJ815" s="126">
        <f t="shared" si="15679"/>
        <v>1351</v>
      </c>
      <c r="AK815" s="128">
        <f t="shared" si="15679"/>
        <v>694</v>
      </c>
      <c r="AL815" s="127">
        <f t="shared" si="15679"/>
        <v>1591</v>
      </c>
      <c r="AM815" s="180">
        <f t="shared" si="15679"/>
        <v>1179</v>
      </c>
      <c r="AN815" s="126">
        <f t="shared" si="15679"/>
        <v>153</v>
      </c>
      <c r="AO815" s="128">
        <f t="shared" si="15679"/>
        <v>490</v>
      </c>
      <c r="AP815" s="127">
        <f t="shared" si="15679"/>
        <v>500</v>
      </c>
      <c r="AQ815" s="126">
        <f t="shared" si="15679"/>
        <v>1367</v>
      </c>
      <c r="AR815" s="179">
        <f t="shared" si="15679"/>
        <v>1552</v>
      </c>
      <c r="AS815" s="181">
        <f t="shared" si="15679"/>
        <v>2116</v>
      </c>
      <c r="AT815" s="126">
        <f t="shared" si="15679"/>
        <v>1001</v>
      </c>
      <c r="AU815" s="128">
        <f t="shared" si="15679"/>
        <v>1025</v>
      </c>
      <c r="AV815" s="127">
        <f t="shared" si="15679"/>
        <v>1278</v>
      </c>
      <c r="AW815" s="180">
        <f t="shared" ref="AW815:BE817" si="15680">SUMIF($A$9:$A$32,$AE815,S$815:S$838)</f>
        <v>855</v>
      </c>
      <c r="AX815" s="126">
        <f t="shared" si="15680"/>
        <v>164</v>
      </c>
      <c r="AY815" s="128">
        <f t="shared" si="15680"/>
        <v>576</v>
      </c>
      <c r="AZ815" s="127">
        <f t="shared" si="15680"/>
        <v>423</v>
      </c>
      <c r="BA815" s="180">
        <f t="shared" si="15680"/>
        <v>1162</v>
      </c>
      <c r="BB815" s="126">
        <f t="shared" si="15680"/>
        <v>859</v>
      </c>
      <c r="BC815" s="128">
        <f t="shared" si="15680"/>
        <v>808</v>
      </c>
      <c r="BD815" s="184">
        <f t="shared" si="15680"/>
        <v>1546</v>
      </c>
      <c r="BE815" s="185">
        <f t="shared" si="15680"/>
        <v>1259</v>
      </c>
      <c r="BF815" s="170">
        <f>AF815+AH815+AJ815+AL815+AN815+AP815+AR815+AT815+AV815+AX815+AZ815+BB815+BD815</f>
        <v>12214</v>
      </c>
      <c r="BG815" s="171">
        <f>AG815+AI815+AK815+AM815+AO815+AQ815+AS815+AU815+AW815+AY815+BA815+BC815+BE815</f>
        <v>12502</v>
      </c>
      <c r="BI815" s="125" t="s">
        <v>16</v>
      </c>
      <c r="BJ815" s="129">
        <f>B815/B839</f>
        <v>0</v>
      </c>
      <c r="BK815" s="130">
        <f t="shared" ref="BK815" si="15681">C815/C839</f>
        <v>0</v>
      </c>
      <c r="BL815" s="131">
        <f t="shared" ref="BL815" si="15682">D815/D839</f>
        <v>0</v>
      </c>
      <c r="BM815" s="132">
        <f t="shared" ref="BM815" si="15683">E815/E839</f>
        <v>0</v>
      </c>
      <c r="BN815" s="129">
        <f t="shared" ref="BN815" si="15684">F815/F839</f>
        <v>0</v>
      </c>
      <c r="BO815" s="130">
        <f t="shared" ref="BO815" si="15685">G815/G839</f>
        <v>0</v>
      </c>
      <c r="BP815" s="131">
        <f t="shared" ref="BP815" si="15686">H815/H839</f>
        <v>0</v>
      </c>
      <c r="BQ815" s="132">
        <f t="shared" ref="BQ815" si="15687">I815/I839</f>
        <v>0</v>
      </c>
      <c r="BR815" s="129">
        <f t="shared" ref="BR815" si="15688">J815/J839</f>
        <v>0</v>
      </c>
      <c r="BS815" s="130">
        <f t="shared" ref="BS815" si="15689">K815/K839</f>
        <v>0</v>
      </c>
      <c r="BT815" s="131">
        <f t="shared" ref="BT815" si="15690">L815/L839</f>
        <v>0</v>
      </c>
      <c r="BU815" s="129">
        <f t="shared" ref="BU815" si="15691">M815/M839</f>
        <v>0</v>
      </c>
      <c r="BV815" s="133">
        <f t="shared" ref="BV815" si="15692">N815/N839</f>
        <v>0</v>
      </c>
      <c r="BW815" s="134">
        <f t="shared" ref="BW815" si="15693">O815/O839</f>
        <v>0</v>
      </c>
      <c r="BX815" s="129">
        <f t="shared" ref="BX815" si="15694">P815/P839</f>
        <v>0</v>
      </c>
      <c r="BY815" s="130">
        <f t="shared" ref="BY815" si="15695">Q815/Q839</f>
        <v>0</v>
      </c>
      <c r="BZ815" s="131">
        <f t="shared" ref="BZ815" si="15696">R815/R839</f>
        <v>0</v>
      </c>
      <c r="CA815" s="132">
        <f t="shared" ref="CA815" si="15697">S815/S839</f>
        <v>0</v>
      </c>
      <c r="CB815" s="129">
        <f t="shared" ref="CB815" si="15698">T815/T839</f>
        <v>0</v>
      </c>
      <c r="CC815" s="130">
        <f t="shared" ref="CC815" si="15699">U815/U839</f>
        <v>0</v>
      </c>
      <c r="CD815" s="131">
        <f t="shared" ref="CD815" si="15700">V815/V839</f>
        <v>0</v>
      </c>
      <c r="CE815" s="132">
        <f t="shared" ref="CE815" si="15701">W815/W839</f>
        <v>0</v>
      </c>
      <c r="CF815" s="129">
        <f t="shared" ref="CF815" si="15702">X815/X839</f>
        <v>0</v>
      </c>
      <c r="CG815" s="130">
        <f t="shared" ref="CG815" si="15703">Y815/Y839</f>
        <v>0</v>
      </c>
      <c r="CH815" s="131">
        <f t="shared" ref="CH815" si="15704">Z815/Z839</f>
        <v>0</v>
      </c>
      <c r="CI815" s="129">
        <f t="shared" ref="CI815" si="15705">AA815/AA839</f>
        <v>0</v>
      </c>
      <c r="CJ815" s="135">
        <f t="shared" ref="CJ815" si="15706">AB815/AB839</f>
        <v>0</v>
      </c>
      <c r="CK815" s="136">
        <f t="shared" ref="CK815" si="15707">AC815/AC839</f>
        <v>0</v>
      </c>
    </row>
    <row r="816" spans="1:89" x14ac:dyDescent="0.2">
      <c r="A816" s="137" t="s">
        <v>17</v>
      </c>
      <c r="B816" s="189">
        <v>90</v>
      </c>
      <c r="C816" s="190">
        <v>0</v>
      </c>
      <c r="D816" s="191">
        <v>79</v>
      </c>
      <c r="E816" s="192">
        <v>2</v>
      </c>
      <c r="F816" s="189">
        <v>249</v>
      </c>
      <c r="G816" s="193">
        <v>1</v>
      </c>
      <c r="H816" s="191">
        <v>203</v>
      </c>
      <c r="I816" s="192">
        <v>0</v>
      </c>
      <c r="J816" s="189">
        <v>9</v>
      </c>
      <c r="K816" s="193">
        <v>0</v>
      </c>
      <c r="L816" s="191">
        <v>9</v>
      </c>
      <c r="M816" s="189">
        <v>0</v>
      </c>
      <c r="N816" s="194">
        <v>0</v>
      </c>
      <c r="O816" s="195">
        <v>0</v>
      </c>
      <c r="P816" s="189">
        <v>0</v>
      </c>
      <c r="Q816" s="193">
        <v>0</v>
      </c>
      <c r="R816" s="191">
        <v>0</v>
      </c>
      <c r="S816" s="192">
        <v>0</v>
      </c>
      <c r="T816" s="189">
        <v>0</v>
      </c>
      <c r="U816" s="193">
        <v>0</v>
      </c>
      <c r="V816" s="191">
        <v>0</v>
      </c>
      <c r="W816" s="192">
        <v>0</v>
      </c>
      <c r="X816" s="189">
        <v>0</v>
      </c>
      <c r="Y816" s="193">
        <v>0</v>
      </c>
      <c r="Z816" s="191">
        <v>0</v>
      </c>
      <c r="AA816" s="189">
        <v>0</v>
      </c>
      <c r="AB816" s="170">
        <f t="shared" ref="AB816:AB835" si="15708">B816+D816+F816+H816+J816+L816+N816+P816+R816+T816+V816+X816+Z816</f>
        <v>639</v>
      </c>
      <c r="AC816" s="171">
        <f t="shared" ref="AC816:AC835" si="15709">C816+E816+G816+I816+K816+M816+O816+Q816+S816+U816+W816+Y816+AA816</f>
        <v>3</v>
      </c>
      <c r="AE816" s="275" t="str">
        <f>$AE$10</f>
        <v>08:00 - 08:59</v>
      </c>
      <c r="AF816" s="126">
        <f>SUMIF($A$9:$A$32,$AE816,B$815:B$838)</f>
        <v>1031</v>
      </c>
      <c r="AG816" s="190">
        <f t="shared" si="15679"/>
        <v>446</v>
      </c>
      <c r="AH816" s="191">
        <f t="shared" si="15679"/>
        <v>379</v>
      </c>
      <c r="AI816" s="192">
        <f t="shared" si="15679"/>
        <v>385</v>
      </c>
      <c r="AJ816" s="276">
        <f t="shared" si="15679"/>
        <v>1272</v>
      </c>
      <c r="AK816" s="193">
        <f t="shared" si="15679"/>
        <v>539</v>
      </c>
      <c r="AL816" s="191">
        <f t="shared" si="15679"/>
        <v>1400</v>
      </c>
      <c r="AM816" s="192">
        <f t="shared" si="15679"/>
        <v>833</v>
      </c>
      <c r="AN816" s="276">
        <f t="shared" si="15679"/>
        <v>144</v>
      </c>
      <c r="AO816" s="193">
        <f t="shared" si="15679"/>
        <v>412</v>
      </c>
      <c r="AP816" s="191">
        <f t="shared" si="15679"/>
        <v>439</v>
      </c>
      <c r="AQ816" s="276">
        <f t="shared" si="15679"/>
        <v>1171</v>
      </c>
      <c r="AR816" s="194">
        <f t="shared" si="15679"/>
        <v>1238</v>
      </c>
      <c r="AS816" s="195">
        <f t="shared" si="15679"/>
        <v>1937</v>
      </c>
      <c r="AT816" s="276">
        <f t="shared" si="15679"/>
        <v>786</v>
      </c>
      <c r="AU816" s="193">
        <f t="shared" si="15679"/>
        <v>783</v>
      </c>
      <c r="AV816" s="191">
        <f t="shared" si="15679"/>
        <v>1030</v>
      </c>
      <c r="AW816" s="192">
        <f t="shared" si="15680"/>
        <v>690</v>
      </c>
      <c r="AX816" s="276">
        <f t="shared" si="15680"/>
        <v>129</v>
      </c>
      <c r="AY816" s="193">
        <f t="shared" si="15680"/>
        <v>378</v>
      </c>
      <c r="AZ816" s="191">
        <f t="shared" si="15680"/>
        <v>402</v>
      </c>
      <c r="BA816" s="192">
        <f t="shared" si="15680"/>
        <v>887</v>
      </c>
      <c r="BB816" s="276">
        <f t="shared" si="15680"/>
        <v>634</v>
      </c>
      <c r="BC816" s="193">
        <f t="shared" si="15680"/>
        <v>638</v>
      </c>
      <c r="BD816" s="191">
        <f t="shared" si="15680"/>
        <v>1255</v>
      </c>
      <c r="BE816" s="276">
        <f t="shared" si="15680"/>
        <v>1147</v>
      </c>
      <c r="BF816" s="172">
        <f>SUM(AF816,AH816,AJ816,AL816,AN816,AP816,AR816,AT816,AV816,AX816,AZ816,BB816,BD816)</f>
        <v>10139</v>
      </c>
      <c r="BG816" s="173">
        <f>SUM(AG816,AI816,AK816,AM816,AO816,AQ816,AS816,AU816,AW816,AY816,BA816,BC816,BE816)</f>
        <v>10246</v>
      </c>
      <c r="BI816" s="137" t="s">
        <v>17</v>
      </c>
      <c r="BJ816" s="129">
        <f>B816/B839</f>
        <v>8.3697572770389667E-3</v>
      </c>
      <c r="BK816" s="130">
        <f t="shared" ref="BK816" si="15710">C816/C839</f>
        <v>0</v>
      </c>
      <c r="BL816" s="131">
        <f t="shared" ref="BL816" si="15711">D816/D839</f>
        <v>1.5007598784194529E-2</v>
      </c>
      <c r="BM816" s="132">
        <f t="shared" ref="BM816" si="15712">E816/E839</f>
        <v>3.7320395596193321E-4</v>
      </c>
      <c r="BN816" s="129">
        <f t="shared" ref="BN816" si="15713">F816/F839</f>
        <v>1.8327690269394965E-2</v>
      </c>
      <c r="BO816" s="130">
        <f t="shared" ref="BO816" si="15714">G816/G839</f>
        <v>8.2590023125206469E-5</v>
      </c>
      <c r="BP816" s="131">
        <f t="shared" ref="BP816" si="15715">H816/H839</f>
        <v>1.1223530712666557E-2</v>
      </c>
      <c r="BQ816" s="132">
        <f t="shared" ref="BQ816" si="15716">I816/I839</f>
        <v>0</v>
      </c>
      <c r="BR816" s="129">
        <f t="shared" ref="BR816" si="15717">J816/J839</f>
        <v>2.707581227436823E-3</v>
      </c>
      <c r="BS816" s="130">
        <f t="shared" ref="BS816" si="15718">K816/K839</f>
        <v>0</v>
      </c>
      <c r="BT816" s="131">
        <f t="shared" ref="BT816" si="15719">L816/L839</f>
        <v>9.0909090909090909E-4</v>
      </c>
      <c r="BU816" s="129">
        <f t="shared" ref="BU816" si="15720">M816/M839</f>
        <v>0</v>
      </c>
      <c r="BV816" s="133">
        <f t="shared" ref="BV816" si="15721">N816/N839</f>
        <v>0</v>
      </c>
      <c r="BW816" s="134">
        <f t="shared" ref="BW816" si="15722">O816/O839</f>
        <v>0</v>
      </c>
      <c r="BX816" s="129">
        <f t="shared" ref="BX816" si="15723">P816/P839</f>
        <v>0</v>
      </c>
      <c r="BY816" s="130">
        <f t="shared" ref="BY816" si="15724">Q816/Q839</f>
        <v>0</v>
      </c>
      <c r="BZ816" s="131">
        <f t="shared" ref="BZ816" si="15725">R816/R839</f>
        <v>0</v>
      </c>
      <c r="CA816" s="132">
        <f t="shared" ref="CA816" si="15726">S816/S839</f>
        <v>0</v>
      </c>
      <c r="CB816" s="129">
        <f t="shared" ref="CB816" si="15727">T816/T839</f>
        <v>0</v>
      </c>
      <c r="CC816" s="130">
        <f t="shared" ref="CC816" si="15728">U816/U839</f>
        <v>0</v>
      </c>
      <c r="CD816" s="131">
        <f t="shared" ref="CD816" si="15729">V816/V839</f>
        <v>0</v>
      </c>
      <c r="CE816" s="132">
        <f t="shared" ref="CE816" si="15730">W816/W839</f>
        <v>0</v>
      </c>
      <c r="CF816" s="129">
        <f t="shared" ref="CF816" si="15731">X816/X839</f>
        <v>0</v>
      </c>
      <c r="CG816" s="130">
        <f t="shared" ref="CG816" si="15732">Y816/Y839</f>
        <v>0</v>
      </c>
      <c r="CH816" s="131">
        <f t="shared" ref="CH816" si="15733">Z816/Z839</f>
        <v>0</v>
      </c>
      <c r="CI816" s="129">
        <f t="shared" ref="CI816" si="15734">AA816/AA839</f>
        <v>0</v>
      </c>
      <c r="CJ816" s="135">
        <f t="shared" ref="CJ816" si="15735">AB816/AB839</f>
        <v>4.4637867441600539E-3</v>
      </c>
      <c r="CK816" s="136">
        <f t="shared" ref="CK816" si="15736">AC816/AC839</f>
        <v>2.1005167271148704E-5</v>
      </c>
    </row>
    <row r="817" spans="1:89" ht="13.5" thickBot="1" x14ac:dyDescent="0.25">
      <c r="A817" s="146" t="s">
        <v>18</v>
      </c>
      <c r="B817" s="196">
        <v>612</v>
      </c>
      <c r="C817" s="197">
        <v>0</v>
      </c>
      <c r="D817" s="198">
        <v>266</v>
      </c>
      <c r="E817" s="199">
        <v>60</v>
      </c>
      <c r="F817" s="196">
        <v>1129</v>
      </c>
      <c r="G817" s="200">
        <v>180</v>
      </c>
      <c r="H817" s="198">
        <v>914</v>
      </c>
      <c r="I817" s="199">
        <v>327</v>
      </c>
      <c r="J817" s="196">
        <v>33</v>
      </c>
      <c r="K817" s="200">
        <v>97</v>
      </c>
      <c r="L817" s="198">
        <v>187</v>
      </c>
      <c r="M817" s="196">
        <v>380</v>
      </c>
      <c r="N817" s="201">
        <v>827</v>
      </c>
      <c r="O817" s="202">
        <v>897</v>
      </c>
      <c r="P817" s="196">
        <v>443</v>
      </c>
      <c r="Q817" s="200">
        <v>526</v>
      </c>
      <c r="R817" s="198">
        <v>389</v>
      </c>
      <c r="S817" s="199">
        <v>459</v>
      </c>
      <c r="T817" s="196">
        <v>67</v>
      </c>
      <c r="U817" s="200">
        <v>234</v>
      </c>
      <c r="V817" s="198">
        <v>181</v>
      </c>
      <c r="W817" s="199">
        <v>425</v>
      </c>
      <c r="X817" s="196">
        <v>341</v>
      </c>
      <c r="Y817" s="200">
        <v>276</v>
      </c>
      <c r="Z817" s="198">
        <v>670</v>
      </c>
      <c r="AA817" s="196">
        <v>496</v>
      </c>
      <c r="AB817" s="170">
        <f t="shared" si="15708"/>
        <v>6059</v>
      </c>
      <c r="AC817" s="171">
        <f t="shared" si="15709"/>
        <v>4357</v>
      </c>
      <c r="AE817" s="273">
        <f>$AE$11</f>
        <v>0</v>
      </c>
      <c r="AF817" s="126">
        <f>SUMIF($A$9:$A$32,$AE817,B$815:B$838)</f>
        <v>0</v>
      </c>
      <c r="AG817" s="197">
        <f t="shared" si="15679"/>
        <v>0</v>
      </c>
      <c r="AH817" s="198">
        <f t="shared" si="15679"/>
        <v>0</v>
      </c>
      <c r="AI817" s="199">
        <f t="shared" si="15679"/>
        <v>0</v>
      </c>
      <c r="AJ817" s="196">
        <f t="shared" si="15679"/>
        <v>0</v>
      </c>
      <c r="AK817" s="200">
        <f t="shared" si="15679"/>
        <v>0</v>
      </c>
      <c r="AL817" s="198">
        <f t="shared" si="15679"/>
        <v>0</v>
      </c>
      <c r="AM817" s="199">
        <f t="shared" si="15679"/>
        <v>0</v>
      </c>
      <c r="AN817" s="196">
        <f t="shared" si="15679"/>
        <v>0</v>
      </c>
      <c r="AO817" s="200">
        <f t="shared" si="15679"/>
        <v>0</v>
      </c>
      <c r="AP817" s="198">
        <f t="shared" si="15679"/>
        <v>0</v>
      </c>
      <c r="AQ817" s="196">
        <f t="shared" si="15679"/>
        <v>0</v>
      </c>
      <c r="AR817" s="201">
        <f t="shared" si="15679"/>
        <v>0</v>
      </c>
      <c r="AS817" s="202">
        <f t="shared" si="15679"/>
        <v>0</v>
      </c>
      <c r="AT817" s="196">
        <f t="shared" si="15679"/>
        <v>0</v>
      </c>
      <c r="AU817" s="200">
        <f t="shared" si="15679"/>
        <v>0</v>
      </c>
      <c r="AV817" s="198">
        <f t="shared" si="15679"/>
        <v>0</v>
      </c>
      <c r="AW817" s="199">
        <f t="shared" si="15680"/>
        <v>0</v>
      </c>
      <c r="AX817" s="196">
        <f t="shared" si="15680"/>
        <v>0</v>
      </c>
      <c r="AY817" s="200">
        <f t="shared" si="15680"/>
        <v>0</v>
      </c>
      <c r="AZ817" s="198">
        <f t="shared" si="15680"/>
        <v>0</v>
      </c>
      <c r="BA817" s="199">
        <f t="shared" si="15680"/>
        <v>0</v>
      </c>
      <c r="BB817" s="196">
        <f t="shared" si="15680"/>
        <v>0</v>
      </c>
      <c r="BC817" s="200">
        <f t="shared" si="15680"/>
        <v>0</v>
      </c>
      <c r="BD817" s="198">
        <f t="shared" si="15680"/>
        <v>0</v>
      </c>
      <c r="BE817" s="196">
        <f t="shared" si="15680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5.6914349483864965E-2</v>
      </c>
      <c r="BK817" s="130">
        <f t="shared" ref="BK817" si="15737">C817/C839</f>
        <v>0</v>
      </c>
      <c r="BL817" s="131">
        <f t="shared" ref="BL817" si="15738">D817/D839</f>
        <v>5.0531914893617018E-2</v>
      </c>
      <c r="BM817" s="132">
        <f t="shared" ref="BM817" si="15739">E817/E839</f>
        <v>1.1196118678857996E-2</v>
      </c>
      <c r="BN817" s="129">
        <f t="shared" ref="BN817" si="15740">F817/F839</f>
        <v>8.3100250257618136E-2</v>
      </c>
      <c r="BO817" s="130">
        <f t="shared" ref="BO817" si="15741">G817/G839</f>
        <v>1.4866204162537165E-2</v>
      </c>
      <c r="BP817" s="131">
        <f t="shared" ref="BP817" si="15742">H817/H839</f>
        <v>5.0533532371316414E-2</v>
      </c>
      <c r="BQ817" s="132">
        <f t="shared" ref="BQ817" si="15743">I817/I839</f>
        <v>1.7031250000000001E-2</v>
      </c>
      <c r="BR817" s="129">
        <f t="shared" ref="BR817" si="15744">J817/J839</f>
        <v>9.9277978339350186E-3</v>
      </c>
      <c r="BS817" s="130">
        <f t="shared" ref="BS817" si="15745">K817/K839</f>
        <v>2.903322358575277E-2</v>
      </c>
      <c r="BT817" s="131">
        <f t="shared" ref="BT817" si="15746">L817/L839</f>
        <v>1.8888888888888889E-2</v>
      </c>
      <c r="BU817" s="129">
        <f t="shared" ref="BU817" si="15747">M817/M839</f>
        <v>3.8403233956543707E-2</v>
      </c>
      <c r="BV817" s="133">
        <f t="shared" ref="BV817" si="15748">N817/N839</f>
        <v>4.2097225757190125E-2</v>
      </c>
      <c r="BW817" s="134">
        <f t="shared" ref="BW817" si="15749">O817/O839</f>
        <v>4.4791770698092481E-2</v>
      </c>
      <c r="BX817" s="129">
        <f t="shared" ref="BX817" si="15750">P817/P839</f>
        <v>4.1662748048528167E-2</v>
      </c>
      <c r="BY817" s="130">
        <f t="shared" ref="BY817" si="15751">Q817/Q839</f>
        <v>5.0028533384059347E-2</v>
      </c>
      <c r="BZ817" s="131">
        <f t="shared" ref="BZ817" si="15752">R817/R839</f>
        <v>3.2672602049386865E-2</v>
      </c>
      <c r="CA817" s="132">
        <f t="shared" ref="CA817" si="15753">S817/S839</f>
        <v>3.7025086714527707E-2</v>
      </c>
      <c r="CB817" s="129">
        <f t="shared" ref="CB817" si="15754">T817/T839</f>
        <v>2.2635135135135136E-2</v>
      </c>
      <c r="CC817" s="130">
        <f t="shared" ref="CC817" si="15755">U817/U839</f>
        <v>7.5801749271137031E-2</v>
      </c>
      <c r="CD817" s="131">
        <f t="shared" ref="CD817" si="15756">V817/V839</f>
        <v>1.8554587391081498E-2</v>
      </c>
      <c r="CE817" s="132">
        <f t="shared" ref="CE817" si="15757">W817/W839</f>
        <v>3.9894865296160709E-2</v>
      </c>
      <c r="CF817" s="129">
        <f t="shared" ref="CF817" si="15758">X817/X839</f>
        <v>3.6741730416980929E-2</v>
      </c>
      <c r="CG817" s="130">
        <f t="shared" ref="CG817" si="15759">Y817/Y839</f>
        <v>4.7627264883520273E-2</v>
      </c>
      <c r="CH817" s="131">
        <f t="shared" ref="CH817" si="15760">Z817/Z839</f>
        <v>3.7102669177096023E-2</v>
      </c>
      <c r="CI817" s="129">
        <f t="shared" ref="CI817" si="15761">AA817/AA839</f>
        <v>2.5892670703695969E-2</v>
      </c>
      <c r="CJ817" s="135">
        <f t="shared" ref="CJ817" si="15762">AB817/AB839</f>
        <v>4.2325639879289147E-2</v>
      </c>
      <c r="CK817" s="136">
        <f t="shared" ref="CK817" si="15763">AC817/AC839</f>
        <v>3.0506504600131632E-2</v>
      </c>
    </row>
    <row r="818" spans="1:89" ht="14.25" thickTop="1" thickBot="1" x14ac:dyDescent="0.25">
      <c r="A818" s="137" t="s">
        <v>19</v>
      </c>
      <c r="B818" s="189">
        <v>1080</v>
      </c>
      <c r="C818" s="190">
        <v>388</v>
      </c>
      <c r="D818" s="191">
        <v>515</v>
      </c>
      <c r="E818" s="192">
        <v>354</v>
      </c>
      <c r="F818" s="189">
        <v>1444</v>
      </c>
      <c r="G818" s="193">
        <v>627</v>
      </c>
      <c r="H818" s="191">
        <v>1520</v>
      </c>
      <c r="I818" s="192">
        <v>812</v>
      </c>
      <c r="J818" s="189">
        <v>110</v>
      </c>
      <c r="K818" s="193">
        <v>284</v>
      </c>
      <c r="L818" s="191">
        <v>403</v>
      </c>
      <c r="M818" s="189">
        <v>879</v>
      </c>
      <c r="N818" s="194">
        <v>1317</v>
      </c>
      <c r="O818" s="195">
        <v>1507</v>
      </c>
      <c r="P818" s="189">
        <v>845</v>
      </c>
      <c r="Q818" s="193">
        <v>824</v>
      </c>
      <c r="R818" s="191">
        <v>824</v>
      </c>
      <c r="S818" s="192">
        <v>767</v>
      </c>
      <c r="T818" s="189">
        <v>136</v>
      </c>
      <c r="U818" s="193">
        <v>364</v>
      </c>
      <c r="V818" s="191">
        <v>389</v>
      </c>
      <c r="W818" s="192">
        <v>869</v>
      </c>
      <c r="X818" s="189">
        <v>705</v>
      </c>
      <c r="Y818" s="193">
        <v>534</v>
      </c>
      <c r="Z818" s="191">
        <v>1296</v>
      </c>
      <c r="AA818" s="189">
        <v>927</v>
      </c>
      <c r="AB818" s="170">
        <f t="shared" si="15708"/>
        <v>10584</v>
      </c>
      <c r="AC818" s="171">
        <f t="shared" si="15709"/>
        <v>9136</v>
      </c>
      <c r="AE818" s="267" t="s">
        <v>13</v>
      </c>
      <c r="AF818" s="20">
        <f t="shared" ref="AF818:BG818" si="15764">SUM(AF815:AF817)</f>
        <v>2282</v>
      </c>
      <c r="AG818" s="21">
        <f t="shared" si="15764"/>
        <v>1033</v>
      </c>
      <c r="AH818" s="20">
        <f t="shared" si="15764"/>
        <v>924</v>
      </c>
      <c r="AI818" s="21">
        <f t="shared" si="15764"/>
        <v>769</v>
      </c>
      <c r="AJ818" s="20">
        <f t="shared" si="15764"/>
        <v>2623</v>
      </c>
      <c r="AK818" s="21">
        <f t="shared" si="15764"/>
        <v>1233</v>
      </c>
      <c r="AL818" s="20">
        <f t="shared" si="15764"/>
        <v>2991</v>
      </c>
      <c r="AM818" s="21">
        <f t="shared" si="15764"/>
        <v>2012</v>
      </c>
      <c r="AN818" s="20">
        <f t="shared" si="15764"/>
        <v>297</v>
      </c>
      <c r="AO818" s="21">
        <f t="shared" si="15764"/>
        <v>902</v>
      </c>
      <c r="AP818" s="20">
        <f t="shared" si="15764"/>
        <v>939</v>
      </c>
      <c r="AQ818" s="21">
        <f t="shared" si="15764"/>
        <v>2538</v>
      </c>
      <c r="AR818" s="20">
        <f t="shared" si="15764"/>
        <v>2790</v>
      </c>
      <c r="AS818" s="21">
        <f t="shared" si="15764"/>
        <v>4053</v>
      </c>
      <c r="AT818" s="20">
        <f t="shared" si="15764"/>
        <v>1787</v>
      </c>
      <c r="AU818" s="21">
        <f t="shared" si="15764"/>
        <v>1808</v>
      </c>
      <c r="AV818" s="20">
        <f t="shared" si="15764"/>
        <v>2308</v>
      </c>
      <c r="AW818" s="21">
        <f t="shared" si="15764"/>
        <v>1545</v>
      </c>
      <c r="AX818" s="20">
        <f t="shared" si="15764"/>
        <v>293</v>
      </c>
      <c r="AY818" s="21">
        <f t="shared" si="15764"/>
        <v>954</v>
      </c>
      <c r="AZ818" s="20">
        <f t="shared" si="15764"/>
        <v>825</v>
      </c>
      <c r="BA818" s="21">
        <f t="shared" si="15764"/>
        <v>2049</v>
      </c>
      <c r="BB818" s="20">
        <f t="shared" si="15764"/>
        <v>1493</v>
      </c>
      <c r="BC818" s="21">
        <f t="shared" si="15764"/>
        <v>1446</v>
      </c>
      <c r="BD818" s="20">
        <f t="shared" si="15764"/>
        <v>2801</v>
      </c>
      <c r="BE818" s="21">
        <f t="shared" si="15764"/>
        <v>2406</v>
      </c>
      <c r="BF818" s="174">
        <f t="shared" si="15764"/>
        <v>22353</v>
      </c>
      <c r="BG818" s="175">
        <f t="shared" si="15764"/>
        <v>22748</v>
      </c>
      <c r="BI818" s="137" t="s">
        <v>19</v>
      </c>
      <c r="BJ818" s="129">
        <f>B818/B839</f>
        <v>0.10043708732446759</v>
      </c>
      <c r="BK818" s="130">
        <f t="shared" ref="BK818" si="15765">C818/C839</f>
        <v>3.4363652466566294E-2</v>
      </c>
      <c r="BL818" s="131">
        <f t="shared" ref="BL818" si="15766">D818/D839</f>
        <v>9.7834346504559272E-2</v>
      </c>
      <c r="BM818" s="132">
        <f t="shared" ref="BM818" si="15767">E818/E839</f>
        <v>6.6057100205262176E-2</v>
      </c>
      <c r="BN818" s="129">
        <f t="shared" ref="BN818" si="15768">F818/F839</f>
        <v>0.10628588252612985</v>
      </c>
      <c r="BO818" s="130">
        <f t="shared" ref="BO818" si="15769">G818/G839</f>
        <v>5.1783944499504457E-2</v>
      </c>
      <c r="BP818" s="131">
        <f t="shared" ref="BP818" si="15770">H818/H839</f>
        <v>8.4038259523414607E-2</v>
      </c>
      <c r="BQ818" s="132">
        <f t="shared" ref="BQ818" si="15771">I818/I839</f>
        <v>4.2291666666666665E-2</v>
      </c>
      <c r="BR818" s="129">
        <f t="shared" ref="BR818" si="15772">J818/J839</f>
        <v>3.3092659446450061E-2</v>
      </c>
      <c r="BS818" s="130">
        <f t="shared" ref="BS818" si="15773">K818/K839</f>
        <v>8.5004489673750377E-2</v>
      </c>
      <c r="BT818" s="131">
        <f t="shared" ref="BT818" si="15774">L818/L839</f>
        <v>4.0707070707070706E-2</v>
      </c>
      <c r="BU818" s="129">
        <f t="shared" ref="BU818" si="15775">M818/M839</f>
        <v>8.8832743810005055E-2</v>
      </c>
      <c r="BV818" s="133">
        <f t="shared" ref="BV818" si="15776">N818/N839</f>
        <v>6.7039959277169769E-2</v>
      </c>
      <c r="BW818" s="134">
        <f t="shared" ref="BW818" si="15777">O818/O839</f>
        <v>7.5252172176170973E-2</v>
      </c>
      <c r="BX818" s="129">
        <f t="shared" ref="BX818" si="15778">P818/P839</f>
        <v>7.9469575848772692E-2</v>
      </c>
      <c r="BY818" s="130">
        <f t="shared" ref="BY818" si="15779">Q818/Q839</f>
        <v>7.8371694883013127E-2</v>
      </c>
      <c r="BZ818" s="131">
        <f t="shared" ref="BZ818" si="15780">R818/R839</f>
        <v>6.9208802284562401E-2</v>
      </c>
      <c r="CA818" s="132">
        <f t="shared" ref="CA818" si="15781">S818/S839</f>
        <v>6.1869807211422115E-2</v>
      </c>
      <c r="CB818" s="129">
        <f t="shared" ref="CB818" si="15782">T818/T839</f>
        <v>4.5945945945945948E-2</v>
      </c>
      <c r="CC818" s="130">
        <f t="shared" ref="CC818" si="15783">U818/U839</f>
        <v>0.11791383219954649</v>
      </c>
      <c r="CD818" s="131">
        <f t="shared" ref="CD818" si="15784">V818/V839</f>
        <v>3.9876986160943109E-2</v>
      </c>
      <c r="CE818" s="132">
        <f t="shared" ref="CE818" si="15785">W818/W839</f>
        <v>8.1573265746738011E-2</v>
      </c>
      <c r="CF818" s="129">
        <f t="shared" ref="CF818" si="15786">X818/X839</f>
        <v>7.5961642064432705E-2</v>
      </c>
      <c r="CG818" s="130">
        <f t="shared" ref="CG818" si="15787">Y818/Y839</f>
        <v>9.2148403796376191E-2</v>
      </c>
      <c r="CH818" s="131">
        <f t="shared" ref="CH818" si="15788">Z818/Z839</f>
        <v>7.1768745154502156E-2</v>
      </c>
      <c r="CI818" s="129">
        <f t="shared" ref="CI818" si="15789">AA818/AA839</f>
        <v>4.8392148674044684E-2</v>
      </c>
      <c r="CJ818" s="135">
        <f t="shared" ref="CJ818" si="15790">AB818/AB839</f>
        <v>7.3935397339890463E-2</v>
      </c>
      <c r="CK818" s="136">
        <f t="shared" ref="CK818" si="15791">AC818/AC839</f>
        <v>6.3967736063071517E-2</v>
      </c>
    </row>
    <row r="819" spans="1:89" ht="13.5" thickTop="1" x14ac:dyDescent="0.2">
      <c r="A819" s="146" t="s">
        <v>20</v>
      </c>
      <c r="B819" s="196">
        <v>1251</v>
      </c>
      <c r="C819" s="197">
        <v>587</v>
      </c>
      <c r="D819" s="198">
        <v>545</v>
      </c>
      <c r="E819" s="199">
        <v>384</v>
      </c>
      <c r="F819" s="196">
        <v>1351</v>
      </c>
      <c r="G819" s="200">
        <v>694</v>
      </c>
      <c r="H819" s="198">
        <v>1591</v>
      </c>
      <c r="I819" s="199">
        <v>1179</v>
      </c>
      <c r="J819" s="196">
        <v>153</v>
      </c>
      <c r="K819" s="200">
        <v>490</v>
      </c>
      <c r="L819" s="198">
        <v>500</v>
      </c>
      <c r="M819" s="196">
        <v>1367</v>
      </c>
      <c r="N819" s="201">
        <v>1552</v>
      </c>
      <c r="O819" s="202">
        <v>2116</v>
      </c>
      <c r="P819" s="196">
        <v>1001</v>
      </c>
      <c r="Q819" s="200">
        <v>1025</v>
      </c>
      <c r="R819" s="198">
        <v>1278</v>
      </c>
      <c r="S819" s="199">
        <v>855</v>
      </c>
      <c r="T819" s="196">
        <v>164</v>
      </c>
      <c r="U819" s="200">
        <v>576</v>
      </c>
      <c r="V819" s="198">
        <v>423</v>
      </c>
      <c r="W819" s="199">
        <v>1162</v>
      </c>
      <c r="X819" s="196">
        <v>859</v>
      </c>
      <c r="Y819" s="200">
        <v>808</v>
      </c>
      <c r="Z819" s="198">
        <v>1546</v>
      </c>
      <c r="AA819" s="196">
        <v>1259</v>
      </c>
      <c r="AB819" s="170">
        <f t="shared" si="15708"/>
        <v>12214</v>
      </c>
      <c r="AC819" s="171">
        <f t="shared" si="15709"/>
        <v>12502</v>
      </c>
      <c r="BI819" s="146" t="s">
        <v>20</v>
      </c>
      <c r="BJ819" s="129">
        <f>B819/B839</f>
        <v>0.11633962615084163</v>
      </c>
      <c r="BK819" s="130">
        <f t="shared" ref="BK819" si="15792">C819/C839</f>
        <v>5.19883092728722E-2</v>
      </c>
      <c r="BL819" s="131">
        <f t="shared" ref="BL819" si="15793">D819/D839</f>
        <v>0.10353343465045593</v>
      </c>
      <c r="BM819" s="132">
        <f t="shared" ref="BM819" si="15794">E819/E839</f>
        <v>7.1655159544691177E-2</v>
      </c>
      <c r="BN819" s="129">
        <f t="shared" ref="BN819" si="15795">F819/F839</f>
        <v>9.9440600618283526E-2</v>
      </c>
      <c r="BO819" s="130">
        <f t="shared" ref="BO819" si="15796">G819/G839</f>
        <v>5.7317476048893291E-2</v>
      </c>
      <c r="BP819" s="131">
        <f t="shared" ref="BP819" si="15797">H819/H839</f>
        <v>8.7963730856416206E-2</v>
      </c>
      <c r="BQ819" s="132">
        <f t="shared" ref="BQ819" si="15798">I819/I839</f>
        <v>6.1406250000000002E-2</v>
      </c>
      <c r="BR819" s="129">
        <f t="shared" ref="BR819" si="15799">J819/J839</f>
        <v>4.6028880866425995E-2</v>
      </c>
      <c r="BS819" s="130">
        <f t="shared" ref="BS819" si="15800">K819/K839</f>
        <v>0.14666267584555523</v>
      </c>
      <c r="BT819" s="131">
        <f t="shared" ref="BT819" si="15801">L819/L839</f>
        <v>5.0505050505050504E-2</v>
      </c>
      <c r="BU819" s="129">
        <f t="shared" ref="BU819" si="15802">M819/M839</f>
        <v>0.13815058110156644</v>
      </c>
      <c r="BV819" s="133">
        <f t="shared" ref="BV819" si="15803">N819/N839</f>
        <v>7.9002290659200808E-2</v>
      </c>
      <c r="BW819" s="134">
        <f t="shared" ref="BW819" si="15804">O819/O839</f>
        <v>0.10566263856985918</v>
      </c>
      <c r="BX819" s="129">
        <f t="shared" ref="BX819" si="15805">P819/P839</f>
        <v>9.4140882159315334E-2</v>
      </c>
      <c r="BY819" s="130">
        <f t="shared" ref="BY819" si="15806">Q819/Q839</f>
        <v>9.7489062202777255E-2</v>
      </c>
      <c r="BZ819" s="131">
        <f t="shared" ref="BZ819" si="15807">R819/R839</f>
        <v>0.10734083655299849</v>
      </c>
      <c r="CA819" s="132">
        <f t="shared" ref="CA819" si="15808">S819/S839</f>
        <v>6.896829878196338E-2</v>
      </c>
      <c r="CB819" s="129">
        <f t="shared" ref="CB819" si="15809">T819/T839</f>
        <v>5.5405405405405408E-2</v>
      </c>
      <c r="CC819" s="130">
        <f t="shared" ref="CC819" si="15810">U819/U839</f>
        <v>0.18658892128279883</v>
      </c>
      <c r="CD819" s="131">
        <f t="shared" ref="CD819" si="15811">V819/V839</f>
        <v>4.3362378267555103E-2</v>
      </c>
      <c r="CE819" s="132">
        <f t="shared" ref="CE819" si="15812">W819/W839</f>
        <v>0.10907725523326763</v>
      </c>
      <c r="CF819" s="129">
        <f t="shared" ref="CF819" si="15813">X819/X839</f>
        <v>9.2554681607585385E-2</v>
      </c>
      <c r="CG819" s="130">
        <f t="shared" ref="CG819" si="15814">Y819/Y839</f>
        <v>0.13943054357204487</v>
      </c>
      <c r="CH819" s="131">
        <f t="shared" ref="CH819" si="15815">Z819/Z839</f>
        <v>8.5613024698194706E-2</v>
      </c>
      <c r="CI819" s="129">
        <f t="shared" ref="CI819" si="15816">AA819/AA839</f>
        <v>6.5723533096679887E-2</v>
      </c>
      <c r="CJ819" s="135">
        <f t="shared" ref="CJ819" si="15817">AB819/AB839</f>
        <v>8.5321895607466183E-2</v>
      </c>
      <c r="CK819" s="136">
        <f t="shared" ref="CK819" si="15818">AC819/AC839</f>
        <v>8.7535533741300353E-2</v>
      </c>
    </row>
    <row r="820" spans="1:89" ht="13.5" thickBot="1" x14ac:dyDescent="0.25">
      <c r="A820" s="137" t="s">
        <v>21</v>
      </c>
      <c r="B820" s="189">
        <v>1031</v>
      </c>
      <c r="C820" s="190">
        <v>446</v>
      </c>
      <c r="D820" s="191">
        <v>379</v>
      </c>
      <c r="E820" s="192">
        <v>385</v>
      </c>
      <c r="F820" s="189">
        <v>1272</v>
      </c>
      <c r="G820" s="193">
        <v>539</v>
      </c>
      <c r="H820" s="191">
        <v>1400</v>
      </c>
      <c r="I820" s="192">
        <v>833</v>
      </c>
      <c r="J820" s="189">
        <v>144</v>
      </c>
      <c r="K820" s="193">
        <v>412</v>
      </c>
      <c r="L820" s="191">
        <v>439</v>
      </c>
      <c r="M820" s="189">
        <v>1171</v>
      </c>
      <c r="N820" s="194">
        <v>1238</v>
      </c>
      <c r="O820" s="195">
        <v>1937</v>
      </c>
      <c r="P820" s="189">
        <v>786</v>
      </c>
      <c r="Q820" s="193">
        <v>783</v>
      </c>
      <c r="R820" s="191">
        <v>1030</v>
      </c>
      <c r="S820" s="192">
        <v>690</v>
      </c>
      <c r="T820" s="189">
        <v>129</v>
      </c>
      <c r="U820" s="193">
        <v>378</v>
      </c>
      <c r="V820" s="191">
        <v>402</v>
      </c>
      <c r="W820" s="192">
        <v>887</v>
      </c>
      <c r="X820" s="189">
        <v>634</v>
      </c>
      <c r="Y820" s="193">
        <v>638</v>
      </c>
      <c r="Z820" s="191">
        <v>1255</v>
      </c>
      <c r="AA820" s="189">
        <v>1147</v>
      </c>
      <c r="AB820" s="170">
        <f t="shared" si="15708"/>
        <v>10139</v>
      </c>
      <c r="AC820" s="171">
        <f t="shared" si="15709"/>
        <v>10246</v>
      </c>
      <c r="AE820" s="270" t="s">
        <v>85</v>
      </c>
      <c r="BI820" s="137" t="s">
        <v>21</v>
      </c>
      <c r="BJ820" s="129">
        <f>B820/B839</f>
        <v>9.5880219473635259E-2</v>
      </c>
      <c r="BK820" s="130">
        <f t="shared" ref="BK820" si="15819">C820/C839</f>
        <v>3.9500487113630328E-2</v>
      </c>
      <c r="BL820" s="131">
        <f t="shared" ref="BL820" si="15820">D820/D839</f>
        <v>7.1998480243161092E-2</v>
      </c>
      <c r="BM820" s="132">
        <f t="shared" ref="BM820" si="15821">E820/E839</f>
        <v>7.1841761522672146E-2</v>
      </c>
      <c r="BN820" s="129">
        <f t="shared" ref="BN820" si="15822">F820/F839</f>
        <v>9.3625791255704402E-2</v>
      </c>
      <c r="BO820" s="130">
        <f t="shared" ref="BO820" si="15823">G820/G839</f>
        <v>4.4516022464486292E-2</v>
      </c>
      <c r="BP820" s="131">
        <f t="shared" ref="BP820" si="15824">H820/H839</f>
        <v>7.7403660087355552E-2</v>
      </c>
      <c r="BQ820" s="132">
        <f t="shared" ref="BQ820" si="15825">I820/I839</f>
        <v>4.3385416666666669E-2</v>
      </c>
      <c r="BR820" s="129">
        <f t="shared" ref="BR820" si="15826">J820/J839</f>
        <v>4.3321299638989168E-2</v>
      </c>
      <c r="BS820" s="130">
        <f t="shared" ref="BS820" si="15827">K820/K839</f>
        <v>0.1233163723436097</v>
      </c>
      <c r="BT820" s="131">
        <f t="shared" ref="BT820" si="15828">L820/L839</f>
        <v>4.4343434343434344E-2</v>
      </c>
      <c r="BU820" s="129">
        <f t="shared" ref="BU820" si="15829">M820/M839</f>
        <v>0.11834259727134917</v>
      </c>
      <c r="BV820" s="133">
        <f t="shared" ref="BV820" si="15830">N820/N839</f>
        <v>6.3018579791295493E-2</v>
      </c>
      <c r="BW820" s="134">
        <f t="shared" ref="BW820" si="15831">O820/O839</f>
        <v>9.6724258463996807E-2</v>
      </c>
      <c r="BX820" s="129">
        <f t="shared" ref="BX820" si="15832">P820/P839</f>
        <v>7.3920812564657198E-2</v>
      </c>
      <c r="BY820" s="130">
        <f t="shared" ref="BY820" si="15833">Q820/Q839</f>
        <v>7.4472132394902038E-2</v>
      </c>
      <c r="BZ820" s="131">
        <f t="shared" ref="BZ820" si="15834">R820/R839</f>
        <v>8.6511002855703012E-2</v>
      </c>
      <c r="CA820" s="132">
        <f t="shared" ref="CA820" si="15835">S820/S839</f>
        <v>5.5658627087198514E-2</v>
      </c>
      <c r="CB820" s="129">
        <f t="shared" ref="CB820" si="15836">T820/T839</f>
        <v>4.358108108108108E-2</v>
      </c>
      <c r="CC820" s="130">
        <f t="shared" ref="CC820" si="15837">U820/U839</f>
        <v>0.12244897959183673</v>
      </c>
      <c r="CD820" s="131">
        <f t="shared" ref="CD820" si="15838">V820/V839</f>
        <v>4.1209636084059455E-2</v>
      </c>
      <c r="CE820" s="132">
        <f t="shared" ref="CE820" si="15839">W820/W839</f>
        <v>8.3262930629869517E-2</v>
      </c>
      <c r="CF820" s="129">
        <f t="shared" ref="CF820" si="15840">X820/X839</f>
        <v>6.8311604352979199E-2</v>
      </c>
      <c r="CG820" s="130">
        <f t="shared" ref="CG820" si="15841">Y820/Y839</f>
        <v>0.11009490940465919</v>
      </c>
      <c r="CH820" s="131">
        <f t="shared" ref="CH820" si="15842">Z820/Z839</f>
        <v>6.9498283309336578E-2</v>
      </c>
      <c r="CI820" s="129">
        <f t="shared" ref="CI820" si="15843">AA820/AA839</f>
        <v>5.9876801002296934E-2</v>
      </c>
      <c r="CJ820" s="135">
        <f t="shared" ref="CJ820" si="15844">AB820/AB839</f>
        <v>7.0826813457024698E-2</v>
      </c>
      <c r="CK820" s="136">
        <f t="shared" ref="CK820" si="15845">AC820/AC839</f>
        <v>7.1739647953396532E-2</v>
      </c>
    </row>
    <row r="821" spans="1:89" ht="14.25" thickTop="1" thickBot="1" x14ac:dyDescent="0.25">
      <c r="A821" s="146" t="s">
        <v>22</v>
      </c>
      <c r="B821" s="196">
        <v>858</v>
      </c>
      <c r="C821" s="197">
        <v>647</v>
      </c>
      <c r="D821" s="198">
        <v>356</v>
      </c>
      <c r="E821" s="199">
        <v>316</v>
      </c>
      <c r="F821" s="196">
        <v>1326</v>
      </c>
      <c r="G821" s="200">
        <v>468</v>
      </c>
      <c r="H821" s="198">
        <v>1410</v>
      </c>
      <c r="I821" s="199">
        <v>1034</v>
      </c>
      <c r="J821" s="196">
        <v>119</v>
      </c>
      <c r="K821" s="200">
        <v>464</v>
      </c>
      <c r="L821" s="198">
        <v>418</v>
      </c>
      <c r="M821" s="196">
        <v>1102</v>
      </c>
      <c r="N821" s="201">
        <v>1080</v>
      </c>
      <c r="O821" s="202">
        <v>1797</v>
      </c>
      <c r="P821" s="196">
        <v>680</v>
      </c>
      <c r="Q821" s="200">
        <v>684</v>
      </c>
      <c r="R821" s="198">
        <v>964</v>
      </c>
      <c r="S821" s="199">
        <v>731</v>
      </c>
      <c r="T821" s="196">
        <v>141</v>
      </c>
      <c r="U821" s="200">
        <v>253</v>
      </c>
      <c r="V821" s="198">
        <v>366</v>
      </c>
      <c r="W821" s="199">
        <v>985</v>
      </c>
      <c r="X821" s="196">
        <v>608</v>
      </c>
      <c r="Y821" s="200">
        <v>484</v>
      </c>
      <c r="Z821" s="198">
        <v>1253</v>
      </c>
      <c r="AA821" s="196">
        <v>1137</v>
      </c>
      <c r="AB821" s="170">
        <f t="shared" si="15708"/>
        <v>9579</v>
      </c>
      <c r="AC821" s="171">
        <f t="shared" si="15709"/>
        <v>10102</v>
      </c>
      <c r="AE821" s="298" t="s">
        <v>0</v>
      </c>
      <c r="AF821" s="292" t="s">
        <v>1</v>
      </c>
      <c r="AG821" s="293"/>
      <c r="AH821" s="292" t="s">
        <v>2</v>
      </c>
      <c r="AI821" s="293"/>
      <c r="AJ821" s="292" t="s">
        <v>3</v>
      </c>
      <c r="AK821" s="293"/>
      <c r="AL821" s="292" t="s">
        <v>4</v>
      </c>
      <c r="AM821" s="293"/>
      <c r="AN821" s="292" t="s">
        <v>5</v>
      </c>
      <c r="AO821" s="293"/>
      <c r="AP821" s="292" t="s">
        <v>6</v>
      </c>
      <c r="AQ821" s="293"/>
      <c r="AR821" s="292" t="s">
        <v>7</v>
      </c>
      <c r="AS821" s="293"/>
      <c r="AT821" s="292" t="s">
        <v>8</v>
      </c>
      <c r="AU821" s="293"/>
      <c r="AV821" s="292" t="s">
        <v>9</v>
      </c>
      <c r="AW821" s="293"/>
      <c r="AX821" s="292" t="s">
        <v>10</v>
      </c>
      <c r="AY821" s="293"/>
      <c r="AZ821" s="292" t="s">
        <v>11</v>
      </c>
      <c r="BA821" s="293"/>
      <c r="BB821" s="292" t="s">
        <v>12</v>
      </c>
      <c r="BC821" s="293"/>
      <c r="BD821" s="294" t="s">
        <v>40</v>
      </c>
      <c r="BE821" s="295"/>
      <c r="BF821" s="296" t="s">
        <v>41</v>
      </c>
      <c r="BG821" s="297"/>
      <c r="BI821" s="146" t="s">
        <v>22</v>
      </c>
      <c r="BJ821" s="129">
        <f>B821/B839</f>
        <v>7.9791686041104815E-2</v>
      </c>
      <c r="BK821" s="130">
        <f t="shared" ref="BK821" si="15846">C821/C839</f>
        <v>5.7302276149145334E-2</v>
      </c>
      <c r="BL821" s="131">
        <f t="shared" ref="BL821" si="15847">D821/D839</f>
        <v>6.7629179331306993E-2</v>
      </c>
      <c r="BM821" s="132">
        <f t="shared" ref="BM821" si="15848">E821/E839</f>
        <v>5.8966225041985447E-2</v>
      </c>
      <c r="BN821" s="129">
        <f t="shared" ref="BN821" si="15849">F821/F839</f>
        <v>9.7600471073163553E-2</v>
      </c>
      <c r="BO821" s="130">
        <f t="shared" ref="BO821" si="15850">G821/G839</f>
        <v>3.865213082259663E-2</v>
      </c>
      <c r="BP821" s="131">
        <f t="shared" ref="BP821" si="15851">H821/H839</f>
        <v>7.7956543373693815E-2</v>
      </c>
      <c r="BQ821" s="132">
        <f t="shared" ref="BQ821" si="15852">I821/I839</f>
        <v>5.3854166666666668E-2</v>
      </c>
      <c r="BR821" s="129">
        <f t="shared" ref="BR821" si="15853">J821/J839</f>
        <v>3.5800240673886881E-2</v>
      </c>
      <c r="BS821" s="130">
        <f t="shared" ref="BS821" si="15854">K821/K839</f>
        <v>0.13888057467824005</v>
      </c>
      <c r="BT821" s="131">
        <f t="shared" ref="BT821" si="15855">L821/L839</f>
        <v>4.2222222222222223E-2</v>
      </c>
      <c r="BU821" s="129">
        <f t="shared" ref="BU821" si="15856">M821/M839</f>
        <v>0.11136937847397675</v>
      </c>
      <c r="BV821" s="133">
        <f t="shared" ref="BV821" si="15857">N821/N839</f>
        <v>5.497582081954696E-2</v>
      </c>
      <c r="BW821" s="134">
        <f t="shared" ref="BW821" si="15858">O821/O839</f>
        <v>8.9733346649355838E-2</v>
      </c>
      <c r="BX821" s="129">
        <f t="shared" ref="BX821" si="15859">P821/P839</f>
        <v>6.3951848020314117E-2</v>
      </c>
      <c r="BY821" s="130">
        <f t="shared" ref="BY821" si="15860">Q821/Q839</f>
        <v>6.5056115655316715E-2</v>
      </c>
      <c r="BZ821" s="131">
        <f t="shared" ref="BZ821" si="15861">R821/R839</f>
        <v>8.0967579371745341E-2</v>
      </c>
      <c r="CA821" s="132">
        <f t="shared" ref="CA821" si="15862">S821/S839</f>
        <v>5.8965878841655238E-2</v>
      </c>
      <c r="CB821" s="129">
        <f t="shared" ref="CB821" si="15863">T821/T839</f>
        <v>4.7635135135135134E-2</v>
      </c>
      <c r="CC821" s="130">
        <f t="shared" ref="CC821" si="15864">U821/U839</f>
        <v>8.1956592160673788E-2</v>
      </c>
      <c r="CD821" s="131">
        <f t="shared" ref="CD821" si="15865">V821/V839</f>
        <v>3.7519220912352637E-2</v>
      </c>
      <c r="CE821" s="132">
        <f t="shared" ref="CE821" si="15866">W821/W839</f>
        <v>9.246221721580776E-2</v>
      </c>
      <c r="CF821" s="129">
        <f t="shared" ref="CF821" si="15867">X821/X839</f>
        <v>6.5510182092446939E-2</v>
      </c>
      <c r="CG821" s="130">
        <f t="shared" ref="CG821" si="15868">Y821/Y839</f>
        <v>8.3520276100086277E-2</v>
      </c>
      <c r="CH821" s="131">
        <f t="shared" ref="CH821" si="15869">Z821/Z839</f>
        <v>6.9387529072987036E-2</v>
      </c>
      <c r="CI821" s="129">
        <f t="shared" ref="CI821" si="15870">AA821/AA839</f>
        <v>5.935477135101274E-2</v>
      </c>
      <c r="CJ821" s="135">
        <f t="shared" ref="CJ821" si="15871">AB821/AB839</f>
        <v>6.6914887671845308E-2</v>
      </c>
      <c r="CK821" s="136">
        <f t="shared" ref="CK821" si="15872">AC821/AC839</f>
        <v>7.0731399924381391E-2</v>
      </c>
    </row>
    <row r="822" spans="1:89" ht="15" thickTop="1" thickBot="1" x14ac:dyDescent="0.3">
      <c r="A822" s="137" t="s">
        <v>23</v>
      </c>
      <c r="B822" s="189">
        <v>590</v>
      </c>
      <c r="C822" s="190">
        <v>577</v>
      </c>
      <c r="D822" s="191">
        <v>289</v>
      </c>
      <c r="E822" s="192">
        <v>243</v>
      </c>
      <c r="F822" s="189">
        <v>892</v>
      </c>
      <c r="G822" s="193">
        <v>442</v>
      </c>
      <c r="H822" s="191">
        <v>1113</v>
      </c>
      <c r="I822" s="192">
        <v>901</v>
      </c>
      <c r="J822" s="189">
        <v>162</v>
      </c>
      <c r="K822" s="193">
        <v>291</v>
      </c>
      <c r="L822" s="191">
        <v>419</v>
      </c>
      <c r="M822" s="189">
        <v>725</v>
      </c>
      <c r="N822" s="194">
        <v>890</v>
      </c>
      <c r="O822" s="195">
        <v>1203</v>
      </c>
      <c r="P822" s="189">
        <v>539</v>
      </c>
      <c r="Q822" s="193">
        <v>474</v>
      </c>
      <c r="R822" s="191">
        <v>766</v>
      </c>
      <c r="S822" s="192">
        <v>648</v>
      </c>
      <c r="T822" s="189">
        <v>128</v>
      </c>
      <c r="U822" s="193">
        <v>188</v>
      </c>
      <c r="V822" s="191">
        <v>355</v>
      </c>
      <c r="W822" s="192">
        <v>774</v>
      </c>
      <c r="X822" s="189">
        <v>460</v>
      </c>
      <c r="Y822" s="193">
        <v>357</v>
      </c>
      <c r="Z822" s="191">
        <v>1050</v>
      </c>
      <c r="AA822" s="189">
        <v>1224</v>
      </c>
      <c r="AB822" s="170">
        <f t="shared" si="15708"/>
        <v>7653</v>
      </c>
      <c r="AC822" s="171">
        <f t="shared" si="15709"/>
        <v>8047</v>
      </c>
      <c r="AE822" s="299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5.4868408816144333E-2</v>
      </c>
      <c r="BK822" s="130">
        <f t="shared" ref="BK822" si="15873">C822/C839</f>
        <v>5.1102648126826675E-2</v>
      </c>
      <c r="BL822" s="131">
        <f t="shared" ref="BL822" si="15874">D822/D839</f>
        <v>5.4901215805471124E-2</v>
      </c>
      <c r="BM822" s="132">
        <f t="shared" ref="BM822" si="15875">E822/E839</f>
        <v>4.5344280649374881E-2</v>
      </c>
      <c r="BN822" s="129">
        <f t="shared" ref="BN822" si="15876">F822/F839</f>
        <v>6.5655822169880765E-2</v>
      </c>
      <c r="BO822" s="130">
        <f t="shared" ref="BO822" si="15877">G822/G839</f>
        <v>3.650479022134126E-2</v>
      </c>
      <c r="BP822" s="131">
        <f t="shared" ref="BP822" si="15878">H822/H839</f>
        <v>6.1535909769447672E-2</v>
      </c>
      <c r="BQ822" s="132">
        <f t="shared" ref="BQ822" si="15879">I822/I839</f>
        <v>4.6927083333333335E-2</v>
      </c>
      <c r="BR822" s="129">
        <f t="shared" ref="BR822" si="15880">J822/J839</f>
        <v>4.8736462093862815E-2</v>
      </c>
      <c r="BS822" s="130">
        <f t="shared" ref="BS822" si="15881">K822/K839</f>
        <v>8.7099670757258302E-2</v>
      </c>
      <c r="BT822" s="131">
        <f t="shared" ref="BT822" si="15882">L822/L839</f>
        <v>4.2323232323232325E-2</v>
      </c>
      <c r="BU822" s="129">
        <f t="shared" ref="BU822" si="15883">M822/M839</f>
        <v>7.3269327943405765E-2</v>
      </c>
      <c r="BV822" s="133">
        <f t="shared" ref="BV822" si="15884">N822/N839</f>
        <v>4.5304148638330363E-2</v>
      </c>
      <c r="BW822" s="134">
        <f t="shared" ref="BW822" si="15885">O822/O839</f>
        <v>6.0071906521522021E-2</v>
      </c>
      <c r="BX822" s="129">
        <f t="shared" ref="BX822" si="15886">P822/P839</f>
        <v>5.0691244239631339E-2</v>
      </c>
      <c r="BY822" s="130">
        <f t="shared" ref="BY822" si="15887">Q822/Q839</f>
        <v>4.5082746813772112E-2</v>
      </c>
      <c r="BZ822" s="131">
        <f t="shared" ref="BZ822" si="15888">R822/R839</f>
        <v>6.4337308919872327E-2</v>
      </c>
      <c r="CA822" s="132">
        <f t="shared" ref="CA822" si="15889">S822/S839</f>
        <v>5.2270710655803826E-2</v>
      </c>
      <c r="CB822" s="129">
        <f t="shared" ref="CB822" si="15890">T822/T839</f>
        <v>4.3243243243243246E-2</v>
      </c>
      <c r="CC822" s="130">
        <f t="shared" ref="CC822" si="15891">U822/U839</f>
        <v>6.0900550696469061E-2</v>
      </c>
      <c r="CD822" s="131">
        <f t="shared" ref="CD822" si="15892">V822/V839</f>
        <v>3.6391594054331115E-2</v>
      </c>
      <c r="CE822" s="132">
        <f t="shared" ref="CE822" si="15893">W822/W839</f>
        <v>7.265558997465503E-2</v>
      </c>
      <c r="CF822" s="129">
        <f t="shared" ref="CF822" si="15894">X822/X839</f>
        <v>4.9563624609417087E-2</v>
      </c>
      <c r="CG822" s="130">
        <f t="shared" ref="CG822" si="15895">Y822/Y839</f>
        <v>6.1604831751509923E-2</v>
      </c>
      <c r="CH822" s="131">
        <f t="shared" ref="CH822" si="15896">Z822/Z839</f>
        <v>5.8145974083508696E-2</v>
      </c>
      <c r="CI822" s="129">
        <f t="shared" ref="CI822" si="15897">AA822/AA839</f>
        <v>6.3896429317185213E-2</v>
      </c>
      <c r="CJ822" s="135">
        <f t="shared" ref="CJ822" si="15898">AB822/AB839</f>
        <v>5.3460657203531908E-2</v>
      </c>
      <c r="CK822" s="136">
        <f t="shared" ref="CK822" si="15899">AC822/AC839</f>
        <v>5.6342860343644538E-2</v>
      </c>
    </row>
    <row r="823" spans="1:89" ht="13.5" thickTop="1" x14ac:dyDescent="0.2">
      <c r="A823" s="146" t="s">
        <v>24</v>
      </c>
      <c r="B823" s="203">
        <v>528</v>
      </c>
      <c r="C823" s="197">
        <v>505</v>
      </c>
      <c r="D823" s="198">
        <v>263</v>
      </c>
      <c r="E823" s="199">
        <v>273</v>
      </c>
      <c r="F823" s="196">
        <v>747</v>
      </c>
      <c r="G823" s="200">
        <v>386</v>
      </c>
      <c r="H823" s="198">
        <v>973</v>
      </c>
      <c r="I823" s="199">
        <v>875</v>
      </c>
      <c r="J823" s="196">
        <v>152</v>
      </c>
      <c r="K823" s="200">
        <v>200</v>
      </c>
      <c r="L823" s="198">
        <v>399</v>
      </c>
      <c r="M823" s="196">
        <v>694</v>
      </c>
      <c r="N823" s="201">
        <v>763</v>
      </c>
      <c r="O823" s="204">
        <v>1057</v>
      </c>
      <c r="P823" s="196">
        <v>466</v>
      </c>
      <c r="Q823" s="200">
        <v>422</v>
      </c>
      <c r="R823" s="198">
        <v>656</v>
      </c>
      <c r="S823" s="199">
        <v>593</v>
      </c>
      <c r="T823" s="196">
        <v>110</v>
      </c>
      <c r="U823" s="200">
        <v>132</v>
      </c>
      <c r="V823" s="198">
        <v>394</v>
      </c>
      <c r="W823" s="205">
        <v>570</v>
      </c>
      <c r="X823" s="196">
        <v>374</v>
      </c>
      <c r="Y823" s="200">
        <v>265</v>
      </c>
      <c r="Z823" s="198">
        <v>1084</v>
      </c>
      <c r="AA823" s="196">
        <v>1103</v>
      </c>
      <c r="AB823" s="170">
        <f t="shared" si="15708"/>
        <v>6909</v>
      </c>
      <c r="AC823" s="171">
        <f t="shared" si="15709"/>
        <v>7075</v>
      </c>
      <c r="AE823" s="273" t="str">
        <f>$AE$17</f>
        <v>17:00 - 17:59</v>
      </c>
      <c r="AF823" s="126">
        <f t="shared" ref="AF823:AU825" si="15900">SUMIF($A$9:$A$32,$AE823,B$815:B$838)</f>
        <v>559</v>
      </c>
      <c r="AG823" s="186">
        <f t="shared" si="15900"/>
        <v>1184</v>
      </c>
      <c r="AH823" s="127">
        <f t="shared" si="15900"/>
        <v>463</v>
      </c>
      <c r="AI823" s="180">
        <f t="shared" si="15900"/>
        <v>424</v>
      </c>
      <c r="AJ823" s="126">
        <f t="shared" si="15900"/>
        <v>679</v>
      </c>
      <c r="AK823" s="128">
        <f t="shared" si="15900"/>
        <v>1261</v>
      </c>
      <c r="AL823" s="127">
        <f t="shared" si="15900"/>
        <v>1231</v>
      </c>
      <c r="AM823" s="180">
        <f t="shared" si="15900"/>
        <v>1798</v>
      </c>
      <c r="AN823" s="126">
        <f t="shared" si="15900"/>
        <v>519</v>
      </c>
      <c r="AO823" s="128">
        <f t="shared" si="15900"/>
        <v>98</v>
      </c>
      <c r="AP823" s="127">
        <f t="shared" si="15900"/>
        <v>1225</v>
      </c>
      <c r="AQ823" s="126">
        <f t="shared" si="15900"/>
        <v>324</v>
      </c>
      <c r="AR823" s="179">
        <f t="shared" si="15900"/>
        <v>1882</v>
      </c>
      <c r="AS823" s="181">
        <f t="shared" si="15900"/>
        <v>1183</v>
      </c>
      <c r="AT823" s="126">
        <f t="shared" si="15900"/>
        <v>909</v>
      </c>
      <c r="AU823" s="128">
        <f t="shared" si="15900"/>
        <v>770</v>
      </c>
      <c r="AV823" s="127">
        <f t="shared" ref="AP823:BE825" si="15901">SUMIF($A$9:$A$32,$AE823,R$815:R$838)</f>
        <v>747</v>
      </c>
      <c r="AW823" s="180">
        <f t="shared" si="15901"/>
        <v>1099</v>
      </c>
      <c r="AX823" s="126">
        <f t="shared" si="15901"/>
        <v>450</v>
      </c>
      <c r="AY823" s="128">
        <f t="shared" si="15901"/>
        <v>87</v>
      </c>
      <c r="AZ823" s="127">
        <f t="shared" si="15901"/>
        <v>1229</v>
      </c>
      <c r="BA823" s="180">
        <f t="shared" si="15901"/>
        <v>692</v>
      </c>
      <c r="BB823" s="126">
        <f t="shared" si="15901"/>
        <v>924</v>
      </c>
      <c r="BC823" s="128">
        <f t="shared" si="15901"/>
        <v>293</v>
      </c>
      <c r="BD823" s="184">
        <f t="shared" si="15901"/>
        <v>1368</v>
      </c>
      <c r="BE823" s="185">
        <f t="shared" si="15901"/>
        <v>1750</v>
      </c>
      <c r="BF823" s="170">
        <f>AF823+AH823+AJ823+AL823+AN823+AP823+AR823+AT823+AV823+AX823+AZ823+BB823+BD823</f>
        <v>12185</v>
      </c>
      <c r="BG823" s="171">
        <f>AG823+AI823+AK823+AM823+AO823+AQ823+AS823+AU823+AW823+AY823+BA823+BC823+BE823</f>
        <v>10963</v>
      </c>
      <c r="BI823" s="146" t="s">
        <v>24</v>
      </c>
      <c r="BJ823" s="129">
        <f>B823/B839</f>
        <v>4.9102576025295268E-2</v>
      </c>
      <c r="BK823" s="130">
        <f t="shared" ref="BK823" si="15902">C823/C839</f>
        <v>4.4725887875298909E-2</v>
      </c>
      <c r="BL823" s="131">
        <f t="shared" ref="BL823" si="15903">D823/D839</f>
        <v>4.9962006079027357E-2</v>
      </c>
      <c r="BM823" s="132">
        <f t="shared" ref="BM823" si="15904">E823/E839</f>
        <v>5.0942339988803882E-2</v>
      </c>
      <c r="BN823" s="129">
        <f t="shared" ref="BN823" si="15905">F823/F839</f>
        <v>5.4983070808184896E-2</v>
      </c>
      <c r="BO823" s="130">
        <f t="shared" ref="BO823" si="15906">G823/G839</f>
        <v>3.18797489263297E-2</v>
      </c>
      <c r="BP823" s="131">
        <f t="shared" ref="BP823" si="15907">H823/H839</f>
        <v>5.3795543760712113E-2</v>
      </c>
      <c r="BQ823" s="132">
        <f t="shared" ref="BQ823" si="15908">I823/I839</f>
        <v>4.5572916666666664E-2</v>
      </c>
      <c r="BR823" s="129">
        <f t="shared" ref="BR823" si="15909">J823/J839</f>
        <v>4.5728038507821901E-2</v>
      </c>
      <c r="BS823" s="130">
        <f t="shared" ref="BS823" si="15910">K823/K839</f>
        <v>5.9862316671655195E-2</v>
      </c>
      <c r="BT823" s="131">
        <f t="shared" ref="BT823" si="15911">L823/L839</f>
        <v>4.0303030303030306E-2</v>
      </c>
      <c r="BU823" s="129">
        <f t="shared" ref="BU823" si="15912">M823/M839</f>
        <v>7.0136432541687721E-2</v>
      </c>
      <c r="BV823" s="133">
        <f t="shared" ref="BV823" si="15913">N823/N839</f>
        <v>3.8839399338254012E-2</v>
      </c>
      <c r="BW823" s="134">
        <f t="shared" ref="BW823" si="15914">O823/O839</f>
        <v>5.2781384200539301E-2</v>
      </c>
      <c r="BX823" s="129">
        <f t="shared" ref="BX823" si="15915">P823/P839</f>
        <v>4.3825825260979966E-2</v>
      </c>
      <c r="BY823" s="130">
        <f t="shared" ref="BY823" si="15916">Q823/Q839</f>
        <v>4.0136960243484877E-2</v>
      </c>
      <c r="BZ823" s="131">
        <f t="shared" ref="BZ823" si="15917">R823/R839</f>
        <v>5.5098269779942886E-2</v>
      </c>
      <c r="CA823" s="132">
        <f t="shared" ref="CA823" si="15918">S823/S839</f>
        <v>4.7834153424215535E-2</v>
      </c>
      <c r="CB823" s="129">
        <f t="shared" ref="CB823" si="15919">T823/T839</f>
        <v>3.7162162162162164E-2</v>
      </c>
      <c r="CC823" s="130">
        <f t="shared" ref="CC823" si="15920">U823/U839</f>
        <v>4.2759961127308066E-2</v>
      </c>
      <c r="CD823" s="131">
        <f t="shared" ref="CD823" si="15921">V823/V839</f>
        <v>4.0389543823680166E-2</v>
      </c>
      <c r="CE823" s="132">
        <f t="shared" ref="CE823" si="15922">W823/W839</f>
        <v>5.3506054632497885E-2</v>
      </c>
      <c r="CF823" s="129">
        <f t="shared" ref="CF823" si="15923">X823/X839</f>
        <v>4.0297381747656499E-2</v>
      </c>
      <c r="CG823" s="130">
        <f t="shared" ref="CG823" si="15924">Y823/Y839</f>
        <v>4.5729076790336498E-2</v>
      </c>
      <c r="CH823" s="131">
        <f t="shared" ref="CH823" si="15925">Z823/Z839</f>
        <v>6.0028796101450878E-2</v>
      </c>
      <c r="CI823" s="129">
        <f t="shared" ref="CI823" si="15926">AA823/AA839</f>
        <v>5.7579870536646482E-2</v>
      </c>
      <c r="CJ823" s="135">
        <f t="shared" ref="CJ823" si="15927">AB823/AB839</f>
        <v>4.826338437465072E-2</v>
      </c>
      <c r="CK823" s="136">
        <f t="shared" ref="CK823" si="15928">AC823/AC839</f>
        <v>4.9537186147792359E-2</v>
      </c>
    </row>
    <row r="824" spans="1:89" x14ac:dyDescent="0.2">
      <c r="A824" s="137" t="s">
        <v>25</v>
      </c>
      <c r="B824" s="206">
        <v>474</v>
      </c>
      <c r="C824" s="190">
        <v>505</v>
      </c>
      <c r="D824" s="191">
        <v>222</v>
      </c>
      <c r="E824" s="192">
        <v>238</v>
      </c>
      <c r="F824" s="189">
        <v>540</v>
      </c>
      <c r="G824" s="193">
        <v>384</v>
      </c>
      <c r="H824" s="191">
        <v>960</v>
      </c>
      <c r="I824" s="192">
        <v>839</v>
      </c>
      <c r="J824" s="189">
        <v>158</v>
      </c>
      <c r="K824" s="190">
        <v>165</v>
      </c>
      <c r="L824" s="191">
        <v>411</v>
      </c>
      <c r="M824" s="189">
        <v>476</v>
      </c>
      <c r="N824" s="194">
        <v>786</v>
      </c>
      <c r="O824" s="207">
        <v>817</v>
      </c>
      <c r="P824" s="189">
        <v>454</v>
      </c>
      <c r="Q824" s="190">
        <v>424</v>
      </c>
      <c r="R824" s="191">
        <v>585</v>
      </c>
      <c r="S824" s="192">
        <v>530</v>
      </c>
      <c r="T824" s="198">
        <v>99</v>
      </c>
      <c r="U824" s="189">
        <v>114</v>
      </c>
      <c r="V824" s="191">
        <v>391</v>
      </c>
      <c r="W824" s="208">
        <v>491</v>
      </c>
      <c r="X824" s="189">
        <v>309</v>
      </c>
      <c r="Y824" s="193">
        <v>232</v>
      </c>
      <c r="Z824" s="191">
        <v>1043</v>
      </c>
      <c r="AA824" s="189">
        <v>1083</v>
      </c>
      <c r="AB824" s="170">
        <f t="shared" si="15708"/>
        <v>6432</v>
      </c>
      <c r="AC824" s="171">
        <f t="shared" si="15709"/>
        <v>6298</v>
      </c>
      <c r="AE824" s="275" t="str">
        <f>$AE$18</f>
        <v>18:00 - 18:59</v>
      </c>
      <c r="AF824" s="126">
        <f t="shared" si="15900"/>
        <v>647</v>
      </c>
      <c r="AG824" s="190">
        <f t="shared" si="15900"/>
        <v>1434</v>
      </c>
      <c r="AH824" s="191">
        <f t="shared" si="15900"/>
        <v>350</v>
      </c>
      <c r="AI824" s="192">
        <f t="shared" si="15900"/>
        <v>532</v>
      </c>
      <c r="AJ824" s="276">
        <f t="shared" si="15900"/>
        <v>616</v>
      </c>
      <c r="AK824" s="193">
        <f t="shared" si="15900"/>
        <v>1366</v>
      </c>
      <c r="AL824" s="191">
        <f t="shared" si="15900"/>
        <v>1169</v>
      </c>
      <c r="AM824" s="192">
        <f t="shared" si="15900"/>
        <v>2062</v>
      </c>
      <c r="AN824" s="276">
        <f t="shared" si="15900"/>
        <v>383</v>
      </c>
      <c r="AO824" s="193">
        <f t="shared" si="15900"/>
        <v>119</v>
      </c>
      <c r="AP824" s="191">
        <f t="shared" si="15901"/>
        <v>1230</v>
      </c>
      <c r="AQ824" s="276">
        <f t="shared" si="15901"/>
        <v>337</v>
      </c>
      <c r="AR824" s="194">
        <f t="shared" si="15901"/>
        <v>1754</v>
      </c>
      <c r="AS824" s="195">
        <f t="shared" si="15901"/>
        <v>1262</v>
      </c>
      <c r="AT824" s="276">
        <f t="shared" si="15901"/>
        <v>946</v>
      </c>
      <c r="AU824" s="193">
        <f t="shared" si="15901"/>
        <v>967</v>
      </c>
      <c r="AV824" s="191">
        <f t="shared" si="15901"/>
        <v>778</v>
      </c>
      <c r="AW824" s="192">
        <f t="shared" si="15901"/>
        <v>1278</v>
      </c>
      <c r="AX824" s="276">
        <f t="shared" si="15901"/>
        <v>385</v>
      </c>
      <c r="AY824" s="193">
        <f t="shared" si="15901"/>
        <v>87</v>
      </c>
      <c r="AZ824" s="191">
        <f t="shared" si="15901"/>
        <v>1257</v>
      </c>
      <c r="BA824" s="192">
        <f t="shared" si="15901"/>
        <v>655</v>
      </c>
      <c r="BB824" s="276">
        <f t="shared" si="15901"/>
        <v>1009</v>
      </c>
      <c r="BC824" s="193">
        <f t="shared" si="15901"/>
        <v>294</v>
      </c>
      <c r="BD824" s="191">
        <f t="shared" si="15901"/>
        <v>1226</v>
      </c>
      <c r="BE824" s="276">
        <f t="shared" si="15901"/>
        <v>1771</v>
      </c>
      <c r="BF824" s="172">
        <f>SUM(AF824,AH824,AJ824,AL824,AN824,AP824,AR824,AT824,AV824,AX824,AZ824,BB824,BD824)</f>
        <v>11750</v>
      </c>
      <c r="BG824" s="173">
        <f>SUM(AG824,AI824,AK824,AM824,AO824,AQ824,AS824,AU824,AW824,AY824,BA824,BC824,BE824)</f>
        <v>12164</v>
      </c>
      <c r="BI824" s="137" t="s">
        <v>25</v>
      </c>
      <c r="BJ824" s="129">
        <f>B824/B839</f>
        <v>4.4080721659071884E-2</v>
      </c>
      <c r="BK824" s="130">
        <f t="shared" ref="BK824" si="15929">C824/C839</f>
        <v>4.4725887875298909E-2</v>
      </c>
      <c r="BL824" s="131">
        <f t="shared" ref="BL824" si="15930">D824/D839</f>
        <v>4.2173252279635261E-2</v>
      </c>
      <c r="BM824" s="132">
        <f t="shared" ref="BM824" si="15931">E824/E839</f>
        <v>4.4411270759470052E-2</v>
      </c>
      <c r="BN824" s="129">
        <f t="shared" ref="BN824" si="15932">F824/F839</f>
        <v>3.9746798174591494E-2</v>
      </c>
      <c r="BO824" s="130">
        <f t="shared" ref="BO824" si="15933">G824/G839</f>
        <v>3.1714568880079286E-2</v>
      </c>
      <c r="BP824" s="131">
        <f t="shared" ref="BP824" si="15934">H824/H839</f>
        <v>5.3076795488472384E-2</v>
      </c>
      <c r="BQ824" s="132">
        <f t="shared" ref="BQ824" si="15935">I824/I839</f>
        <v>4.369791666666667E-2</v>
      </c>
      <c r="BR824" s="129">
        <f t="shared" ref="BR824" si="15936">J824/J839</f>
        <v>4.7533092659446448E-2</v>
      </c>
      <c r="BS824" s="130">
        <f t="shared" ref="BS824" si="15937">K824/K839</f>
        <v>4.9386411254115532E-2</v>
      </c>
      <c r="BT824" s="131">
        <f t="shared" ref="BT824" si="15938">L824/L839</f>
        <v>4.1515151515151512E-2</v>
      </c>
      <c r="BU824" s="129">
        <f t="shared" ref="BU824" si="15939">M824/M839</f>
        <v>4.810510358767054E-2</v>
      </c>
      <c r="BV824" s="133">
        <f t="shared" ref="BV824" si="15940">N824/N839</f>
        <v>4.0010180707559177E-2</v>
      </c>
      <c r="BW824" s="134">
        <f t="shared" ref="BW824" si="15941">O824/O839</f>
        <v>4.0796963946869068E-2</v>
      </c>
      <c r="BX824" s="129">
        <f t="shared" ref="BX824" si="15942">P824/P839</f>
        <v>4.2697263237092074E-2</v>
      </c>
      <c r="BY824" s="130">
        <f t="shared" ref="BY824" si="15943">Q824/Q839</f>
        <v>4.0327182803880542E-2</v>
      </c>
      <c r="BZ824" s="131">
        <f t="shared" ref="BZ824" si="15944">R824/R839</f>
        <v>4.9134889971442969E-2</v>
      </c>
      <c r="CA824" s="132">
        <f t="shared" ref="CA824" si="15945">S824/S839</f>
        <v>4.2752278777123495E-2</v>
      </c>
      <c r="CB824" s="129">
        <f t="shared" ref="CB824" si="15946">T824/T839</f>
        <v>3.3445945945945944E-2</v>
      </c>
      <c r="CC824" s="130">
        <f t="shared" ref="CC824" si="15947">U824/U839</f>
        <v>3.69290573372206E-2</v>
      </c>
      <c r="CD824" s="131">
        <f t="shared" ref="CD824" si="15948">V824/V839</f>
        <v>4.0082009226037926E-2</v>
      </c>
      <c r="CE824" s="132">
        <f t="shared" ref="CE824" si="15949">W824/W839</f>
        <v>4.6090303200976249E-2</v>
      </c>
      <c r="CF824" s="129">
        <f t="shared" ref="CF824" si="15950">X824/X839</f>
        <v>3.3293826096325828E-2</v>
      </c>
      <c r="CG824" s="130">
        <f t="shared" ref="CG824" si="15951">Y824/Y839</f>
        <v>4.0034512510785158E-2</v>
      </c>
      <c r="CH824" s="131">
        <f t="shared" ref="CH824" si="15952">Z824/Z839</f>
        <v>5.77583342562853E-2</v>
      </c>
      <c r="CI824" s="129">
        <f t="shared" ref="CI824" si="15953">AA824/AA839</f>
        <v>5.6535811234078095E-2</v>
      </c>
      <c r="CJ824" s="135">
        <f t="shared" ref="CJ824" si="15954">AB824/AB839</f>
        <v>4.4931261875488994E-2</v>
      </c>
      <c r="CK824" s="136">
        <f t="shared" ref="CK824" si="15955">AC824/AC839</f>
        <v>4.4096847824564842E-2</v>
      </c>
    </row>
    <row r="825" spans="1:89" ht="13.5" thickBot="1" x14ac:dyDescent="0.25">
      <c r="A825" s="146" t="s">
        <v>26</v>
      </c>
      <c r="B825" s="203">
        <v>414</v>
      </c>
      <c r="C825" s="197">
        <v>573</v>
      </c>
      <c r="D825" s="198">
        <v>202</v>
      </c>
      <c r="E825" s="199">
        <v>248</v>
      </c>
      <c r="F825" s="196">
        <v>541</v>
      </c>
      <c r="G825" s="200">
        <v>477</v>
      </c>
      <c r="H825" s="198">
        <v>888</v>
      </c>
      <c r="I825" s="199">
        <v>927</v>
      </c>
      <c r="J825" s="196">
        <v>177</v>
      </c>
      <c r="K825" s="197">
        <v>178</v>
      </c>
      <c r="L825" s="198">
        <v>418</v>
      </c>
      <c r="M825" s="196">
        <v>489</v>
      </c>
      <c r="N825" s="201">
        <v>816</v>
      </c>
      <c r="O825" s="204">
        <v>815</v>
      </c>
      <c r="P825" s="196">
        <v>507</v>
      </c>
      <c r="Q825" s="197">
        <v>385</v>
      </c>
      <c r="R825" s="198">
        <v>549</v>
      </c>
      <c r="S825" s="199">
        <v>521</v>
      </c>
      <c r="T825" s="196">
        <v>103</v>
      </c>
      <c r="U825" s="200">
        <v>139</v>
      </c>
      <c r="V825" s="198">
        <v>352</v>
      </c>
      <c r="W825" s="205">
        <v>474</v>
      </c>
      <c r="X825" s="196">
        <v>339</v>
      </c>
      <c r="Y825" s="200">
        <v>191</v>
      </c>
      <c r="Z825" s="198">
        <v>901</v>
      </c>
      <c r="AA825" s="196">
        <v>1042</v>
      </c>
      <c r="AB825" s="170">
        <f t="shared" si="15708"/>
        <v>6207</v>
      </c>
      <c r="AC825" s="171">
        <f t="shared" si="15709"/>
        <v>6459</v>
      </c>
      <c r="AE825" s="273">
        <f>$AE$19</f>
        <v>0</v>
      </c>
      <c r="AF825" s="126">
        <f t="shared" si="15900"/>
        <v>0</v>
      </c>
      <c r="AG825" s="197">
        <f t="shared" si="15900"/>
        <v>0</v>
      </c>
      <c r="AH825" s="198">
        <f t="shared" si="15900"/>
        <v>0</v>
      </c>
      <c r="AI825" s="199">
        <f t="shared" si="15900"/>
        <v>0</v>
      </c>
      <c r="AJ825" s="196">
        <f t="shared" si="15900"/>
        <v>0</v>
      </c>
      <c r="AK825" s="200">
        <f t="shared" si="15900"/>
        <v>0</v>
      </c>
      <c r="AL825" s="198">
        <f t="shared" si="15900"/>
        <v>0</v>
      </c>
      <c r="AM825" s="199">
        <f t="shared" si="15900"/>
        <v>0</v>
      </c>
      <c r="AN825" s="196">
        <f t="shared" si="15900"/>
        <v>0</v>
      </c>
      <c r="AO825" s="200">
        <f t="shared" si="15900"/>
        <v>0</v>
      </c>
      <c r="AP825" s="198">
        <f t="shared" si="15901"/>
        <v>0</v>
      </c>
      <c r="AQ825" s="196">
        <f t="shared" si="15901"/>
        <v>0</v>
      </c>
      <c r="AR825" s="201">
        <f t="shared" si="15901"/>
        <v>0</v>
      </c>
      <c r="AS825" s="202">
        <f t="shared" si="15901"/>
        <v>0</v>
      </c>
      <c r="AT825" s="196">
        <f t="shared" si="15901"/>
        <v>0</v>
      </c>
      <c r="AU825" s="200">
        <f t="shared" si="15901"/>
        <v>0</v>
      </c>
      <c r="AV825" s="198">
        <f t="shared" si="15901"/>
        <v>0</v>
      </c>
      <c r="AW825" s="199">
        <f t="shared" si="15901"/>
        <v>0</v>
      </c>
      <c r="AX825" s="196">
        <f t="shared" si="15901"/>
        <v>0</v>
      </c>
      <c r="AY825" s="200">
        <f t="shared" si="15901"/>
        <v>0</v>
      </c>
      <c r="AZ825" s="198">
        <f t="shared" si="15901"/>
        <v>0</v>
      </c>
      <c r="BA825" s="199">
        <f t="shared" si="15901"/>
        <v>0</v>
      </c>
      <c r="BB825" s="196">
        <f t="shared" si="15901"/>
        <v>0</v>
      </c>
      <c r="BC825" s="200">
        <f t="shared" si="15901"/>
        <v>0</v>
      </c>
      <c r="BD825" s="198">
        <f t="shared" si="15901"/>
        <v>0</v>
      </c>
      <c r="BE825" s="196">
        <f t="shared" si="15901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3.8500883474379244E-2</v>
      </c>
      <c r="BK825" s="130">
        <f t="shared" ref="BK825" si="15956">C825/C839</f>
        <v>5.0748383668408469E-2</v>
      </c>
      <c r="BL825" s="131">
        <f t="shared" ref="BL825" si="15957">D825/D839</f>
        <v>3.8373860182370823E-2</v>
      </c>
      <c r="BM825" s="132">
        <f t="shared" ref="BM825" si="15958">E825/E839</f>
        <v>4.6277290539279717E-2</v>
      </c>
      <c r="BN825" s="129">
        <f t="shared" ref="BN825" si="15959">F825/F839</f>
        <v>3.9820403356396292E-2</v>
      </c>
      <c r="BO825" s="130">
        <f t="shared" ref="BO825" si="15960">G825/G839</f>
        <v>3.939544103072349E-2</v>
      </c>
      <c r="BP825" s="131">
        <f t="shared" ref="BP825" si="15961">H825/H839</f>
        <v>4.9096035826836956E-2</v>
      </c>
      <c r="BQ825" s="132">
        <f t="shared" ref="BQ825" si="15962">I825/I839</f>
        <v>4.8281249999999998E-2</v>
      </c>
      <c r="BR825" s="129">
        <f t="shared" ref="BR825" si="15963">J825/J839</f>
        <v>5.3249097472924188E-2</v>
      </c>
      <c r="BS825" s="130">
        <f t="shared" ref="BS825" si="15964">K825/K839</f>
        <v>5.327746183777312E-2</v>
      </c>
      <c r="BT825" s="131">
        <f t="shared" ref="BT825" si="15965">L825/L839</f>
        <v>4.2222222222222223E-2</v>
      </c>
      <c r="BU825" s="129">
        <f t="shared" ref="BU825" si="15966">M825/M839</f>
        <v>4.9418898433552301E-2</v>
      </c>
      <c r="BV825" s="133">
        <f t="shared" ref="BV825" si="15967">N825/N839</f>
        <v>4.1537286841435477E-2</v>
      </c>
      <c r="BW825" s="134">
        <f t="shared" ref="BW825" si="15968">O825/O839</f>
        <v>4.0697093778088486E-2</v>
      </c>
      <c r="BX825" s="129">
        <f t="shared" ref="BX825" si="15969">P825/P839</f>
        <v>4.7681745509263615E-2</v>
      </c>
      <c r="BY825" s="130">
        <f t="shared" ref="BY825" si="15970">Q825/Q839</f>
        <v>3.661784287616511E-2</v>
      </c>
      <c r="BZ825" s="131">
        <f t="shared" ref="BZ825" si="15971">R825/R839</f>
        <v>4.6111204434738789E-2</v>
      </c>
      <c r="CA825" s="132">
        <f t="shared" ref="CA825" si="15972">S825/S839</f>
        <v>4.2026296684681781E-2</v>
      </c>
      <c r="CB825" s="129">
        <f t="shared" ref="CB825" si="15973">T825/T839</f>
        <v>3.4797297297297296E-2</v>
      </c>
      <c r="CC825" s="130">
        <f t="shared" ref="CC825" si="15974">U825/U839</f>
        <v>4.5027534823453189E-2</v>
      </c>
      <c r="CD825" s="131">
        <f t="shared" ref="CD825" si="15975">V825/V839</f>
        <v>3.6084059456688876E-2</v>
      </c>
      <c r="CE825" s="132">
        <f t="shared" ref="CE825" si="15976">W825/W839</f>
        <v>4.4494508589129823E-2</v>
      </c>
      <c r="CF825" s="129">
        <f t="shared" ref="CF825" si="15977">X825/X839</f>
        <v>3.6526236396939984E-2</v>
      </c>
      <c r="CG825" s="130">
        <f t="shared" ref="CG825" si="15978">Y825/Y839</f>
        <v>3.2959447799827436E-2</v>
      </c>
      <c r="CH825" s="131">
        <f t="shared" ref="CH825" si="15979">Z825/Z839</f>
        <v>4.9894783475467934E-2</v>
      </c>
      <c r="CI825" s="129">
        <f t="shared" ref="CI825" si="15980">AA825/AA839</f>
        <v>5.4395489663812906E-2</v>
      </c>
      <c r="CJ825" s="135">
        <f t="shared" ref="CJ825" si="15981">AB825/AB839</f>
        <v>4.3359505979657986E-2</v>
      </c>
      <c r="CK825" s="136">
        <f t="shared" ref="CK825" si="15982">AC825/AC839</f>
        <v>4.5224125134783154E-2</v>
      </c>
    </row>
    <row r="826" spans="1:89" ht="14.25" thickTop="1" thickBot="1" x14ac:dyDescent="0.25">
      <c r="A826" s="137" t="s">
        <v>27</v>
      </c>
      <c r="B826" s="206">
        <v>401</v>
      </c>
      <c r="C826" s="190">
        <v>539</v>
      </c>
      <c r="D826" s="191">
        <v>257</v>
      </c>
      <c r="E826" s="192">
        <v>277</v>
      </c>
      <c r="F826" s="189">
        <v>472</v>
      </c>
      <c r="G826" s="193">
        <v>471</v>
      </c>
      <c r="H826" s="191">
        <v>792</v>
      </c>
      <c r="I826" s="192">
        <v>873</v>
      </c>
      <c r="J826" s="189">
        <v>173</v>
      </c>
      <c r="K826" s="190">
        <v>130</v>
      </c>
      <c r="L826" s="191">
        <v>429</v>
      </c>
      <c r="M826" s="189">
        <v>379</v>
      </c>
      <c r="N826" s="194">
        <v>870</v>
      </c>
      <c r="O826" s="207">
        <v>693</v>
      </c>
      <c r="P826" s="189">
        <v>509</v>
      </c>
      <c r="Q826" s="190">
        <v>355</v>
      </c>
      <c r="R826" s="191">
        <v>557</v>
      </c>
      <c r="S826" s="192">
        <v>548</v>
      </c>
      <c r="T826" s="189">
        <v>122</v>
      </c>
      <c r="U826" s="193">
        <v>125</v>
      </c>
      <c r="V826" s="191">
        <v>466</v>
      </c>
      <c r="W826" s="208">
        <v>433</v>
      </c>
      <c r="X826" s="189">
        <v>324</v>
      </c>
      <c r="Y826" s="193">
        <v>185</v>
      </c>
      <c r="Z826" s="191">
        <v>882</v>
      </c>
      <c r="AA826" s="189">
        <v>1163</v>
      </c>
      <c r="AB826" s="170">
        <f t="shared" si="15708"/>
        <v>6254</v>
      </c>
      <c r="AC826" s="171">
        <f t="shared" si="15709"/>
        <v>6171</v>
      </c>
      <c r="AE826" s="267" t="s">
        <v>13</v>
      </c>
      <c r="AF826" s="20">
        <f t="shared" ref="AF826:BG826" si="15983">SUM(AF823:AF825)</f>
        <v>1206</v>
      </c>
      <c r="AG826" s="21">
        <f t="shared" si="15983"/>
        <v>2618</v>
      </c>
      <c r="AH826" s="20">
        <f t="shared" si="15983"/>
        <v>813</v>
      </c>
      <c r="AI826" s="21">
        <f t="shared" si="15983"/>
        <v>956</v>
      </c>
      <c r="AJ826" s="20">
        <f t="shared" si="15983"/>
        <v>1295</v>
      </c>
      <c r="AK826" s="21">
        <f t="shared" si="15983"/>
        <v>2627</v>
      </c>
      <c r="AL826" s="20">
        <f t="shared" si="15983"/>
        <v>2400</v>
      </c>
      <c r="AM826" s="21">
        <f t="shared" si="15983"/>
        <v>3860</v>
      </c>
      <c r="AN826" s="20">
        <f t="shared" si="15983"/>
        <v>902</v>
      </c>
      <c r="AO826" s="21">
        <f t="shared" si="15983"/>
        <v>217</v>
      </c>
      <c r="AP826" s="20">
        <f t="shared" si="15983"/>
        <v>2455</v>
      </c>
      <c r="AQ826" s="21">
        <f t="shared" si="15983"/>
        <v>661</v>
      </c>
      <c r="AR826" s="20">
        <f t="shared" si="15983"/>
        <v>3636</v>
      </c>
      <c r="AS826" s="21">
        <f t="shared" si="15983"/>
        <v>2445</v>
      </c>
      <c r="AT826" s="20">
        <f t="shared" si="15983"/>
        <v>1855</v>
      </c>
      <c r="AU826" s="21">
        <f t="shared" si="15983"/>
        <v>1737</v>
      </c>
      <c r="AV826" s="20">
        <f t="shared" si="15983"/>
        <v>1525</v>
      </c>
      <c r="AW826" s="21">
        <f t="shared" si="15983"/>
        <v>2377</v>
      </c>
      <c r="AX826" s="20">
        <f t="shared" si="15983"/>
        <v>835</v>
      </c>
      <c r="AY826" s="21">
        <f t="shared" si="15983"/>
        <v>174</v>
      </c>
      <c r="AZ826" s="20">
        <f t="shared" si="15983"/>
        <v>2486</v>
      </c>
      <c r="BA826" s="21">
        <f t="shared" si="15983"/>
        <v>1347</v>
      </c>
      <c r="BB826" s="20">
        <f t="shared" si="15983"/>
        <v>1933</v>
      </c>
      <c r="BC826" s="21">
        <f t="shared" si="15983"/>
        <v>587</v>
      </c>
      <c r="BD826" s="20">
        <f t="shared" si="15983"/>
        <v>2594</v>
      </c>
      <c r="BE826" s="21">
        <f t="shared" si="15983"/>
        <v>3521</v>
      </c>
      <c r="BF826" s="174">
        <f t="shared" si="15983"/>
        <v>23935</v>
      </c>
      <c r="BG826" s="175">
        <f t="shared" si="15983"/>
        <v>23127</v>
      </c>
      <c r="BI826" s="137" t="s">
        <v>27</v>
      </c>
      <c r="BJ826" s="129">
        <f>B826/B839</f>
        <v>3.7291918534362506E-2</v>
      </c>
      <c r="BK826" s="130">
        <f t="shared" ref="BK826" si="15984">C826/C839</f>
        <v>4.7737135771853692E-2</v>
      </c>
      <c r="BL826" s="131">
        <f t="shared" ref="BL826" si="15985">D826/D839</f>
        <v>4.8822188449848022E-2</v>
      </c>
      <c r="BM826" s="132">
        <f t="shared" ref="BM826" si="15986">E826/E839</f>
        <v>5.1688747900727749E-2</v>
      </c>
      <c r="BN826" s="129">
        <f t="shared" ref="BN826" si="15987">F826/F839</f>
        <v>3.4741645811865153E-2</v>
      </c>
      <c r="BO826" s="130">
        <f t="shared" ref="BO826" si="15988">G826/G839</f>
        <v>3.8899900891972247E-2</v>
      </c>
      <c r="BP826" s="131">
        <f t="shared" ref="BP826" si="15989">H826/H839</f>
        <v>4.3788356277989715E-2</v>
      </c>
      <c r="BQ826" s="132">
        <f t="shared" ref="BQ826" si="15990">I826/I839</f>
        <v>4.5468750000000002E-2</v>
      </c>
      <c r="BR826" s="129">
        <f t="shared" ref="BR826" si="15991">J826/J839</f>
        <v>5.2045728038507821E-2</v>
      </c>
      <c r="BS826" s="130">
        <f t="shared" ref="BS826" si="15992">K826/K839</f>
        <v>3.8910505836575876E-2</v>
      </c>
      <c r="BT826" s="131">
        <f t="shared" ref="BT826" si="15993">L826/L839</f>
        <v>4.3333333333333335E-2</v>
      </c>
      <c r="BU826" s="129">
        <f t="shared" ref="BU826" si="15994">M826/M839</f>
        <v>3.8302172814552803E-2</v>
      </c>
      <c r="BV826" s="133">
        <f t="shared" ref="BV826" si="15995">N826/N839</f>
        <v>4.428607788241283E-2</v>
      </c>
      <c r="BW826" s="134">
        <f t="shared" ref="BW826" si="15996">O826/O839</f>
        <v>3.4605013482472788E-2</v>
      </c>
      <c r="BX826" s="129">
        <f t="shared" ref="BX826" si="15997">P826/P839</f>
        <v>4.7869839179911597E-2</v>
      </c>
      <c r="BY826" s="130">
        <f t="shared" ref="BY826" si="15998">Q826/Q839</f>
        <v>3.3764504470230168E-2</v>
      </c>
      <c r="BZ826" s="131">
        <f t="shared" ref="BZ826" si="15999">R826/R839</f>
        <v>4.6783134554006386E-2</v>
      </c>
      <c r="CA826" s="132">
        <f t="shared" ref="CA826" si="16000">S826/S839</f>
        <v>4.4204242962006937E-2</v>
      </c>
      <c r="CB826" s="129">
        <f t="shared" ref="CB826" si="16001">T826/T839</f>
        <v>4.1216216216216219E-2</v>
      </c>
      <c r="CC826" s="130">
        <f t="shared" ref="CC826" si="16002">U826/U839</f>
        <v>4.0492387431162943E-2</v>
      </c>
      <c r="CD826" s="131">
        <f t="shared" ref="CD826" si="16003">V826/V839</f>
        <v>4.7770374167093801E-2</v>
      </c>
      <c r="CE826" s="132">
        <f t="shared" ref="CE826" si="16004">W826/W839</f>
        <v>4.0645827466441381E-2</v>
      </c>
      <c r="CF826" s="129">
        <f t="shared" ref="CF826" si="16005">X826/X839</f>
        <v>3.4910031246632903E-2</v>
      </c>
      <c r="CG826" s="130">
        <f t="shared" ref="CG826" si="16006">Y826/Y839</f>
        <v>3.1924072476272651E-2</v>
      </c>
      <c r="CH826" s="131">
        <f t="shared" ref="CH826" si="16007">Z826/Z839</f>
        <v>4.8842618230147301E-2</v>
      </c>
      <c r="CI826" s="129">
        <f t="shared" ref="CI826" si="16008">AA826/AA839</f>
        <v>6.0712048444351636E-2</v>
      </c>
      <c r="CJ826" s="135">
        <f t="shared" ref="CJ826" si="16009">AB826/AB839</f>
        <v>4.3687828322342685E-2</v>
      </c>
      <c r="CK826" s="136">
        <f t="shared" ref="CK826" si="16010">AC826/AC839</f>
        <v>4.3207629076752879E-2</v>
      </c>
    </row>
    <row r="827" spans="1:89" ht="13.5" thickTop="1" x14ac:dyDescent="0.2">
      <c r="A827" s="146" t="s">
        <v>28</v>
      </c>
      <c r="B827" s="203">
        <v>416</v>
      </c>
      <c r="C827" s="197">
        <v>724</v>
      </c>
      <c r="D827" s="198">
        <v>249</v>
      </c>
      <c r="E827" s="199">
        <v>263</v>
      </c>
      <c r="F827" s="196">
        <v>481</v>
      </c>
      <c r="G827" s="200">
        <v>765</v>
      </c>
      <c r="H827" s="198">
        <v>847</v>
      </c>
      <c r="I827" s="199">
        <v>1171</v>
      </c>
      <c r="J827" s="196">
        <v>219</v>
      </c>
      <c r="K827" s="197">
        <v>106</v>
      </c>
      <c r="L827" s="198">
        <v>627</v>
      </c>
      <c r="M827" s="196">
        <v>289</v>
      </c>
      <c r="N827" s="201">
        <v>1220</v>
      </c>
      <c r="O827" s="204">
        <v>723</v>
      </c>
      <c r="P827" s="196">
        <v>553</v>
      </c>
      <c r="Q827" s="197">
        <v>383</v>
      </c>
      <c r="R827" s="198">
        <v>588</v>
      </c>
      <c r="S827" s="199">
        <v>693</v>
      </c>
      <c r="T827" s="196">
        <v>202</v>
      </c>
      <c r="U827" s="200">
        <v>56</v>
      </c>
      <c r="V827" s="198">
        <v>586</v>
      </c>
      <c r="W827" s="205">
        <v>475</v>
      </c>
      <c r="X827" s="196">
        <v>465</v>
      </c>
      <c r="Y827" s="200">
        <v>155</v>
      </c>
      <c r="Z827" s="198">
        <v>1022</v>
      </c>
      <c r="AA827" s="196">
        <v>1061</v>
      </c>
      <c r="AB827" s="170">
        <f t="shared" si="15708"/>
        <v>7475</v>
      </c>
      <c r="AC827" s="171">
        <f t="shared" si="15709"/>
        <v>6864</v>
      </c>
      <c r="BI827" s="146" t="s">
        <v>28</v>
      </c>
      <c r="BJ827" s="129">
        <f>B827/B839</f>
        <v>3.8686878080535662E-2</v>
      </c>
      <c r="BK827" s="130">
        <f t="shared" ref="BK827" si="16011">C827/C839</f>
        <v>6.412186697369586E-2</v>
      </c>
      <c r="BL827" s="131">
        <f t="shared" ref="BL827" si="16012">D827/D839</f>
        <v>4.7302431610942247E-2</v>
      </c>
      <c r="BM827" s="132">
        <f t="shared" ref="BM827" si="16013">E827/E839</f>
        <v>4.9076320208994217E-2</v>
      </c>
      <c r="BN827" s="129">
        <f t="shared" ref="BN827" si="16014">F827/F839</f>
        <v>3.5404092448108347E-2</v>
      </c>
      <c r="BO827" s="130">
        <f t="shared" ref="BO827" si="16015">G827/G839</f>
        <v>6.3181367690782947E-2</v>
      </c>
      <c r="BP827" s="131">
        <f t="shared" ref="BP827" si="16016">H827/H839</f>
        <v>4.6829214352850111E-2</v>
      </c>
      <c r="BQ827" s="132">
        <f t="shared" ref="BQ827" si="16017">I827/I839</f>
        <v>6.0989583333333333E-2</v>
      </c>
      <c r="BR827" s="129">
        <f t="shared" ref="BR827" si="16018">J827/J839</f>
        <v>6.5884476534296035E-2</v>
      </c>
      <c r="BS827" s="130">
        <f t="shared" ref="BS827" si="16019">K827/K839</f>
        <v>3.1727027835977251E-2</v>
      </c>
      <c r="BT827" s="131">
        <f t="shared" ref="BT827" si="16020">L827/L839</f>
        <v>6.3333333333333339E-2</v>
      </c>
      <c r="BU827" s="129">
        <f t="shared" ref="BU827" si="16021">M827/M839</f>
        <v>2.9206670035371401E-2</v>
      </c>
      <c r="BV827" s="133">
        <f t="shared" ref="BV827" si="16022">N827/N839</f>
        <v>6.210231611096971E-2</v>
      </c>
      <c r="BW827" s="134">
        <f t="shared" ref="BW827" si="16023">O827/O839</f>
        <v>3.6103066014181562E-2</v>
      </c>
      <c r="BX827" s="129">
        <f t="shared" ref="BX827" si="16024">P827/P839</f>
        <v>5.2007899934167212E-2</v>
      </c>
      <c r="BY827" s="130">
        <f t="shared" ref="BY827" si="16025">Q827/Q839</f>
        <v>3.6427620315769453E-2</v>
      </c>
      <c r="BZ827" s="131">
        <f t="shared" ref="BZ827" si="16026">R827/R839</f>
        <v>4.9386863766168319E-2</v>
      </c>
      <c r="CA827" s="132">
        <f t="shared" ref="CA827" si="16027">S827/S839</f>
        <v>5.5900621118012424E-2</v>
      </c>
      <c r="CB827" s="129">
        <f t="shared" ref="CB827" si="16028">T827/T839</f>
        <v>6.824324324324324E-2</v>
      </c>
      <c r="CC827" s="130">
        <f t="shared" ref="CC827" si="16029">U827/U839</f>
        <v>1.8140589569160998E-2</v>
      </c>
      <c r="CD827" s="131">
        <f t="shared" ref="CD827" si="16030">V827/V839</f>
        <v>6.0071758072783185E-2</v>
      </c>
      <c r="CE827" s="132">
        <f t="shared" ref="CE827" si="16031">W827/W839</f>
        <v>4.4588378860414904E-2</v>
      </c>
      <c r="CF827" s="129">
        <f t="shared" ref="CF827" si="16032">X827/X839</f>
        <v>5.0102359659519445E-2</v>
      </c>
      <c r="CG827" s="130">
        <f t="shared" ref="CG827" si="16033">Y827/Y839</f>
        <v>2.6747195858498704E-2</v>
      </c>
      <c r="CH827" s="131">
        <f t="shared" ref="CH827" si="16034">Z827/Z839</f>
        <v>5.6595414774615126E-2</v>
      </c>
      <c r="CI827" s="129">
        <f t="shared" ref="CI827" si="16035">AA827/AA839</f>
        <v>5.538734600125287E-2</v>
      </c>
      <c r="CJ827" s="135">
        <f t="shared" ref="CJ827" si="16036">AB827/AB839</f>
        <v>5.2217223650385607E-2</v>
      </c>
      <c r="CK827" s="136">
        <f t="shared" ref="CK827" si="16037">AC827/AC839</f>
        <v>4.8059822716388229E-2</v>
      </c>
    </row>
    <row r="828" spans="1:89" x14ac:dyDescent="0.2">
      <c r="A828" s="137" t="s">
        <v>29</v>
      </c>
      <c r="B828" s="206">
        <v>484</v>
      </c>
      <c r="C828" s="190">
        <v>939</v>
      </c>
      <c r="D828" s="191">
        <v>378</v>
      </c>
      <c r="E828" s="192">
        <v>313</v>
      </c>
      <c r="F828" s="189">
        <v>608</v>
      </c>
      <c r="G828" s="193">
        <v>992</v>
      </c>
      <c r="H828" s="191">
        <v>945</v>
      </c>
      <c r="I828" s="192">
        <v>1464</v>
      </c>
      <c r="J828" s="189">
        <v>344</v>
      </c>
      <c r="K828" s="190">
        <v>90</v>
      </c>
      <c r="L828" s="191">
        <v>824</v>
      </c>
      <c r="M828" s="189">
        <v>312</v>
      </c>
      <c r="N828" s="194">
        <v>1522</v>
      </c>
      <c r="O828" s="207">
        <v>918</v>
      </c>
      <c r="P828" s="189">
        <v>828</v>
      </c>
      <c r="Q828" s="190">
        <v>539</v>
      </c>
      <c r="R828" s="191">
        <v>799</v>
      </c>
      <c r="S828" s="192">
        <v>886</v>
      </c>
      <c r="T828" s="189">
        <v>395</v>
      </c>
      <c r="U828" s="193">
        <v>79</v>
      </c>
      <c r="V828" s="191">
        <v>933</v>
      </c>
      <c r="W828" s="208">
        <v>566</v>
      </c>
      <c r="X828" s="189">
        <v>761</v>
      </c>
      <c r="Y828" s="193">
        <v>208</v>
      </c>
      <c r="Z828" s="191">
        <v>1141</v>
      </c>
      <c r="AA828" s="189">
        <v>1454</v>
      </c>
      <c r="AB828" s="170">
        <f t="shared" si="15708"/>
        <v>9962</v>
      </c>
      <c r="AC828" s="171">
        <f t="shared" si="15709"/>
        <v>8760</v>
      </c>
      <c r="BI828" s="137" t="s">
        <v>29</v>
      </c>
      <c r="BJ828" s="129">
        <f>B828/B839</f>
        <v>4.5010694689853997E-2</v>
      </c>
      <c r="BK828" s="130">
        <f t="shared" ref="BK828" si="16038">C828/C839</f>
        <v>8.3163581613674611E-2</v>
      </c>
      <c r="BL828" s="131">
        <f t="shared" ref="BL828" si="16039">D828/D839</f>
        <v>7.1808510638297879E-2</v>
      </c>
      <c r="BM828" s="132">
        <f t="shared" ref="BM828" si="16040">E828/E839</f>
        <v>5.8406419108042548E-2</v>
      </c>
      <c r="BN828" s="129">
        <f t="shared" ref="BN828" si="16041">F828/F839</f>
        <v>4.4751950537317828E-2</v>
      </c>
      <c r="BO828" s="130">
        <f t="shared" ref="BO828" si="16042">G828/G839</f>
        <v>8.1929302940204826E-2</v>
      </c>
      <c r="BP828" s="131">
        <f t="shared" ref="BP828" si="16043">H828/H839</f>
        <v>5.2247470558965003E-2</v>
      </c>
      <c r="BQ828" s="132">
        <f t="shared" ref="BQ828" si="16044">I828/I839</f>
        <v>7.6249999999999998E-2</v>
      </c>
      <c r="BR828" s="129">
        <f t="shared" ref="BR828" si="16045">J828/J839</f>
        <v>0.10348977135980746</v>
      </c>
      <c r="BS828" s="130">
        <f t="shared" ref="BS828" si="16046">K828/K839</f>
        <v>2.6938042502244838E-2</v>
      </c>
      <c r="BT828" s="131">
        <f t="shared" ref="BT828" si="16047">L828/L839</f>
        <v>8.3232323232323227E-2</v>
      </c>
      <c r="BU828" s="129">
        <f t="shared" ref="BU828" si="16048">M828/M839</f>
        <v>3.1531076301162204E-2</v>
      </c>
      <c r="BV828" s="133">
        <f t="shared" ref="BV828" si="16049">N828/N839</f>
        <v>7.7475184525324509E-2</v>
      </c>
      <c r="BW828" s="134">
        <f t="shared" ref="BW828" si="16050">O828/O839</f>
        <v>4.5840407470288627E-2</v>
      </c>
      <c r="BX828" s="129">
        <f t="shared" ref="BX828" si="16051">P828/P839</f>
        <v>7.7870779648264832E-2</v>
      </c>
      <c r="BY828" s="130">
        <f t="shared" ref="BY828" si="16052">Q828/Q839</f>
        <v>5.1264980026631157E-2</v>
      </c>
      <c r="BZ828" s="131">
        <f t="shared" ref="BZ828" si="16053">R828/R839</f>
        <v>6.7109020661851163E-2</v>
      </c>
      <c r="CA828" s="132">
        <f t="shared" ref="CA828" si="16054">S828/S839</f>
        <v>7.1468903767040418E-2</v>
      </c>
      <c r="CB828" s="129">
        <f t="shared" ref="CB828" si="16055">T828/T839</f>
        <v>0.13344594594594594</v>
      </c>
      <c r="CC828" s="130">
        <f t="shared" ref="CC828" si="16056">U828/U839</f>
        <v>2.559118885649498E-2</v>
      </c>
      <c r="CD828" s="131">
        <f t="shared" ref="CD828" si="16057">V828/V839</f>
        <v>9.5643259866735011E-2</v>
      </c>
      <c r="CE828" s="132">
        <f t="shared" ref="CE828" si="16058">W828/W839</f>
        <v>5.3130573547357549E-2</v>
      </c>
      <c r="CF828" s="129">
        <f t="shared" ref="CF828" si="16059">X828/X839</f>
        <v>8.1995474625579143E-2</v>
      </c>
      <c r="CG828" s="130">
        <f t="shared" ref="CG828" si="16060">Y828/Y839</f>
        <v>3.5893011216566004E-2</v>
      </c>
      <c r="CH828" s="131">
        <f t="shared" ref="CH828" si="16061">Z828/Z839</f>
        <v>6.3185291837412783E-2</v>
      </c>
      <c r="CI828" s="129">
        <f t="shared" ref="CI828" si="16062">AA828/AA839</f>
        <v>7.5903111296721656E-2</v>
      </c>
      <c r="CJ828" s="135">
        <f t="shared" ref="CJ828" si="16063">AB828/AB839</f>
        <v>6.9590365485637642E-2</v>
      </c>
      <c r="CK828" s="136">
        <f t="shared" ref="CK828" si="16064">AC828/AC839</f>
        <v>6.1335088431754212E-2</v>
      </c>
    </row>
    <row r="829" spans="1:89" x14ac:dyDescent="0.2">
      <c r="A829" s="146" t="s">
        <v>30</v>
      </c>
      <c r="B829" s="203">
        <v>559</v>
      </c>
      <c r="C829" s="197">
        <v>1184</v>
      </c>
      <c r="D829" s="198">
        <v>463</v>
      </c>
      <c r="E829" s="199">
        <v>424</v>
      </c>
      <c r="F829" s="196">
        <v>679</v>
      </c>
      <c r="G829" s="200">
        <v>1261</v>
      </c>
      <c r="H829" s="198">
        <v>1231</v>
      </c>
      <c r="I829" s="199">
        <v>1798</v>
      </c>
      <c r="J829" s="196">
        <v>519</v>
      </c>
      <c r="K829" s="197">
        <v>98</v>
      </c>
      <c r="L829" s="198">
        <v>1225</v>
      </c>
      <c r="M829" s="196">
        <v>324</v>
      </c>
      <c r="N829" s="201">
        <v>1882</v>
      </c>
      <c r="O829" s="204">
        <v>1183</v>
      </c>
      <c r="P829" s="196">
        <v>909</v>
      </c>
      <c r="Q829" s="197">
        <v>770</v>
      </c>
      <c r="R829" s="198">
        <v>747</v>
      </c>
      <c r="S829" s="199">
        <v>1099</v>
      </c>
      <c r="T829" s="196">
        <v>450</v>
      </c>
      <c r="U829" s="200">
        <v>87</v>
      </c>
      <c r="V829" s="198">
        <v>1229</v>
      </c>
      <c r="W829" s="205">
        <v>692</v>
      </c>
      <c r="X829" s="196">
        <v>924</v>
      </c>
      <c r="Y829" s="200">
        <v>293</v>
      </c>
      <c r="Z829" s="198">
        <v>1368</v>
      </c>
      <c r="AA829" s="196">
        <v>1750</v>
      </c>
      <c r="AB829" s="170">
        <f t="shared" si="15708"/>
        <v>12185</v>
      </c>
      <c r="AC829" s="171">
        <f t="shared" si="15709"/>
        <v>10963</v>
      </c>
      <c r="BI829" s="146" t="s">
        <v>30</v>
      </c>
      <c r="BJ829" s="129">
        <f>B829/B839</f>
        <v>5.19854924207198E-2</v>
      </c>
      <c r="BK829" s="130">
        <f t="shared" ref="BK829" si="16065">C829/C839</f>
        <v>0.10486227969178992</v>
      </c>
      <c r="BL829" s="131">
        <f t="shared" ref="BL829" si="16066">D829/D839</f>
        <v>8.7955927051671726E-2</v>
      </c>
      <c r="BM829" s="132">
        <f t="shared" ref="BM829" si="16067">E829/E839</f>
        <v>7.9119238663929836E-2</v>
      </c>
      <c r="BN829" s="129">
        <f t="shared" ref="BN829" si="16068">F829/F839</f>
        <v>4.9977918445458562E-2</v>
      </c>
      <c r="BO829" s="130">
        <f t="shared" ref="BO829" si="16069">G829/G839</f>
        <v>0.10414601916088537</v>
      </c>
      <c r="BP829" s="131">
        <f t="shared" ref="BP829" si="16070">H829/H839</f>
        <v>6.8059932548239069E-2</v>
      </c>
      <c r="BQ829" s="132">
        <f t="shared" ref="BQ829" si="16071">I829/I839</f>
        <v>9.3645833333333331E-2</v>
      </c>
      <c r="BR829" s="129">
        <f t="shared" ref="BR829" si="16072">J829/J839</f>
        <v>0.15613718411552346</v>
      </c>
      <c r="BS829" s="130">
        <f t="shared" ref="BS829" si="16073">K829/K839</f>
        <v>2.9332535169111044E-2</v>
      </c>
      <c r="BT829" s="131">
        <f t="shared" ref="BT829" si="16074">L829/L839</f>
        <v>0.12373737373737374</v>
      </c>
      <c r="BU829" s="129">
        <f t="shared" ref="BU829" si="16075">M829/M839</f>
        <v>3.274381000505306E-2</v>
      </c>
      <c r="BV829" s="133">
        <f t="shared" ref="BV829" si="16076">N829/N839</f>
        <v>9.5800458131840169E-2</v>
      </c>
      <c r="BW829" s="134">
        <f t="shared" ref="BW829" si="16077">O829/O839</f>
        <v>5.907320483371617E-2</v>
      </c>
      <c r="BX829" s="129">
        <f t="shared" ref="BX829" si="16078">P829/P839</f>
        <v>8.548857330950814E-2</v>
      </c>
      <c r="BY829" s="130">
        <f t="shared" ref="BY829" si="16079">Q829/Q839</f>
        <v>7.3235685752330221E-2</v>
      </c>
      <c r="BZ829" s="131">
        <f t="shared" ref="BZ829" si="16080">R829/R839</f>
        <v>6.2741474886611789E-2</v>
      </c>
      <c r="CA829" s="132">
        <f t="shared" ref="CA829" si="16081">S829/S839</f>
        <v>8.8650479954827777E-2</v>
      </c>
      <c r="CB829" s="129">
        <f t="shared" ref="CB829" si="16082">T829/T839</f>
        <v>0.15202702702702703</v>
      </c>
      <c r="CC829" s="130">
        <f t="shared" ref="CC829" si="16083">U829/U839</f>
        <v>2.8182701652089408E-2</v>
      </c>
      <c r="CD829" s="131">
        <f t="shared" ref="CD829" si="16084">V829/V839</f>
        <v>0.12598667350076884</v>
      </c>
      <c r="CE829" s="132">
        <f t="shared" ref="CE829" si="16085">W829/W839</f>
        <v>6.4958227729278131E-2</v>
      </c>
      <c r="CF829" s="129">
        <f t="shared" ref="CF829" si="16086">X829/X839</f>
        <v>9.9558237258916063E-2</v>
      </c>
      <c r="CG829" s="130">
        <f t="shared" ref="CG829" si="16087">Y829/Y839</f>
        <v>5.0560828300258841E-2</v>
      </c>
      <c r="CH829" s="131">
        <f t="shared" ref="CH829" si="16088">Z829/Z839</f>
        <v>7.5755897663085617E-2</v>
      </c>
      <c r="CI829" s="129">
        <f t="shared" ref="CI829" si="16089">AA829/AA839</f>
        <v>9.135518897473377E-2</v>
      </c>
      <c r="CJ829" s="135">
        <f t="shared" ref="CJ829" si="16090">AB829/AB839</f>
        <v>8.5119313736447974E-2</v>
      </c>
      <c r="CK829" s="136">
        <f t="shared" ref="CK829" si="16091">AC829/AC839</f>
        <v>7.6759882931201076E-2</v>
      </c>
    </row>
    <row r="830" spans="1:89" x14ac:dyDescent="0.2">
      <c r="A830" s="137" t="s">
        <v>31</v>
      </c>
      <c r="B830" s="206">
        <v>647</v>
      </c>
      <c r="C830" s="190">
        <v>1434</v>
      </c>
      <c r="D830" s="191">
        <v>350</v>
      </c>
      <c r="E830" s="192">
        <v>532</v>
      </c>
      <c r="F830" s="189">
        <v>616</v>
      </c>
      <c r="G830" s="193">
        <v>1366</v>
      </c>
      <c r="H830" s="191">
        <v>1169</v>
      </c>
      <c r="I830" s="192">
        <v>2062</v>
      </c>
      <c r="J830" s="189">
        <v>383</v>
      </c>
      <c r="K830" s="190">
        <v>119</v>
      </c>
      <c r="L830" s="191">
        <v>1230</v>
      </c>
      <c r="M830" s="189">
        <v>337</v>
      </c>
      <c r="N830" s="194">
        <v>1754</v>
      </c>
      <c r="O830" s="207">
        <v>1262</v>
      </c>
      <c r="P830" s="189">
        <v>946</v>
      </c>
      <c r="Q830" s="190">
        <v>967</v>
      </c>
      <c r="R830" s="191">
        <v>778</v>
      </c>
      <c r="S830" s="192">
        <v>1278</v>
      </c>
      <c r="T830" s="189">
        <v>385</v>
      </c>
      <c r="U830" s="193">
        <v>87</v>
      </c>
      <c r="V830" s="191">
        <v>1257</v>
      </c>
      <c r="W830" s="208">
        <v>655</v>
      </c>
      <c r="X830" s="189">
        <v>1009</v>
      </c>
      <c r="Y830" s="193">
        <v>294</v>
      </c>
      <c r="Z830" s="191">
        <v>1226</v>
      </c>
      <c r="AA830" s="189">
        <v>1771</v>
      </c>
      <c r="AB830" s="170">
        <f t="shared" si="15708"/>
        <v>11750</v>
      </c>
      <c r="AC830" s="171">
        <f t="shared" si="15709"/>
        <v>12164</v>
      </c>
      <c r="BI830" s="137" t="s">
        <v>31</v>
      </c>
      <c r="BJ830" s="129">
        <f>B830/B839</f>
        <v>6.0169255091602342E-2</v>
      </c>
      <c r="BK830" s="130">
        <f t="shared" ref="BK830" si="16092">C830/C839</f>
        <v>0.12700380834292799</v>
      </c>
      <c r="BL830" s="131">
        <f t="shared" ref="BL830" si="16093">D830/D839</f>
        <v>6.6489361702127658E-2</v>
      </c>
      <c r="BM830" s="132">
        <f t="shared" ref="BM830" si="16094">E830/E839</f>
        <v>9.9272252285874232E-2</v>
      </c>
      <c r="BN830" s="129">
        <f t="shared" ref="BN830" si="16095">F830/F839</f>
        <v>4.5340791991756217E-2</v>
      </c>
      <c r="BO830" s="130">
        <f t="shared" ref="BO830" si="16096">G830/G839</f>
        <v>0.11281797158903205</v>
      </c>
      <c r="BP830" s="131">
        <f t="shared" ref="BP830" si="16097">H830/H839</f>
        <v>6.463205617294189E-2</v>
      </c>
      <c r="BQ830" s="132">
        <f t="shared" ref="BQ830" si="16098">I830/I839</f>
        <v>0.10739583333333333</v>
      </c>
      <c r="BR830" s="129">
        <f t="shared" ref="BR830" si="16099">J830/J839</f>
        <v>0.11522262334536702</v>
      </c>
      <c r="BS830" s="130">
        <f t="shared" ref="BS830" si="16100">K830/K839</f>
        <v>3.5618078419634838E-2</v>
      </c>
      <c r="BT830" s="131">
        <f t="shared" ref="BT830" si="16101">L830/L839</f>
        <v>0.12424242424242424</v>
      </c>
      <c r="BU830" s="129">
        <f t="shared" ref="BU830" si="16102">M830/M839</f>
        <v>3.4057604850934814E-2</v>
      </c>
      <c r="BV830" s="133">
        <f t="shared" ref="BV830" si="16103">N830/N839</f>
        <v>8.9284805293967928E-2</v>
      </c>
      <c r="BW830" s="134">
        <f t="shared" ref="BW830" si="16104">O830/O839</f>
        <v>6.3018076500549289E-2</v>
      </c>
      <c r="BX830" s="129">
        <f t="shared" ref="BX830" si="16105">P830/P839</f>
        <v>8.8968306216495818E-2</v>
      </c>
      <c r="BY830" s="130">
        <f t="shared" ref="BY830" si="16106">Q830/Q839</f>
        <v>9.197260795130302E-2</v>
      </c>
      <c r="BZ830" s="131">
        <f t="shared" ref="BZ830" si="16107">R830/R839</f>
        <v>6.5345204098773729E-2</v>
      </c>
      <c r="CA830" s="132">
        <f t="shared" ref="CA830" si="16108">S830/S839</f>
        <v>0.10308945712672421</v>
      </c>
      <c r="CB830" s="129">
        <f t="shared" ref="CB830" si="16109">T830/T839</f>
        <v>0.13006756756756757</v>
      </c>
      <c r="CC830" s="130">
        <f t="shared" ref="CC830" si="16110">U830/U839</f>
        <v>2.8182701652089408E-2</v>
      </c>
      <c r="CD830" s="131">
        <f t="shared" ref="CD830" si="16111">V830/V839</f>
        <v>0.12885699641209636</v>
      </c>
      <c r="CE830" s="132">
        <f t="shared" ref="CE830" si="16112">W830/W839</f>
        <v>6.1485027691730032E-2</v>
      </c>
      <c r="CF830" s="129">
        <f t="shared" ref="CF830" si="16113">X830/X839</f>
        <v>0.10871673311065617</v>
      </c>
      <c r="CG830" s="130">
        <f t="shared" ref="CG830" si="16114">Y830/Y839</f>
        <v>5.0733390854184643E-2</v>
      </c>
      <c r="CH830" s="131">
        <f t="shared" ref="CH830" si="16115">Z830/Z839</f>
        <v>6.7892346882268251E-2</v>
      </c>
      <c r="CI830" s="129">
        <f t="shared" ref="CI830" si="16116">AA830/AA839</f>
        <v>9.2451451242430566E-2</v>
      </c>
      <c r="CJ830" s="135">
        <f t="shared" ref="CJ830" si="16117">AB830/AB839</f>
        <v>8.2080585671174697E-2</v>
      </c>
      <c r="CK830" s="136">
        <f t="shared" ref="CK830" si="16118">AC830/AC839</f>
        <v>8.5168951562084275E-2</v>
      </c>
    </row>
    <row r="831" spans="1:89" x14ac:dyDescent="0.2">
      <c r="A831" s="146" t="s">
        <v>32</v>
      </c>
      <c r="B831" s="203">
        <v>679</v>
      </c>
      <c r="C831" s="197">
        <v>1188</v>
      </c>
      <c r="D831" s="198">
        <v>234</v>
      </c>
      <c r="E831" s="199">
        <v>491</v>
      </c>
      <c r="F831" s="196">
        <v>613</v>
      </c>
      <c r="G831" s="200">
        <v>1512</v>
      </c>
      <c r="H831" s="198">
        <v>1044</v>
      </c>
      <c r="I831" s="199">
        <v>1899</v>
      </c>
      <c r="J831" s="196">
        <v>287</v>
      </c>
      <c r="K831" s="197">
        <v>102</v>
      </c>
      <c r="L831" s="198">
        <v>840</v>
      </c>
      <c r="M831" s="196">
        <v>407</v>
      </c>
      <c r="N831" s="201">
        <v>1425</v>
      </c>
      <c r="O831" s="204">
        <v>1169</v>
      </c>
      <c r="P831" s="196">
        <v>555</v>
      </c>
      <c r="Q831" s="197">
        <v>844</v>
      </c>
      <c r="R831" s="198">
        <v>564</v>
      </c>
      <c r="S831" s="199">
        <v>884</v>
      </c>
      <c r="T831" s="196">
        <v>178</v>
      </c>
      <c r="U831" s="200">
        <v>103</v>
      </c>
      <c r="V831" s="198">
        <v>855</v>
      </c>
      <c r="W831" s="205">
        <v>484</v>
      </c>
      <c r="X831" s="196">
        <v>605</v>
      </c>
      <c r="Y831" s="200">
        <v>258</v>
      </c>
      <c r="Z831" s="198">
        <v>957</v>
      </c>
      <c r="AA831" s="196">
        <v>1168</v>
      </c>
      <c r="AB831" s="170">
        <f t="shared" si="15708"/>
        <v>8836</v>
      </c>
      <c r="AC831" s="171">
        <f t="shared" si="15709"/>
        <v>10509</v>
      </c>
      <c r="BI831" s="146" t="s">
        <v>32</v>
      </c>
      <c r="BJ831" s="129">
        <f>B831/B839</f>
        <v>6.314516879010508E-2</v>
      </c>
      <c r="BK831" s="130">
        <f t="shared" ref="BK831" si="16119">C831/C839</f>
        <v>0.10521654415020813</v>
      </c>
      <c r="BL831" s="131">
        <f t="shared" ref="BL831" si="16120">D831/D839</f>
        <v>4.4452887537993924E-2</v>
      </c>
      <c r="BM831" s="132">
        <f t="shared" ref="BM831" si="16121">E831/E839</f>
        <v>9.1621571188654605E-2</v>
      </c>
      <c r="BN831" s="129">
        <f t="shared" ref="BN831" si="16122">F831/F839</f>
        <v>4.5119976446341824E-2</v>
      </c>
      <c r="BO831" s="130">
        <f t="shared" ref="BO831" si="16123">G831/G839</f>
        <v>0.12487611496531219</v>
      </c>
      <c r="BP831" s="131">
        <f t="shared" ref="BP831" si="16124">H831/H839</f>
        <v>5.7721015093713718E-2</v>
      </c>
      <c r="BQ831" s="132">
        <f t="shared" ref="BQ831" si="16125">I831/I839</f>
        <v>9.8906250000000001E-2</v>
      </c>
      <c r="BR831" s="129">
        <f t="shared" ref="BR831" si="16126">J831/J839</f>
        <v>8.6341756919374249E-2</v>
      </c>
      <c r="BS831" s="130">
        <f t="shared" ref="BS831" si="16127">K831/K839</f>
        <v>3.0529781502544148E-2</v>
      </c>
      <c r="BT831" s="131">
        <f t="shared" ref="BT831" si="16128">L831/L839</f>
        <v>8.4848484848484854E-2</v>
      </c>
      <c r="BU831" s="129">
        <f t="shared" ref="BU831" si="16129">M831/M839</f>
        <v>4.1131884790298133E-2</v>
      </c>
      <c r="BV831" s="133">
        <f t="shared" ref="BV831" si="16130">N831/N839</f>
        <v>7.2537541359124463E-2</v>
      </c>
      <c r="BW831" s="134">
        <f t="shared" ref="BW831" si="16131">O831/O839</f>
        <v>5.837411365225207E-2</v>
      </c>
      <c r="BX831" s="129">
        <f t="shared" ref="BX831" si="16132">P831/P839</f>
        <v>5.2195993604815201E-2</v>
      </c>
      <c r="BY831" s="130">
        <f t="shared" ref="BY831" si="16133">Q831/Q839</f>
        <v>8.0273920486969755E-2</v>
      </c>
      <c r="BZ831" s="131">
        <f t="shared" ref="BZ831" si="16134">R831/R839</f>
        <v>4.7371073408365529E-2</v>
      </c>
      <c r="CA831" s="132">
        <f t="shared" ref="CA831" si="16135">S831/S839</f>
        <v>7.1307574413164473E-2</v>
      </c>
      <c r="CB831" s="129">
        <f t="shared" ref="CB831" si="16136">T831/T839</f>
        <v>6.0135135135135138E-2</v>
      </c>
      <c r="CC831" s="130">
        <f t="shared" ref="CC831" si="16137">U831/U839</f>
        <v>3.3365727243278263E-2</v>
      </c>
      <c r="CD831" s="131">
        <f t="shared" ref="CD831" si="16138">V831/V839</f>
        <v>8.7647360328036911E-2</v>
      </c>
      <c r="CE831" s="132">
        <f t="shared" ref="CE831" si="16139">W831/W839</f>
        <v>4.5433211301980664E-2</v>
      </c>
      <c r="CF831" s="129">
        <f t="shared" ref="CF831" si="16140">X831/X839</f>
        <v>6.5186941062385526E-2</v>
      </c>
      <c r="CG831" s="130">
        <f t="shared" ref="CG831" si="16141">Y831/Y839</f>
        <v>4.4521138912855911E-2</v>
      </c>
      <c r="CH831" s="131">
        <f t="shared" ref="CH831" si="16142">Z831/Z839</f>
        <v>5.2995902093255068E-2</v>
      </c>
      <c r="CI831" s="129">
        <f t="shared" ref="CI831" si="16143">AA831/AA839</f>
        <v>6.0973063269993737E-2</v>
      </c>
      <c r="CJ831" s="135">
        <f t="shared" ref="CJ831" si="16144">AB831/AB839</f>
        <v>6.1724600424723372E-2</v>
      </c>
      <c r="CK831" s="136">
        <f t="shared" ref="CK831" si="16145">AC831/AC839</f>
        <v>7.3581100950833908E-2</v>
      </c>
    </row>
    <row r="832" spans="1:89" x14ac:dyDescent="0.2">
      <c r="A832" s="137" t="s">
        <v>33</v>
      </c>
      <c r="B832" s="206">
        <v>460</v>
      </c>
      <c r="C832" s="190">
        <v>656</v>
      </c>
      <c r="D832" s="191">
        <v>136</v>
      </c>
      <c r="E832" s="192">
        <v>294</v>
      </c>
      <c r="F832" s="189">
        <v>430</v>
      </c>
      <c r="G832" s="193">
        <v>765</v>
      </c>
      <c r="H832" s="191">
        <v>726</v>
      </c>
      <c r="I832" s="192">
        <v>1211</v>
      </c>
      <c r="J832" s="189">
        <v>117</v>
      </c>
      <c r="K832" s="190">
        <v>59</v>
      </c>
      <c r="L832" s="191">
        <v>539</v>
      </c>
      <c r="M832" s="189">
        <v>343</v>
      </c>
      <c r="N832" s="194">
        <v>1035</v>
      </c>
      <c r="O832" s="207">
        <v>1131</v>
      </c>
      <c r="P832" s="189">
        <v>345</v>
      </c>
      <c r="Q832" s="190">
        <v>711</v>
      </c>
      <c r="R832" s="191">
        <v>457</v>
      </c>
      <c r="S832" s="192">
        <v>722</v>
      </c>
      <c r="T832" s="189">
        <v>86</v>
      </c>
      <c r="U832" s="193">
        <v>104</v>
      </c>
      <c r="V832" s="191">
        <v>776</v>
      </c>
      <c r="W832" s="208">
        <v>442</v>
      </c>
      <c r="X832" s="189">
        <v>393</v>
      </c>
      <c r="Y832" s="193">
        <v>324</v>
      </c>
      <c r="Z832" s="191">
        <v>810</v>
      </c>
      <c r="AA832" s="189">
        <v>887</v>
      </c>
      <c r="AB832" s="170">
        <f t="shared" si="15708"/>
        <v>6310</v>
      </c>
      <c r="AC832" s="171">
        <f t="shared" si="15709"/>
        <v>7649</v>
      </c>
      <c r="BI832" s="137" t="s">
        <v>33</v>
      </c>
      <c r="BJ832" s="129">
        <f>B832/B839</f>
        <v>4.277875941597694E-2</v>
      </c>
      <c r="BK832" s="130">
        <f t="shared" ref="BK832" si="16146">C832/C839</f>
        <v>5.8099371180586307E-2</v>
      </c>
      <c r="BL832" s="131">
        <f t="shared" ref="BL832" si="16147">D832/D839</f>
        <v>2.5835866261398176E-2</v>
      </c>
      <c r="BM832" s="132">
        <f t="shared" ref="BM832" si="16148">E832/E839</f>
        <v>5.486098152640418E-2</v>
      </c>
      <c r="BN832" s="129">
        <f t="shared" ref="BN832" si="16149">F832/F839</f>
        <v>3.1650228176063597E-2</v>
      </c>
      <c r="BO832" s="130">
        <f t="shared" ref="BO832" si="16150">G832/G839</f>
        <v>6.3181367690782947E-2</v>
      </c>
      <c r="BP832" s="131">
        <f t="shared" ref="BP832" si="16151">H832/H839</f>
        <v>4.0139326588157241E-2</v>
      </c>
      <c r="BQ832" s="132">
        <f t="shared" ref="BQ832" si="16152">I832/I839</f>
        <v>6.3072916666666673E-2</v>
      </c>
      <c r="BR832" s="129">
        <f t="shared" ref="BR832" si="16153">J832/J839</f>
        <v>3.5198555956678701E-2</v>
      </c>
      <c r="BS832" s="130">
        <f t="shared" ref="BS832" si="16154">K832/K839</f>
        <v>1.7659383418138282E-2</v>
      </c>
      <c r="BT832" s="131">
        <f t="shared" ref="BT832" si="16155">L832/L839</f>
        <v>5.4444444444444441E-2</v>
      </c>
      <c r="BU832" s="129">
        <f t="shared" ref="BU832" si="16156">M832/M839</f>
        <v>3.4663971702880242E-2</v>
      </c>
      <c r="BV832" s="133">
        <f t="shared" ref="BV832" si="16157">N832/N839</f>
        <v>5.2685161618732504E-2</v>
      </c>
      <c r="BW832" s="134">
        <f t="shared" ref="BW832" si="16158">O832/O839</f>
        <v>5.6476580445420956E-2</v>
      </c>
      <c r="BX832" s="129">
        <f t="shared" ref="BX832" si="16159">P832/P839</f>
        <v>3.2446158186777013E-2</v>
      </c>
      <c r="BY832" s="130">
        <f t="shared" ref="BY832" si="16160">Q832/Q839</f>
        <v>6.7624120220658168E-2</v>
      </c>
      <c r="BZ832" s="131">
        <f t="shared" ref="BZ832" si="16161">R832/R839</f>
        <v>3.8384008063161432E-2</v>
      </c>
      <c r="CA832" s="132">
        <f t="shared" ref="CA832" si="16162">S832/S839</f>
        <v>5.8239896749213517E-2</v>
      </c>
      <c r="CB832" s="129">
        <f t="shared" ref="CB832" si="16163">T832/T839</f>
        <v>2.9054054054054056E-2</v>
      </c>
      <c r="CC832" s="130">
        <f t="shared" ref="CC832" si="16164">U832/U839</f>
        <v>3.3689666342727569E-2</v>
      </c>
      <c r="CD832" s="131">
        <f t="shared" ref="CD832" si="16165">V832/V839</f>
        <v>7.9548949256791388E-2</v>
      </c>
      <c r="CE832" s="132">
        <f t="shared" ref="CE832" si="16166">W832/W839</f>
        <v>4.1490659908007134E-2</v>
      </c>
      <c r="CF832" s="129">
        <f t="shared" ref="CF832" si="16167">X832/X839</f>
        <v>4.2344574938045471E-2</v>
      </c>
      <c r="CG832" s="130">
        <f t="shared" ref="CG832" si="16168">Y832/Y839</f>
        <v>5.5910267471958583E-2</v>
      </c>
      <c r="CH832" s="131">
        <f t="shared" ref="CH832" si="16169">Z832/Z839</f>
        <v>4.4855465721563847E-2</v>
      </c>
      <c r="CI832" s="129">
        <f t="shared" ref="CI832" si="16170">AA832/AA839</f>
        <v>4.6304030068907917E-2</v>
      </c>
      <c r="CJ832" s="135">
        <f t="shared" ref="CJ832" si="16171">AB832/AB839</f>
        <v>4.4079020900860626E-2</v>
      </c>
      <c r="CK832" s="136">
        <f t="shared" ref="CK832" si="16172">AC832/AC839</f>
        <v>5.3556174819005473E-2</v>
      </c>
    </row>
    <row r="833" spans="1:89" x14ac:dyDescent="0.2">
      <c r="A833" s="146" t="s">
        <v>34</v>
      </c>
      <c r="B833" s="203">
        <v>179</v>
      </c>
      <c r="C833" s="197">
        <v>277</v>
      </c>
      <c r="D833" s="198">
        <v>80</v>
      </c>
      <c r="E833" s="199">
        <v>183</v>
      </c>
      <c r="F833" s="196">
        <v>192</v>
      </c>
      <c r="G833" s="200">
        <v>610</v>
      </c>
      <c r="H833" s="198">
        <v>330</v>
      </c>
      <c r="I833" s="199">
        <v>840</v>
      </c>
      <c r="J833" s="196">
        <v>55</v>
      </c>
      <c r="K833" s="197">
        <v>45</v>
      </c>
      <c r="L833" s="198">
        <v>517</v>
      </c>
      <c r="M833" s="196">
        <v>189</v>
      </c>
      <c r="N833" s="201">
        <v>584</v>
      </c>
      <c r="O833" s="204">
        <v>710</v>
      </c>
      <c r="P833" s="196">
        <v>236</v>
      </c>
      <c r="Q833" s="197">
        <v>348</v>
      </c>
      <c r="R833" s="198">
        <v>330</v>
      </c>
      <c r="S833" s="199">
        <v>468</v>
      </c>
      <c r="T833" s="196">
        <v>58</v>
      </c>
      <c r="U833" s="200">
        <v>60</v>
      </c>
      <c r="V833" s="198">
        <v>370</v>
      </c>
      <c r="W833" s="205">
        <v>252</v>
      </c>
      <c r="X833" s="196">
        <v>152</v>
      </c>
      <c r="Y833" s="200">
        <v>272</v>
      </c>
      <c r="Z833" s="198">
        <v>526</v>
      </c>
      <c r="AA833" s="196">
        <v>434</v>
      </c>
      <c r="AB833" s="170">
        <f t="shared" si="15708"/>
        <v>3609</v>
      </c>
      <c r="AC833" s="171">
        <f t="shared" si="15709"/>
        <v>4688</v>
      </c>
      <c r="BI833" s="146" t="s">
        <v>34</v>
      </c>
      <c r="BJ833" s="129">
        <f>B833/B839</f>
        <v>1.6646517250999721E-2</v>
      </c>
      <c r="BK833" s="130">
        <f t="shared" ref="BK833" si="16173">C833/C839</f>
        <v>2.4532813745460985E-2</v>
      </c>
      <c r="BL833" s="131">
        <f t="shared" ref="BL833" si="16174">D833/D839</f>
        <v>1.5197568389057751E-2</v>
      </c>
      <c r="BM833" s="132">
        <f t="shared" ref="BM833" si="16175">E833/E839</f>
        <v>3.4148161970516885E-2</v>
      </c>
      <c r="BN833" s="129">
        <f t="shared" ref="BN833" si="16176">F833/F839</f>
        <v>1.4132194906521419E-2</v>
      </c>
      <c r="BO833" s="130">
        <f t="shared" ref="BO833" si="16177">G833/G839</f>
        <v>5.0379914106375948E-2</v>
      </c>
      <c r="BP833" s="131">
        <f t="shared" ref="BP833" si="16178">H833/H839</f>
        <v>1.824514844916238E-2</v>
      </c>
      <c r="BQ833" s="132">
        <f t="shared" ref="BQ833" si="16179">I833/I839</f>
        <v>4.3749999999999997E-2</v>
      </c>
      <c r="BR833" s="129">
        <f t="shared" ref="BR833" si="16180">J833/J839</f>
        <v>1.654632972322503E-2</v>
      </c>
      <c r="BS833" s="130">
        <f t="shared" ref="BS833" si="16181">K833/K839</f>
        <v>1.3469021251122419E-2</v>
      </c>
      <c r="BT833" s="131">
        <f t="shared" ref="BT833" si="16182">L833/L839</f>
        <v>5.2222222222222225E-2</v>
      </c>
      <c r="BU833" s="129">
        <f t="shared" ref="BU833" si="16183">M833/M839</f>
        <v>1.9100555836280949E-2</v>
      </c>
      <c r="BV833" s="133">
        <f t="shared" ref="BV833" si="16184">N833/N839</f>
        <v>2.972766607279206E-2</v>
      </c>
      <c r="BW833" s="134">
        <f t="shared" ref="BW833" si="16185">O833/O839</f>
        <v>3.5453909917107757E-2</v>
      </c>
      <c r="BX833" s="129">
        <f t="shared" ref="BX833" si="16186">P833/P839</f>
        <v>2.2195053136461959E-2</v>
      </c>
      <c r="BY833" s="130">
        <f t="shared" ref="BY833" si="16187">Q833/Q839</f>
        <v>3.309872550884535E-2</v>
      </c>
      <c r="BZ833" s="131">
        <f t="shared" ref="BZ833" si="16188">R833/R839</f>
        <v>2.7717117419788342E-2</v>
      </c>
      <c r="CA833" s="132">
        <f t="shared" ref="CA833" si="16189">S833/S839</f>
        <v>3.7751068806969428E-2</v>
      </c>
      <c r="CB833" s="129">
        <f t="shared" ref="CB833" si="16190">T833/T839</f>
        <v>1.9594594594594596E-2</v>
      </c>
      <c r="CC833" s="130">
        <f t="shared" ref="CC833" si="16191">U833/U839</f>
        <v>1.9436345966958212E-2</v>
      </c>
      <c r="CD833" s="131">
        <f t="shared" ref="CD833" si="16192">V833/V839</f>
        <v>3.7929267042542285E-2</v>
      </c>
      <c r="CE833" s="132">
        <f t="shared" ref="CE833" si="16193">W833/W839</f>
        <v>2.3655308363841172E-2</v>
      </c>
      <c r="CF833" s="129">
        <f t="shared" ref="CF833" si="16194">X833/X839</f>
        <v>1.6377545523111735E-2</v>
      </c>
      <c r="CG833" s="130">
        <f t="shared" ref="CG833" si="16195">Y833/Y839</f>
        <v>4.6937014667817085E-2</v>
      </c>
      <c r="CH833" s="131">
        <f t="shared" ref="CH833" si="16196">Z833/Z839</f>
        <v>2.9128364159929119E-2</v>
      </c>
      <c r="CI833" s="129">
        <f t="shared" ref="CI833" si="16197">AA833/AA839</f>
        <v>2.2656086865733973E-2</v>
      </c>
      <c r="CJ833" s="135">
        <f t="shared" ref="CJ833" si="16198">AB833/AB839</f>
        <v>2.5210964569129315E-2</v>
      </c>
      <c r="CK833" s="136">
        <f t="shared" ref="CK833" si="16199">AC833/AC839</f>
        <v>3.2824074722381705E-2</v>
      </c>
    </row>
    <row r="834" spans="1:89" x14ac:dyDescent="0.2">
      <c r="A834" s="137" t="s">
        <v>35</v>
      </c>
      <c r="B834" s="206">
        <v>0</v>
      </c>
      <c r="C834" s="190">
        <v>122</v>
      </c>
      <c r="D834" s="191">
        <v>1</v>
      </c>
      <c r="E834" s="192">
        <v>79</v>
      </c>
      <c r="F834" s="189">
        <v>4</v>
      </c>
      <c r="G834" s="193">
        <v>168</v>
      </c>
      <c r="H834" s="191">
        <v>31</v>
      </c>
      <c r="I834" s="192">
        <v>155</v>
      </c>
      <c r="J834" s="189">
        <v>10</v>
      </c>
      <c r="K834" s="190">
        <v>11</v>
      </c>
      <c r="L834" s="191">
        <v>66</v>
      </c>
      <c r="M834" s="189">
        <v>32</v>
      </c>
      <c r="N834" s="194">
        <v>84</v>
      </c>
      <c r="O834" s="207">
        <v>91</v>
      </c>
      <c r="P834" s="189">
        <v>31</v>
      </c>
      <c r="Q834" s="190">
        <v>50</v>
      </c>
      <c r="R834" s="191">
        <v>45</v>
      </c>
      <c r="S834" s="192">
        <v>25</v>
      </c>
      <c r="T834" s="189">
        <v>7</v>
      </c>
      <c r="U834" s="193">
        <v>8</v>
      </c>
      <c r="V834" s="191">
        <v>30</v>
      </c>
      <c r="W834" s="208">
        <v>17</v>
      </c>
      <c r="X834" s="189">
        <v>19</v>
      </c>
      <c r="Y834" s="193">
        <v>21</v>
      </c>
      <c r="Z834" s="191">
        <v>28</v>
      </c>
      <c r="AA834" s="189">
        <v>50</v>
      </c>
      <c r="AB834" s="170">
        <f t="shared" si="15708"/>
        <v>356</v>
      </c>
      <c r="AC834" s="171">
        <f t="shared" si="15709"/>
        <v>829</v>
      </c>
      <c r="BI834" s="137" t="s">
        <v>35</v>
      </c>
      <c r="BJ834" s="129">
        <f>B834/B839</f>
        <v>0</v>
      </c>
      <c r="BK834" s="130">
        <f t="shared" ref="BK834" si="16200">C834/C839</f>
        <v>1.0805065981755381E-2</v>
      </c>
      <c r="BL834" s="131">
        <f t="shared" ref="BL834" si="16201">D834/D839</f>
        <v>1.8996960486322188E-4</v>
      </c>
      <c r="BM834" s="132">
        <f t="shared" ref="BM834" si="16202">E834/E839</f>
        <v>1.4741556260496362E-2</v>
      </c>
      <c r="BN834" s="129">
        <f t="shared" ref="BN834" si="16203">F834/F839</f>
        <v>2.9442072721919626E-4</v>
      </c>
      <c r="BO834" s="130">
        <f t="shared" ref="BO834" si="16204">G834/G839</f>
        <v>1.3875123885034688E-2</v>
      </c>
      <c r="BP834" s="131">
        <f t="shared" ref="BP834" si="16205">H834/H839</f>
        <v>1.7139381876485873E-3</v>
      </c>
      <c r="BQ834" s="132">
        <f t="shared" ref="BQ834" si="16206">I834/I839</f>
        <v>8.0729166666666675E-3</v>
      </c>
      <c r="BR834" s="129">
        <f t="shared" ref="BR834" si="16207">J834/J839</f>
        <v>3.0084235860409147E-3</v>
      </c>
      <c r="BS834" s="130">
        <f t="shared" ref="BS834" si="16208">K834/K839</f>
        <v>3.2924274169410356E-3</v>
      </c>
      <c r="BT834" s="131">
        <f t="shared" ref="BT834" si="16209">L834/L839</f>
        <v>6.6666666666666671E-3</v>
      </c>
      <c r="BU834" s="129">
        <f t="shared" ref="BU834" si="16210">M834/M839</f>
        <v>3.2339565437089438E-3</v>
      </c>
      <c r="BV834" s="133">
        <f t="shared" ref="BV834" si="16211">N834/N839</f>
        <v>4.2758971748536522E-3</v>
      </c>
      <c r="BW834" s="134">
        <f t="shared" ref="BW834" si="16212">O834/O839</f>
        <v>4.5440926795166283E-3</v>
      </c>
      <c r="BX834" s="129">
        <f t="shared" ref="BX834" si="16213">P834/P839</f>
        <v>2.9154518950437317E-3</v>
      </c>
      <c r="BY834" s="130">
        <f t="shared" ref="BY834" si="16214">Q834/Q839</f>
        <v>4.7555640098915731E-3</v>
      </c>
      <c r="BZ834" s="131">
        <f t="shared" ref="BZ834" si="16215">R834/R839</f>
        <v>3.7796069208802284E-3</v>
      </c>
      <c r="CA834" s="132">
        <f t="shared" ref="CA834" si="16216">S834/S839</f>
        <v>2.0166169234492218E-3</v>
      </c>
      <c r="CB834" s="129">
        <f t="shared" ref="CB834" si="16217">T834/T839</f>
        <v>2.364864864864865E-3</v>
      </c>
      <c r="CC834" s="130">
        <f t="shared" ref="CC834" si="16218">U834/U839</f>
        <v>2.5915127955944283E-3</v>
      </c>
      <c r="CD834" s="131">
        <f t="shared" ref="CD834" si="16219">V834/V839</f>
        <v>3.0753459764223477E-3</v>
      </c>
      <c r="CE834" s="132">
        <f t="shared" ref="CE834" si="16220">W834/W839</f>
        <v>1.5957946118464283E-3</v>
      </c>
      <c r="CF834" s="129">
        <f t="shared" ref="CF834" si="16221">X834/X839</f>
        <v>2.0471931903889668E-3</v>
      </c>
      <c r="CG834" s="130">
        <f t="shared" ref="CG834" si="16222">Y834/Y839</f>
        <v>3.62381363244176E-3</v>
      </c>
      <c r="CH834" s="131">
        <f t="shared" ref="CH834" si="16223">Z834/Z839</f>
        <v>1.5505593088935652E-3</v>
      </c>
      <c r="CI834" s="129">
        <f t="shared" ref="CI834" si="16224">AA834/AA839</f>
        <v>2.6101482564209648E-3</v>
      </c>
      <c r="CJ834" s="135">
        <f t="shared" ref="CJ834" si="16225">AB834/AB839</f>
        <v>2.4868671062926121E-3</v>
      </c>
      <c r="CK834" s="136">
        <f t="shared" ref="CK834" si="16226">AC834/AC839</f>
        <v>5.8044278892607579E-3</v>
      </c>
    </row>
    <row r="835" spans="1:89" x14ac:dyDescent="0.2">
      <c r="A835" s="146" t="s">
        <v>36</v>
      </c>
      <c r="B835" s="203"/>
      <c r="C835" s="197"/>
      <c r="D835" s="198"/>
      <c r="E835" s="199"/>
      <c r="F835" s="196"/>
      <c r="G835" s="200"/>
      <c r="H835" s="198"/>
      <c r="I835" s="199"/>
      <c r="J835" s="196"/>
      <c r="K835" s="200"/>
      <c r="L835" s="198"/>
      <c r="M835" s="196"/>
      <c r="N835" s="201"/>
      <c r="O835" s="204"/>
      <c r="P835" s="196"/>
      <c r="Q835" s="200"/>
      <c r="R835" s="198"/>
      <c r="S835" s="199"/>
      <c r="T835" s="196"/>
      <c r="U835" s="200"/>
      <c r="V835" s="198"/>
      <c r="W835" s="199"/>
      <c r="X835" s="196"/>
      <c r="Y835" s="200"/>
      <c r="Z835" s="198"/>
      <c r="AA835" s="196"/>
      <c r="AB835" s="170">
        <f t="shared" si="15708"/>
        <v>0</v>
      </c>
      <c r="AC835" s="171">
        <f t="shared" si="15709"/>
        <v>0</v>
      </c>
      <c r="BI835" s="146" t="s">
        <v>36</v>
      </c>
      <c r="BJ835" s="129">
        <f>B835/B839</f>
        <v>0</v>
      </c>
      <c r="BK835" s="130">
        <f t="shared" ref="BK835" si="16227">C835/C839</f>
        <v>0</v>
      </c>
      <c r="BL835" s="131">
        <f t="shared" ref="BL835" si="16228">D835/D839</f>
        <v>0</v>
      </c>
      <c r="BM835" s="132">
        <f t="shared" ref="BM835" si="16229">E835/E839</f>
        <v>0</v>
      </c>
      <c r="BN835" s="129">
        <f t="shared" ref="BN835" si="16230">F835/F839</f>
        <v>0</v>
      </c>
      <c r="BO835" s="130">
        <f t="shared" ref="BO835" si="16231">G835/G839</f>
        <v>0</v>
      </c>
      <c r="BP835" s="131">
        <f t="shared" ref="BP835" si="16232">H835/H839</f>
        <v>0</v>
      </c>
      <c r="BQ835" s="132">
        <f t="shared" ref="BQ835" si="16233">I835/I839</f>
        <v>0</v>
      </c>
      <c r="BR835" s="129">
        <f t="shared" ref="BR835" si="16234">J835/J839</f>
        <v>0</v>
      </c>
      <c r="BS835" s="130">
        <f t="shared" ref="BS835" si="16235">K835/K839</f>
        <v>0</v>
      </c>
      <c r="BT835" s="131">
        <f t="shared" ref="BT835" si="16236">L835/L839</f>
        <v>0</v>
      </c>
      <c r="BU835" s="129">
        <f t="shared" ref="BU835" si="16237">M835/M839</f>
        <v>0</v>
      </c>
      <c r="BV835" s="133">
        <f t="shared" ref="BV835" si="16238">N835/N839</f>
        <v>0</v>
      </c>
      <c r="BW835" s="134">
        <f t="shared" ref="BW835" si="16239">O835/O839</f>
        <v>0</v>
      </c>
      <c r="BX835" s="129">
        <f t="shared" ref="BX835" si="16240">P835/P839</f>
        <v>0</v>
      </c>
      <c r="BY835" s="130">
        <f t="shared" ref="BY835" si="16241">Q835/Q839</f>
        <v>0</v>
      </c>
      <c r="BZ835" s="131">
        <f t="shared" ref="BZ835" si="16242">R835/R839</f>
        <v>0</v>
      </c>
      <c r="CA835" s="132">
        <f t="shared" ref="CA835" si="16243">S835/S839</f>
        <v>0</v>
      </c>
      <c r="CB835" s="129">
        <f t="shared" ref="CB835" si="16244">T835/T839</f>
        <v>0</v>
      </c>
      <c r="CC835" s="130">
        <f t="shared" ref="CC835" si="16245">U835/U839</f>
        <v>0</v>
      </c>
      <c r="CD835" s="131">
        <f t="shared" ref="CD835" si="16246">V835/V839</f>
        <v>0</v>
      </c>
      <c r="CE835" s="132">
        <f t="shared" ref="CE835" si="16247">W835/W839</f>
        <v>0</v>
      </c>
      <c r="CF835" s="129">
        <f t="shared" ref="CF835" si="16248">X835/X839</f>
        <v>0</v>
      </c>
      <c r="CG835" s="130">
        <f t="shared" ref="CG835" si="16249">Y835/Y839</f>
        <v>0</v>
      </c>
      <c r="CH835" s="131">
        <f t="shared" ref="CH835" si="16250">Z835/Z839</f>
        <v>0</v>
      </c>
      <c r="CI835" s="129">
        <f t="shared" ref="CI835" si="16251">AA835/AA839</f>
        <v>0</v>
      </c>
      <c r="CJ835" s="135">
        <f t="shared" ref="CJ835" si="16252">AB835/AB839</f>
        <v>0</v>
      </c>
      <c r="CK835" s="136">
        <f t="shared" ref="CK835" si="16253">AC835/AC839</f>
        <v>0</v>
      </c>
    </row>
    <row r="836" spans="1:89" x14ac:dyDescent="0.2">
      <c r="A836" s="137" t="s">
        <v>37</v>
      </c>
      <c r="B836" s="59"/>
      <c r="C836" s="60"/>
      <c r="D836" s="139"/>
      <c r="E836" s="140"/>
      <c r="F836" s="138"/>
      <c r="G836" s="141"/>
      <c r="H836" s="139"/>
      <c r="I836" s="140"/>
      <c r="J836" s="138"/>
      <c r="K836" s="141"/>
      <c r="L836" s="139"/>
      <c r="M836" s="138"/>
      <c r="N836" s="142"/>
      <c r="O836" s="143"/>
      <c r="P836" s="138"/>
      <c r="Q836" s="141"/>
      <c r="R836" s="139"/>
      <c r="S836" s="140"/>
      <c r="T836" s="138"/>
      <c r="U836" s="141"/>
      <c r="V836" s="139"/>
      <c r="W836" s="140"/>
      <c r="X836" s="138"/>
      <c r="Y836" s="141"/>
      <c r="Z836" s="144"/>
      <c r="AA836" s="145"/>
      <c r="AB836" s="172">
        <f t="shared" ref="AB836:AB838" si="16254">SUM(B836,D836,F836,H836,J836,L836,N836,P836,R836,T836,V836,X836,Z836)</f>
        <v>0</v>
      </c>
      <c r="AC836" s="173">
        <f t="shared" ref="AC836:AC838" si="16255">SUM(C836,E836,G836,I836,K836,M836,O836,Q836,S836,U836,W836,Y836,AA836)</f>
        <v>0</v>
      </c>
      <c r="BI836" s="137" t="s">
        <v>37</v>
      </c>
      <c r="BJ836" s="129">
        <f>B836/B839</f>
        <v>0</v>
      </c>
      <c r="BK836" s="130">
        <f t="shared" ref="BK836" si="16256">C836/C839</f>
        <v>0</v>
      </c>
      <c r="BL836" s="131">
        <f t="shared" ref="BL836" si="16257">D836/D839</f>
        <v>0</v>
      </c>
      <c r="BM836" s="132">
        <f t="shared" ref="BM836" si="16258">E836/E839</f>
        <v>0</v>
      </c>
      <c r="BN836" s="129">
        <f t="shared" ref="BN836" si="16259">F836/F839</f>
        <v>0</v>
      </c>
      <c r="BO836" s="130">
        <f t="shared" ref="BO836" si="16260">G836/G839</f>
        <v>0</v>
      </c>
      <c r="BP836" s="131">
        <f t="shared" ref="BP836" si="16261">H836/H839</f>
        <v>0</v>
      </c>
      <c r="BQ836" s="132">
        <f t="shared" ref="BQ836" si="16262">I836/I839</f>
        <v>0</v>
      </c>
      <c r="BR836" s="129">
        <f t="shared" ref="BR836" si="16263">J836/J839</f>
        <v>0</v>
      </c>
      <c r="BS836" s="130">
        <f t="shared" ref="BS836" si="16264">K836/K839</f>
        <v>0</v>
      </c>
      <c r="BT836" s="131">
        <f t="shared" ref="BT836" si="16265">L836/L839</f>
        <v>0</v>
      </c>
      <c r="BU836" s="129">
        <f t="shared" ref="BU836" si="16266">M836/M839</f>
        <v>0</v>
      </c>
      <c r="BV836" s="133">
        <f t="shared" ref="BV836" si="16267">N836/N839</f>
        <v>0</v>
      </c>
      <c r="BW836" s="134">
        <f t="shared" ref="BW836" si="16268">O836/O839</f>
        <v>0</v>
      </c>
      <c r="BX836" s="129">
        <f t="shared" ref="BX836" si="16269">P836/P839</f>
        <v>0</v>
      </c>
      <c r="BY836" s="130">
        <f t="shared" ref="BY836" si="16270">Q836/Q839</f>
        <v>0</v>
      </c>
      <c r="BZ836" s="131">
        <f t="shared" ref="BZ836" si="16271">R836/R839</f>
        <v>0</v>
      </c>
      <c r="CA836" s="132">
        <f t="shared" ref="CA836" si="16272">S836/S839</f>
        <v>0</v>
      </c>
      <c r="CB836" s="129">
        <f t="shared" ref="CB836" si="16273">T836/T839</f>
        <v>0</v>
      </c>
      <c r="CC836" s="130">
        <f t="shared" ref="CC836" si="16274">U836/U839</f>
        <v>0</v>
      </c>
      <c r="CD836" s="131">
        <f t="shared" ref="CD836" si="16275">V836/V839</f>
        <v>0</v>
      </c>
      <c r="CE836" s="132">
        <f t="shared" ref="CE836" si="16276">W836/W839</f>
        <v>0</v>
      </c>
      <c r="CF836" s="129">
        <f t="shared" ref="CF836" si="16277">X836/X839</f>
        <v>0</v>
      </c>
      <c r="CG836" s="130">
        <f t="shared" ref="CG836" si="16278">Y836/Y839</f>
        <v>0</v>
      </c>
      <c r="CH836" s="131">
        <f t="shared" ref="CH836" si="16279">Z836/Z839</f>
        <v>0</v>
      </c>
      <c r="CI836" s="129">
        <f t="shared" ref="CI836" si="16280">AA836/AA839</f>
        <v>0</v>
      </c>
      <c r="CJ836" s="135">
        <f t="shared" ref="CJ836" si="16281">AB836/AB839</f>
        <v>0</v>
      </c>
      <c r="CK836" s="136">
        <f t="shared" ref="CK836" si="16282">AC836/AC839</f>
        <v>0</v>
      </c>
    </row>
    <row r="837" spans="1:89" x14ac:dyDescent="0.2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>
        <f t="shared" si="16254"/>
        <v>0</v>
      </c>
      <c r="AC837" s="173">
        <f t="shared" si="16255"/>
        <v>0</v>
      </c>
      <c r="BI837" s="146" t="s">
        <v>38</v>
      </c>
      <c r="BJ837" s="129">
        <f>B837/B839</f>
        <v>0</v>
      </c>
      <c r="BK837" s="130">
        <f t="shared" ref="BK837" si="16283">C837/C839</f>
        <v>0</v>
      </c>
      <c r="BL837" s="131">
        <f t="shared" ref="BL837" si="16284">D837/D839</f>
        <v>0</v>
      </c>
      <c r="BM837" s="132">
        <f t="shared" ref="BM837" si="16285">E837/E839</f>
        <v>0</v>
      </c>
      <c r="BN837" s="129">
        <f t="shared" ref="BN837" si="16286">F837/F839</f>
        <v>0</v>
      </c>
      <c r="BO837" s="130">
        <f t="shared" ref="BO837" si="16287">G837/G839</f>
        <v>0</v>
      </c>
      <c r="BP837" s="131">
        <f t="shared" ref="BP837" si="16288">H837/H839</f>
        <v>0</v>
      </c>
      <c r="BQ837" s="132">
        <f t="shared" ref="BQ837" si="16289">I837/I839</f>
        <v>0</v>
      </c>
      <c r="BR837" s="129">
        <f t="shared" ref="BR837" si="16290">J837/J839</f>
        <v>0</v>
      </c>
      <c r="BS837" s="130">
        <f t="shared" ref="BS837" si="16291">K837/K839</f>
        <v>0</v>
      </c>
      <c r="BT837" s="131">
        <f t="shared" ref="BT837" si="16292">L837/L839</f>
        <v>0</v>
      </c>
      <c r="BU837" s="129">
        <f t="shared" ref="BU837" si="16293">M837/M839</f>
        <v>0</v>
      </c>
      <c r="BV837" s="133">
        <f t="shared" ref="BV837" si="16294">N837/N839</f>
        <v>0</v>
      </c>
      <c r="BW837" s="134">
        <f t="shared" ref="BW837" si="16295">O837/O839</f>
        <v>0</v>
      </c>
      <c r="BX837" s="129">
        <f t="shared" ref="BX837" si="16296">P837/P839</f>
        <v>0</v>
      </c>
      <c r="BY837" s="130">
        <f t="shared" ref="BY837" si="16297">Q837/Q839</f>
        <v>0</v>
      </c>
      <c r="BZ837" s="131">
        <f t="shared" ref="BZ837" si="16298">R837/R839</f>
        <v>0</v>
      </c>
      <c r="CA837" s="132">
        <f t="shared" ref="CA837" si="16299">S837/S839</f>
        <v>0</v>
      </c>
      <c r="CB837" s="129">
        <f t="shared" ref="CB837" si="16300">T837/T839</f>
        <v>0</v>
      </c>
      <c r="CC837" s="130">
        <f t="shared" ref="CC837" si="16301">U837/U839</f>
        <v>0</v>
      </c>
      <c r="CD837" s="131">
        <f t="shared" ref="CD837" si="16302">V837/V839</f>
        <v>0</v>
      </c>
      <c r="CE837" s="132">
        <f t="shared" ref="CE837" si="16303">W837/W839</f>
        <v>0</v>
      </c>
      <c r="CF837" s="129">
        <f t="shared" ref="CF837" si="16304">X837/X839</f>
        <v>0</v>
      </c>
      <c r="CG837" s="130">
        <f t="shared" ref="CG837" si="16305">Y837/Y839</f>
        <v>0</v>
      </c>
      <c r="CH837" s="131">
        <f t="shared" ref="CH837" si="16306">Z837/Z839</f>
        <v>0</v>
      </c>
      <c r="CI837" s="129">
        <f t="shared" ref="CI837" si="16307">AA837/AA839</f>
        <v>0</v>
      </c>
      <c r="CJ837" s="135">
        <f t="shared" ref="CJ837" si="16308">AB837/AB839</f>
        <v>0</v>
      </c>
      <c r="CK837" s="136">
        <f t="shared" ref="CK837" si="16309">AC837/AC839</f>
        <v>0</v>
      </c>
    </row>
    <row r="838" spans="1:89" ht="13.5" thickBot="1" x14ac:dyDescent="0.25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>
        <f t="shared" si="16254"/>
        <v>0</v>
      </c>
      <c r="AC838" s="173">
        <f t="shared" si="16255"/>
        <v>0</v>
      </c>
      <c r="BI838" s="137" t="s">
        <v>39</v>
      </c>
      <c r="BJ838" s="129">
        <f>B838/B839</f>
        <v>0</v>
      </c>
      <c r="BK838" s="130">
        <f t="shared" ref="BK838" si="16310">C838/C839</f>
        <v>0</v>
      </c>
      <c r="BL838" s="131">
        <f t="shared" ref="BL838" si="16311">D838/D839</f>
        <v>0</v>
      </c>
      <c r="BM838" s="132">
        <f t="shared" ref="BM838" si="16312">E838/E839</f>
        <v>0</v>
      </c>
      <c r="BN838" s="129">
        <f t="shared" ref="BN838" si="16313">F838/F839</f>
        <v>0</v>
      </c>
      <c r="BO838" s="130">
        <f t="shared" ref="BO838" si="16314">G838/G839</f>
        <v>0</v>
      </c>
      <c r="BP838" s="131">
        <f t="shared" ref="BP838" si="16315">H838/H839</f>
        <v>0</v>
      </c>
      <c r="BQ838" s="132">
        <f t="shared" ref="BQ838" si="16316">I838/I839</f>
        <v>0</v>
      </c>
      <c r="BR838" s="129">
        <f t="shared" ref="BR838" si="16317">J838/J839</f>
        <v>0</v>
      </c>
      <c r="BS838" s="130">
        <f t="shared" ref="BS838" si="16318">K838/K839</f>
        <v>0</v>
      </c>
      <c r="BT838" s="131">
        <f t="shared" ref="BT838" si="16319">L838/L839</f>
        <v>0</v>
      </c>
      <c r="BU838" s="129">
        <f t="shared" ref="BU838" si="16320">M838/M839</f>
        <v>0</v>
      </c>
      <c r="BV838" s="133">
        <f t="shared" ref="BV838" si="16321">N838/N839</f>
        <v>0</v>
      </c>
      <c r="BW838" s="134">
        <f t="shared" ref="BW838" si="16322">O838/O839</f>
        <v>0</v>
      </c>
      <c r="BX838" s="129">
        <f t="shared" ref="BX838" si="16323">P838/P839</f>
        <v>0</v>
      </c>
      <c r="BY838" s="130">
        <f t="shared" ref="BY838" si="16324">Q838/Q839</f>
        <v>0</v>
      </c>
      <c r="BZ838" s="131">
        <f t="shared" ref="BZ838" si="16325">R838/R839</f>
        <v>0</v>
      </c>
      <c r="CA838" s="132">
        <f t="shared" ref="CA838" si="16326">S838/S839</f>
        <v>0</v>
      </c>
      <c r="CB838" s="129">
        <f t="shared" ref="CB838" si="16327">T838/T839</f>
        <v>0</v>
      </c>
      <c r="CC838" s="130">
        <f t="shared" ref="CC838" si="16328">U838/U839</f>
        <v>0</v>
      </c>
      <c r="CD838" s="131">
        <f t="shared" ref="CD838" si="16329">V838/V839</f>
        <v>0</v>
      </c>
      <c r="CE838" s="132">
        <f t="shared" ref="CE838" si="16330">W838/W839</f>
        <v>0</v>
      </c>
      <c r="CF838" s="129">
        <f t="shared" ref="CF838" si="16331">X838/X839</f>
        <v>0</v>
      </c>
      <c r="CG838" s="130">
        <f t="shared" ref="CG838" si="16332">Y838/Y839</f>
        <v>0</v>
      </c>
      <c r="CH838" s="131">
        <f t="shared" ref="CH838" si="16333">Z838/Z839</f>
        <v>0</v>
      </c>
      <c r="CI838" s="129">
        <f t="shared" ref="CI838" si="16334">AA838/AA839</f>
        <v>0</v>
      </c>
      <c r="CJ838" s="135">
        <f t="shared" ref="CJ838" si="16335">AB838/AB839</f>
        <v>0</v>
      </c>
      <c r="CK838" s="136">
        <f t="shared" ref="CK838" si="16336">AC838/AC839</f>
        <v>0</v>
      </c>
    </row>
    <row r="839" spans="1:89" ht="14.25" thickTop="1" thickBot="1" x14ac:dyDescent="0.25">
      <c r="A839" s="267" t="s">
        <v>13</v>
      </c>
      <c r="B839" s="20">
        <f t="shared" ref="B839:AA839" si="16337">SUM(B816:B838)</f>
        <v>10753</v>
      </c>
      <c r="C839" s="21">
        <f t="shared" si="16337"/>
        <v>11291</v>
      </c>
      <c r="D839" s="20">
        <f t="shared" si="16337"/>
        <v>5264</v>
      </c>
      <c r="E839" s="21">
        <f t="shared" si="16337"/>
        <v>5359</v>
      </c>
      <c r="F839" s="20">
        <f t="shared" si="16337"/>
        <v>13586</v>
      </c>
      <c r="G839" s="21">
        <f t="shared" si="16337"/>
        <v>12108</v>
      </c>
      <c r="H839" s="20">
        <f t="shared" si="16337"/>
        <v>18087</v>
      </c>
      <c r="I839" s="21">
        <f t="shared" si="16337"/>
        <v>19200</v>
      </c>
      <c r="J839" s="20">
        <f t="shared" si="16337"/>
        <v>3324</v>
      </c>
      <c r="K839" s="21">
        <f t="shared" si="16337"/>
        <v>3341</v>
      </c>
      <c r="L839" s="20">
        <f t="shared" si="16337"/>
        <v>9900</v>
      </c>
      <c r="M839" s="21">
        <f t="shared" si="16337"/>
        <v>9895</v>
      </c>
      <c r="N839" s="20">
        <f t="shared" si="16337"/>
        <v>19645</v>
      </c>
      <c r="O839" s="21">
        <f t="shared" si="16337"/>
        <v>20026</v>
      </c>
      <c r="P839" s="20">
        <f t="shared" si="16337"/>
        <v>10633</v>
      </c>
      <c r="Q839" s="21">
        <f t="shared" si="16337"/>
        <v>10514</v>
      </c>
      <c r="R839" s="20">
        <f t="shared" si="16337"/>
        <v>11906</v>
      </c>
      <c r="S839" s="21">
        <f t="shared" si="16337"/>
        <v>12397</v>
      </c>
      <c r="T839" s="20">
        <f t="shared" si="16337"/>
        <v>2960</v>
      </c>
      <c r="U839" s="21">
        <f t="shared" si="16337"/>
        <v>3087</v>
      </c>
      <c r="V839" s="20">
        <f t="shared" si="16337"/>
        <v>9755</v>
      </c>
      <c r="W839" s="21">
        <f t="shared" si="16337"/>
        <v>10653</v>
      </c>
      <c r="X839" s="20">
        <f t="shared" si="16337"/>
        <v>9281</v>
      </c>
      <c r="Y839" s="21">
        <f t="shared" si="16337"/>
        <v>5795</v>
      </c>
      <c r="Z839" s="20">
        <f t="shared" si="16337"/>
        <v>18058</v>
      </c>
      <c r="AA839" s="21">
        <f t="shared" si="16337"/>
        <v>19156</v>
      </c>
      <c r="AB839" s="174">
        <f t="shared" ref="AB839:AC839" si="16338">SUM(AB815:AB838)</f>
        <v>143152</v>
      </c>
      <c r="AC839" s="175">
        <f t="shared" si="16338"/>
        <v>142822</v>
      </c>
      <c r="BI839" s="267" t="s">
        <v>13</v>
      </c>
      <c r="BJ839" s="155">
        <f>SUM(BJ815:BJ838)</f>
        <v>1</v>
      </c>
      <c r="BK839" s="156">
        <f t="shared" ref="BK839:CK839" si="16339">SUM(BK815:BK838)</f>
        <v>1</v>
      </c>
      <c r="BL839" s="155">
        <f t="shared" si="16339"/>
        <v>1.0000000000000002</v>
      </c>
      <c r="BM839" s="156">
        <f t="shared" si="16339"/>
        <v>1</v>
      </c>
      <c r="BN839" s="155">
        <f t="shared" si="16339"/>
        <v>0.99999999999999989</v>
      </c>
      <c r="BO839" s="156">
        <f t="shared" si="16339"/>
        <v>1.0000000000000002</v>
      </c>
      <c r="BP839" s="155">
        <f t="shared" si="16339"/>
        <v>1</v>
      </c>
      <c r="BQ839" s="156">
        <f t="shared" si="16339"/>
        <v>1</v>
      </c>
      <c r="BR839" s="155">
        <f t="shared" si="16339"/>
        <v>1</v>
      </c>
      <c r="BS839" s="156">
        <f t="shared" si="16339"/>
        <v>1.0000000000000002</v>
      </c>
      <c r="BT839" s="155">
        <f t="shared" si="16339"/>
        <v>0.99999999999999989</v>
      </c>
      <c r="BU839" s="156">
        <f t="shared" si="16339"/>
        <v>1</v>
      </c>
      <c r="BV839" s="155">
        <f t="shared" si="16339"/>
        <v>1</v>
      </c>
      <c r="BW839" s="156">
        <f t="shared" si="16339"/>
        <v>0.99999999999999989</v>
      </c>
      <c r="BX839" s="155">
        <f t="shared" si="16339"/>
        <v>0.99999999999999989</v>
      </c>
      <c r="BY839" s="156">
        <f t="shared" si="16339"/>
        <v>0.99999999999999978</v>
      </c>
      <c r="BZ839" s="155">
        <f t="shared" si="16339"/>
        <v>1</v>
      </c>
      <c r="CA839" s="156">
        <f t="shared" si="16339"/>
        <v>1</v>
      </c>
      <c r="CB839" s="155">
        <f t="shared" si="16339"/>
        <v>1</v>
      </c>
      <c r="CC839" s="156">
        <f t="shared" si="16339"/>
        <v>0.99999999999999989</v>
      </c>
      <c r="CD839" s="155">
        <f t="shared" si="16339"/>
        <v>1</v>
      </c>
      <c r="CE839" s="156">
        <f t="shared" si="16339"/>
        <v>1</v>
      </c>
      <c r="CF839" s="155">
        <f t="shared" si="16339"/>
        <v>1.0000000000000002</v>
      </c>
      <c r="CG839" s="156">
        <f t="shared" si="16339"/>
        <v>0.99999999999999989</v>
      </c>
      <c r="CH839" s="155">
        <f t="shared" si="16339"/>
        <v>1.0000000000000002</v>
      </c>
      <c r="CI839" s="156">
        <f t="shared" si="16339"/>
        <v>0.99999999999999989</v>
      </c>
      <c r="CJ839" s="155">
        <f t="shared" si="16339"/>
        <v>1</v>
      </c>
      <c r="CK839" s="156">
        <f t="shared" si="16339"/>
        <v>0.99999999999999989</v>
      </c>
    </row>
    <row r="840" spans="1:89" ht="13.5" thickTop="1" x14ac:dyDescent="0.2">
      <c r="A840" s="187"/>
    </row>
    <row r="841" spans="1:89" ht="15" x14ac:dyDescent="0.3">
      <c r="A841" s="214"/>
    </row>
    <row r="842" spans="1:89" x14ac:dyDescent="0.2">
      <c r="A842" s="301">
        <f>+A811+1</f>
        <v>44497</v>
      </c>
      <c r="B842" s="301"/>
      <c r="C842" s="301"/>
      <c r="D842" s="301"/>
      <c r="BI842" s="300">
        <f>+BI780+2</f>
        <v>44497</v>
      </c>
      <c r="BJ842" s="300"/>
      <c r="BK842" s="300"/>
      <c r="BL842" s="300"/>
    </row>
    <row r="843" spans="1:89" ht="13.5" thickBot="1" x14ac:dyDescent="0.25">
      <c r="AE843" s="270" t="s">
        <v>84</v>
      </c>
    </row>
    <row r="844" spans="1:89" ht="14.25" thickTop="1" thickBot="1" x14ac:dyDescent="0.25">
      <c r="A844" s="298" t="s">
        <v>0</v>
      </c>
      <c r="B844" s="292" t="s">
        <v>1</v>
      </c>
      <c r="C844" s="293"/>
      <c r="D844" s="292" t="s">
        <v>2</v>
      </c>
      <c r="E844" s="293"/>
      <c r="F844" s="292" t="s">
        <v>3</v>
      </c>
      <c r="G844" s="293"/>
      <c r="H844" s="292" t="s">
        <v>4</v>
      </c>
      <c r="I844" s="293"/>
      <c r="J844" s="292" t="s">
        <v>5</v>
      </c>
      <c r="K844" s="293"/>
      <c r="L844" s="292" t="s">
        <v>6</v>
      </c>
      <c r="M844" s="293"/>
      <c r="N844" s="292" t="s">
        <v>7</v>
      </c>
      <c r="O844" s="293"/>
      <c r="P844" s="292" t="s">
        <v>8</v>
      </c>
      <c r="Q844" s="293"/>
      <c r="R844" s="292" t="s">
        <v>9</v>
      </c>
      <c r="S844" s="293"/>
      <c r="T844" s="292" t="s">
        <v>10</v>
      </c>
      <c r="U844" s="293"/>
      <c r="V844" s="292" t="s">
        <v>11</v>
      </c>
      <c r="W844" s="293"/>
      <c r="X844" s="292" t="s">
        <v>12</v>
      </c>
      <c r="Y844" s="293"/>
      <c r="Z844" s="294" t="s">
        <v>40</v>
      </c>
      <c r="AA844" s="295"/>
      <c r="AB844" s="296" t="s">
        <v>41</v>
      </c>
      <c r="AC844" s="297"/>
      <c r="AE844" s="298" t="s">
        <v>0</v>
      </c>
      <c r="AF844" s="292" t="s">
        <v>1</v>
      </c>
      <c r="AG844" s="293"/>
      <c r="AH844" s="292" t="s">
        <v>2</v>
      </c>
      <c r="AI844" s="293"/>
      <c r="AJ844" s="292" t="s">
        <v>3</v>
      </c>
      <c r="AK844" s="293"/>
      <c r="AL844" s="292" t="s">
        <v>4</v>
      </c>
      <c r="AM844" s="293"/>
      <c r="AN844" s="292" t="s">
        <v>5</v>
      </c>
      <c r="AO844" s="293"/>
      <c r="AP844" s="292" t="s">
        <v>6</v>
      </c>
      <c r="AQ844" s="293"/>
      <c r="AR844" s="292" t="s">
        <v>7</v>
      </c>
      <c r="AS844" s="293"/>
      <c r="AT844" s="292" t="s">
        <v>8</v>
      </c>
      <c r="AU844" s="293"/>
      <c r="AV844" s="292" t="s">
        <v>9</v>
      </c>
      <c r="AW844" s="293"/>
      <c r="AX844" s="292" t="s">
        <v>10</v>
      </c>
      <c r="AY844" s="293"/>
      <c r="AZ844" s="292" t="s">
        <v>11</v>
      </c>
      <c r="BA844" s="293"/>
      <c r="BB844" s="292" t="s">
        <v>12</v>
      </c>
      <c r="BC844" s="293"/>
      <c r="BD844" s="294" t="s">
        <v>40</v>
      </c>
      <c r="BE844" s="295"/>
      <c r="BF844" s="296" t="s">
        <v>41</v>
      </c>
      <c r="BG844" s="297"/>
      <c r="BI844" s="298" t="s">
        <v>0</v>
      </c>
      <c r="BJ844" s="292" t="s">
        <v>1</v>
      </c>
      <c r="BK844" s="293"/>
      <c r="BL844" s="292" t="s">
        <v>2</v>
      </c>
      <c r="BM844" s="293"/>
      <c r="BN844" s="292" t="s">
        <v>3</v>
      </c>
      <c r="BO844" s="293"/>
      <c r="BP844" s="292" t="s">
        <v>4</v>
      </c>
      <c r="BQ844" s="293"/>
      <c r="BR844" s="292" t="s">
        <v>5</v>
      </c>
      <c r="BS844" s="293"/>
      <c r="BT844" s="292" t="s">
        <v>6</v>
      </c>
      <c r="BU844" s="293"/>
      <c r="BV844" s="292" t="s">
        <v>7</v>
      </c>
      <c r="BW844" s="293"/>
      <c r="BX844" s="292" t="s">
        <v>8</v>
      </c>
      <c r="BY844" s="293"/>
      <c r="BZ844" s="292" t="s">
        <v>9</v>
      </c>
      <c r="CA844" s="293"/>
      <c r="CB844" s="292" t="s">
        <v>10</v>
      </c>
      <c r="CC844" s="293"/>
      <c r="CD844" s="292" t="s">
        <v>11</v>
      </c>
      <c r="CE844" s="293"/>
      <c r="CF844" s="292" t="s">
        <v>12</v>
      </c>
      <c r="CG844" s="293"/>
      <c r="CH844" s="294" t="s">
        <v>40</v>
      </c>
      <c r="CI844" s="295"/>
      <c r="CJ844" s="292" t="s">
        <v>41</v>
      </c>
      <c r="CK844" s="293"/>
    </row>
    <row r="845" spans="1:89" ht="15" thickTop="1" thickBot="1" x14ac:dyDescent="0.3">
      <c r="A845" s="299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9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9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3.5" thickTop="1" x14ac:dyDescent="0.2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3" t="str">
        <f>$AE$9</f>
        <v>07:00 - 07:59</v>
      </c>
      <c r="AF846" s="126">
        <f>SUMIF($A$9:$A$32,$AE846,B$846:B$869)</f>
        <v>1166</v>
      </c>
      <c r="AG846" s="186">
        <f t="shared" ref="AG846:AV848" si="16340">SUMIF($A$9:$A$32,$AE846,C$846:C$869)</f>
        <v>506</v>
      </c>
      <c r="AH846" s="127">
        <f t="shared" si="16340"/>
        <v>554</v>
      </c>
      <c r="AI846" s="180">
        <f t="shared" si="16340"/>
        <v>404</v>
      </c>
      <c r="AJ846" s="126">
        <f t="shared" si="16340"/>
        <v>1401</v>
      </c>
      <c r="AK846" s="128">
        <f t="shared" si="16340"/>
        <v>701</v>
      </c>
      <c r="AL846" s="127">
        <f t="shared" si="16340"/>
        <v>1536</v>
      </c>
      <c r="AM846" s="180">
        <f t="shared" si="16340"/>
        <v>1100</v>
      </c>
      <c r="AN846" s="126">
        <f t="shared" si="16340"/>
        <v>165</v>
      </c>
      <c r="AO846" s="128">
        <f t="shared" si="16340"/>
        <v>463</v>
      </c>
      <c r="AP846" s="127">
        <f t="shared" si="16340"/>
        <v>514</v>
      </c>
      <c r="AQ846" s="126">
        <f t="shared" si="16340"/>
        <v>1228</v>
      </c>
      <c r="AR846" s="179">
        <f t="shared" si="16340"/>
        <v>1499</v>
      </c>
      <c r="AS846" s="181">
        <f t="shared" si="16340"/>
        <v>1852</v>
      </c>
      <c r="AT846" s="126">
        <f t="shared" si="16340"/>
        <v>1034</v>
      </c>
      <c r="AU846" s="128">
        <f t="shared" si="16340"/>
        <v>923</v>
      </c>
      <c r="AV846" s="127">
        <f t="shared" si="16340"/>
        <v>1140</v>
      </c>
      <c r="AW846" s="180">
        <f t="shared" ref="AW846:BE848" si="16341">SUMIF($A$9:$A$32,$AE846,S$846:S$869)</f>
        <v>777</v>
      </c>
      <c r="AX846" s="126">
        <f t="shared" si="16341"/>
        <v>160</v>
      </c>
      <c r="AY846" s="128">
        <f t="shared" si="16341"/>
        <v>512</v>
      </c>
      <c r="AZ846" s="127">
        <f t="shared" si="16341"/>
        <v>462</v>
      </c>
      <c r="BA846" s="180">
        <f t="shared" si="16341"/>
        <v>1051</v>
      </c>
      <c r="BB846" s="126">
        <f t="shared" si="16341"/>
        <v>788</v>
      </c>
      <c r="BC846" s="128">
        <f t="shared" si="16341"/>
        <v>671</v>
      </c>
      <c r="BD846" s="184">
        <f t="shared" si="16341"/>
        <v>1433</v>
      </c>
      <c r="BE846" s="185">
        <f t="shared" si="16341"/>
        <v>1099</v>
      </c>
      <c r="BF846" s="170">
        <f>AF846+AH846+AJ846+AL846+AN846+AP846+AR846+AT846+AV846+AX846+AZ846+BB846+BD846</f>
        <v>11852</v>
      </c>
      <c r="BG846" s="171">
        <f>AG846+AI846+AK846+AM846+AO846+AQ846+AS846+AU846+AW846+AY846+BA846+BC846+BE846</f>
        <v>11287</v>
      </c>
      <c r="BI846" s="125" t="s">
        <v>16</v>
      </c>
      <c r="BJ846" s="129">
        <f>B846/B870</f>
        <v>0</v>
      </c>
      <c r="BK846" s="130">
        <f t="shared" ref="BK846" si="16342">C846/C870</f>
        <v>0</v>
      </c>
      <c r="BL846" s="131">
        <f t="shared" ref="BL846" si="16343">D846/D870</f>
        <v>0</v>
      </c>
      <c r="BM846" s="132">
        <f t="shared" ref="BM846" si="16344">E846/E870</f>
        <v>0</v>
      </c>
      <c r="BN846" s="129">
        <f t="shared" ref="BN846" si="16345">F846/F870</f>
        <v>0</v>
      </c>
      <c r="BO846" s="130">
        <f t="shared" ref="BO846" si="16346">G846/G870</f>
        <v>0</v>
      </c>
      <c r="BP846" s="131">
        <f t="shared" ref="BP846" si="16347">H846/H870</f>
        <v>0</v>
      </c>
      <c r="BQ846" s="132">
        <f t="shared" ref="BQ846" si="16348">I846/I870</f>
        <v>0</v>
      </c>
      <c r="BR846" s="129">
        <f t="shared" ref="BR846" si="16349">J846/J870</f>
        <v>0</v>
      </c>
      <c r="BS846" s="130">
        <f t="shared" ref="BS846" si="16350">K846/K870</f>
        <v>0</v>
      </c>
      <c r="BT846" s="131">
        <f t="shared" ref="BT846" si="16351">L846/L870</f>
        <v>0</v>
      </c>
      <c r="BU846" s="129">
        <f t="shared" ref="BU846" si="16352">M846/M870</f>
        <v>0</v>
      </c>
      <c r="BV846" s="133">
        <f t="shared" ref="BV846" si="16353">N846/N870</f>
        <v>0</v>
      </c>
      <c r="BW846" s="134">
        <f t="shared" ref="BW846" si="16354">O846/O870</f>
        <v>0</v>
      </c>
      <c r="BX846" s="129">
        <f t="shared" ref="BX846" si="16355">P846/P870</f>
        <v>0</v>
      </c>
      <c r="BY846" s="130">
        <f t="shared" ref="BY846" si="16356">Q846/Q870</f>
        <v>0</v>
      </c>
      <c r="BZ846" s="131">
        <f t="shared" ref="BZ846" si="16357">R846/R870</f>
        <v>0</v>
      </c>
      <c r="CA846" s="132">
        <f t="shared" ref="CA846" si="16358">S846/S870</f>
        <v>0</v>
      </c>
      <c r="CB846" s="129">
        <f t="shared" ref="CB846" si="16359">T846/T870</f>
        <v>0</v>
      </c>
      <c r="CC846" s="130">
        <f t="shared" ref="CC846" si="16360">U846/U870</f>
        <v>0</v>
      </c>
      <c r="CD846" s="131">
        <f t="shared" ref="CD846" si="16361">V846/V870</f>
        <v>0</v>
      </c>
      <c r="CE846" s="132">
        <f t="shared" ref="CE846" si="16362">W846/W870</f>
        <v>0</v>
      </c>
      <c r="CF846" s="129">
        <f t="shared" ref="CF846" si="16363">X846/X870</f>
        <v>0</v>
      </c>
      <c r="CG846" s="130">
        <f t="shared" ref="CG846" si="16364">Y846/Y870</f>
        <v>0</v>
      </c>
      <c r="CH846" s="131">
        <f t="shared" ref="CH846" si="16365">Z846/Z870</f>
        <v>0</v>
      </c>
      <c r="CI846" s="129">
        <f t="shared" ref="CI846" si="16366">AA846/AA870</f>
        <v>0</v>
      </c>
      <c r="CJ846" s="135">
        <f t="shared" ref="CJ846" si="16367">AB846/AB870</f>
        <v>0</v>
      </c>
      <c r="CK846" s="136">
        <f t="shared" ref="CK846" si="16368">AC846/AC870</f>
        <v>0</v>
      </c>
    </row>
    <row r="847" spans="1:89" x14ac:dyDescent="0.2">
      <c r="A847" s="137" t="s">
        <v>17</v>
      </c>
      <c r="B847" s="189">
        <v>103</v>
      </c>
      <c r="C847" s="190">
        <v>0</v>
      </c>
      <c r="D847" s="191">
        <v>72</v>
      </c>
      <c r="E847" s="192">
        <v>2</v>
      </c>
      <c r="F847" s="189">
        <v>301</v>
      </c>
      <c r="G847" s="193">
        <v>2</v>
      </c>
      <c r="H847" s="191">
        <v>195</v>
      </c>
      <c r="I847" s="192">
        <v>27</v>
      </c>
      <c r="J847" s="189">
        <v>8</v>
      </c>
      <c r="K847" s="193">
        <v>11</v>
      </c>
      <c r="L847" s="191">
        <v>21</v>
      </c>
      <c r="M847" s="189">
        <v>28</v>
      </c>
      <c r="N847" s="194">
        <v>96</v>
      </c>
      <c r="O847" s="195">
        <v>75</v>
      </c>
      <c r="P847" s="189">
        <v>23</v>
      </c>
      <c r="Q847" s="193">
        <v>50</v>
      </c>
      <c r="R847" s="191">
        <v>6</v>
      </c>
      <c r="S847" s="192">
        <v>0</v>
      </c>
      <c r="T847" s="189">
        <v>0</v>
      </c>
      <c r="U847" s="193">
        <v>0</v>
      </c>
      <c r="V847" s="191">
        <v>3</v>
      </c>
      <c r="W847" s="192">
        <v>0</v>
      </c>
      <c r="X847" s="189">
        <v>0</v>
      </c>
      <c r="Y847" s="193">
        <v>0</v>
      </c>
      <c r="Z847" s="191">
        <v>0</v>
      </c>
      <c r="AA847" s="189">
        <v>0</v>
      </c>
      <c r="AB847" s="170">
        <f t="shared" ref="AB847:AB866" si="16369">B847+D847+F847+H847+J847+L847+N847+P847+R847+T847+V847+X847+Z847</f>
        <v>828</v>
      </c>
      <c r="AC847" s="171">
        <f t="shared" ref="AC847:AC866" si="16370">C847+E847+G847+I847+K847+M847+O847+Q847+S847+U847+W847+Y847+AA847</f>
        <v>195</v>
      </c>
      <c r="AE847" s="275" t="str">
        <f>$AE$10</f>
        <v>08:00 - 08:59</v>
      </c>
      <c r="AF847" s="126">
        <f>SUMIF($A$9:$A$32,$AE847,B$846:B$869)</f>
        <v>994</v>
      </c>
      <c r="AG847" s="190">
        <f t="shared" si="16340"/>
        <v>541</v>
      </c>
      <c r="AH847" s="191">
        <f t="shared" si="16340"/>
        <v>393</v>
      </c>
      <c r="AI847" s="192">
        <f t="shared" si="16340"/>
        <v>369</v>
      </c>
      <c r="AJ847" s="276">
        <f t="shared" si="16340"/>
        <v>1304</v>
      </c>
      <c r="AK847" s="193">
        <f t="shared" si="16340"/>
        <v>573</v>
      </c>
      <c r="AL847" s="191">
        <f t="shared" si="16340"/>
        <v>1364</v>
      </c>
      <c r="AM847" s="192">
        <f t="shared" si="16340"/>
        <v>957</v>
      </c>
      <c r="AN847" s="276">
        <f t="shared" si="16340"/>
        <v>149</v>
      </c>
      <c r="AO847" s="193">
        <f t="shared" si="16340"/>
        <v>423</v>
      </c>
      <c r="AP847" s="191">
        <f t="shared" si="16340"/>
        <v>376</v>
      </c>
      <c r="AQ847" s="276">
        <f t="shared" si="16340"/>
        <v>1238</v>
      </c>
      <c r="AR847" s="194">
        <f t="shared" si="16340"/>
        <v>1245</v>
      </c>
      <c r="AS847" s="195">
        <f t="shared" si="16340"/>
        <v>2051</v>
      </c>
      <c r="AT847" s="276">
        <f t="shared" si="16340"/>
        <v>790</v>
      </c>
      <c r="AU847" s="193">
        <f t="shared" si="16340"/>
        <v>815</v>
      </c>
      <c r="AV847" s="191">
        <f t="shared" si="16340"/>
        <v>1039</v>
      </c>
      <c r="AW847" s="192">
        <f t="shared" si="16341"/>
        <v>747</v>
      </c>
      <c r="AX847" s="276">
        <f t="shared" si="16341"/>
        <v>122</v>
      </c>
      <c r="AY847" s="193">
        <f t="shared" si="16341"/>
        <v>386</v>
      </c>
      <c r="AZ847" s="191">
        <f t="shared" si="16341"/>
        <v>378</v>
      </c>
      <c r="BA847" s="192">
        <f t="shared" si="16341"/>
        <v>961</v>
      </c>
      <c r="BB847" s="276">
        <f t="shared" si="16341"/>
        <v>684</v>
      </c>
      <c r="BC847" s="193">
        <f t="shared" si="16341"/>
        <v>705</v>
      </c>
      <c r="BD847" s="191">
        <f t="shared" si="16341"/>
        <v>1307</v>
      </c>
      <c r="BE847" s="276">
        <f t="shared" si="16341"/>
        <v>1179</v>
      </c>
      <c r="BF847" s="172">
        <f>SUM(AF847,AH847,AJ847,AL847,AN847,AP847,AR847,AT847,AV847,AX847,AZ847,BB847,BD847)</f>
        <v>10145</v>
      </c>
      <c r="BG847" s="173">
        <f>SUM(AG847,AI847,AK847,AM847,AO847,AQ847,AS847,AU847,AW847,AY847,BA847,BC847,BE847)</f>
        <v>10945</v>
      </c>
      <c r="BI847" s="137" t="s">
        <v>17</v>
      </c>
      <c r="BJ847" s="129">
        <f>B847/B870</f>
        <v>9.8029884838678975E-3</v>
      </c>
      <c r="BK847" s="130">
        <f t="shared" ref="BK847" si="16371">C847/C870</f>
        <v>0</v>
      </c>
      <c r="BL847" s="131">
        <f t="shared" ref="BL847" si="16372">D847/D870</f>
        <v>1.3819577735124759E-2</v>
      </c>
      <c r="BM847" s="132">
        <f t="shared" ref="BM847" si="16373">E847/E870</f>
        <v>3.7085110328203229E-4</v>
      </c>
      <c r="BN847" s="129">
        <f t="shared" ref="BN847" si="16374">F847/F870</f>
        <v>2.2626475231150869E-2</v>
      </c>
      <c r="BO847" s="130">
        <f t="shared" ref="BO847" si="16375">G847/G870</f>
        <v>1.7075044821992656E-4</v>
      </c>
      <c r="BP847" s="131">
        <f t="shared" ref="BP847" si="16376">H847/H870</f>
        <v>1.0866536639732517E-2</v>
      </c>
      <c r="BQ847" s="132">
        <f t="shared" ref="BQ847" si="16377">I847/I870</f>
        <v>1.4309184376490539E-3</v>
      </c>
      <c r="BR847" s="129">
        <f t="shared" ref="BR847" si="16378">J847/J870</f>
        <v>2.5974025974025974E-3</v>
      </c>
      <c r="BS847" s="130">
        <f t="shared" ref="BS847" si="16379">K847/K870</f>
        <v>3.472222222222222E-3</v>
      </c>
      <c r="BT847" s="131">
        <f t="shared" ref="BT847" si="16380">L847/L870</f>
        <v>2.1777455148812609E-3</v>
      </c>
      <c r="BU847" s="129">
        <f t="shared" ref="BU847" si="16381">M847/M870</f>
        <v>2.8785853808985301E-3</v>
      </c>
      <c r="BV847" s="133">
        <f t="shared" ref="BV847" si="16382">N847/N870</f>
        <v>4.951005673027334E-3</v>
      </c>
      <c r="BW847" s="134">
        <f t="shared" ref="BW847" si="16383">O847/O870</f>
        <v>3.7825297559007463E-3</v>
      </c>
      <c r="BX847" s="129">
        <f t="shared" ref="BX847" si="16384">P847/P870</f>
        <v>2.218578180765892E-3</v>
      </c>
      <c r="BY847" s="130">
        <f t="shared" ref="BY847" si="16385">Q847/Q870</f>
        <v>4.8728194133125426E-3</v>
      </c>
      <c r="BZ847" s="131">
        <f t="shared" ref="BZ847" si="16386">R847/R870</f>
        <v>5.1374261494991009E-4</v>
      </c>
      <c r="CA847" s="132">
        <f t="shared" ref="CA847" si="16387">S847/S870</f>
        <v>0</v>
      </c>
      <c r="CB847" s="129">
        <f t="shared" ref="CB847" si="16388">T847/T870</f>
        <v>0</v>
      </c>
      <c r="CC847" s="130">
        <f t="shared" ref="CC847" si="16389">U847/U870</f>
        <v>0</v>
      </c>
      <c r="CD847" s="131">
        <f t="shared" ref="CD847" si="16390">V847/V870</f>
        <v>3.1400460540087922E-4</v>
      </c>
      <c r="CE847" s="132">
        <f t="shared" ref="CE847" si="16391">W847/W870</f>
        <v>0</v>
      </c>
      <c r="CF847" s="129">
        <f t="shared" ref="CF847" si="16392">X847/X870</f>
        <v>0</v>
      </c>
      <c r="CG847" s="130">
        <f t="shared" ref="CG847" si="16393">Y847/Y870</f>
        <v>0</v>
      </c>
      <c r="CH847" s="131">
        <f t="shared" ref="CH847" si="16394">Z847/Z870</f>
        <v>0</v>
      </c>
      <c r="CI847" s="129">
        <f t="shared" ref="CI847" si="16395">AA847/AA870</f>
        <v>0</v>
      </c>
      <c r="CJ847" s="135">
        <f t="shared" ref="CJ847" si="16396">AB847/AB870</f>
        <v>5.9161028030037801E-3</v>
      </c>
      <c r="CK847" s="136">
        <f t="shared" ref="CK847" si="16397">AC847/AC870</f>
        <v>1.395648439736616E-3</v>
      </c>
    </row>
    <row r="848" spans="1:89" ht="13.5" thickBot="1" x14ac:dyDescent="0.25">
      <c r="A848" s="146" t="s">
        <v>18</v>
      </c>
      <c r="B848" s="196">
        <v>547</v>
      </c>
      <c r="C848" s="197">
        <v>0</v>
      </c>
      <c r="D848" s="198">
        <v>267</v>
      </c>
      <c r="E848" s="199">
        <v>57</v>
      </c>
      <c r="F848" s="196">
        <v>1058</v>
      </c>
      <c r="G848" s="200">
        <v>204</v>
      </c>
      <c r="H848" s="198">
        <v>924</v>
      </c>
      <c r="I848" s="199">
        <v>336</v>
      </c>
      <c r="J848" s="196">
        <v>61</v>
      </c>
      <c r="K848" s="200">
        <v>91</v>
      </c>
      <c r="L848" s="198">
        <v>169</v>
      </c>
      <c r="M848" s="196">
        <v>371</v>
      </c>
      <c r="N848" s="201">
        <v>742</v>
      </c>
      <c r="O848" s="202">
        <v>808</v>
      </c>
      <c r="P848" s="196">
        <v>431</v>
      </c>
      <c r="Q848" s="200">
        <v>454</v>
      </c>
      <c r="R848" s="198">
        <v>352</v>
      </c>
      <c r="S848" s="199">
        <v>412</v>
      </c>
      <c r="T848" s="196">
        <v>60</v>
      </c>
      <c r="U848" s="200">
        <v>193</v>
      </c>
      <c r="V848" s="198">
        <v>170</v>
      </c>
      <c r="W848" s="199">
        <v>481</v>
      </c>
      <c r="X848" s="196">
        <v>308</v>
      </c>
      <c r="Y848" s="200">
        <v>281</v>
      </c>
      <c r="Z848" s="198">
        <v>679</v>
      </c>
      <c r="AA848" s="196">
        <v>448</v>
      </c>
      <c r="AB848" s="170">
        <f t="shared" si="16369"/>
        <v>5768</v>
      </c>
      <c r="AC848" s="171">
        <f t="shared" si="16370"/>
        <v>4136</v>
      </c>
      <c r="AE848" s="273">
        <f>$AE$11</f>
        <v>0</v>
      </c>
      <c r="AF848" s="126">
        <f>SUMIF($A$9:$A$32,$AE848,B$846:B$869)</f>
        <v>0</v>
      </c>
      <c r="AG848" s="197">
        <f t="shared" si="16340"/>
        <v>0</v>
      </c>
      <c r="AH848" s="198">
        <f t="shared" si="16340"/>
        <v>0</v>
      </c>
      <c r="AI848" s="199">
        <f t="shared" si="16340"/>
        <v>0</v>
      </c>
      <c r="AJ848" s="196">
        <f t="shared" si="16340"/>
        <v>0</v>
      </c>
      <c r="AK848" s="200">
        <f t="shared" si="16340"/>
        <v>0</v>
      </c>
      <c r="AL848" s="198">
        <f t="shared" si="16340"/>
        <v>0</v>
      </c>
      <c r="AM848" s="199">
        <f t="shared" si="16340"/>
        <v>0</v>
      </c>
      <c r="AN848" s="196">
        <f t="shared" si="16340"/>
        <v>0</v>
      </c>
      <c r="AO848" s="200">
        <f t="shared" si="16340"/>
        <v>0</v>
      </c>
      <c r="AP848" s="198">
        <f t="shared" si="16340"/>
        <v>0</v>
      </c>
      <c r="AQ848" s="196">
        <f t="shared" si="16340"/>
        <v>0</v>
      </c>
      <c r="AR848" s="201">
        <f t="shared" si="16340"/>
        <v>0</v>
      </c>
      <c r="AS848" s="202">
        <f t="shared" si="16340"/>
        <v>0</v>
      </c>
      <c r="AT848" s="196">
        <f t="shared" si="16340"/>
        <v>0</v>
      </c>
      <c r="AU848" s="200">
        <f t="shared" si="16340"/>
        <v>0</v>
      </c>
      <c r="AV848" s="198">
        <f t="shared" si="16340"/>
        <v>0</v>
      </c>
      <c r="AW848" s="199">
        <f t="shared" si="16341"/>
        <v>0</v>
      </c>
      <c r="AX848" s="196">
        <f t="shared" si="16341"/>
        <v>0</v>
      </c>
      <c r="AY848" s="200">
        <f t="shared" si="16341"/>
        <v>0</v>
      </c>
      <c r="AZ848" s="198">
        <f t="shared" si="16341"/>
        <v>0</v>
      </c>
      <c r="BA848" s="199">
        <f t="shared" si="16341"/>
        <v>0</v>
      </c>
      <c r="BB848" s="196">
        <f t="shared" si="16341"/>
        <v>0</v>
      </c>
      <c r="BC848" s="200">
        <f t="shared" si="16341"/>
        <v>0</v>
      </c>
      <c r="BD848" s="198">
        <f t="shared" si="16341"/>
        <v>0</v>
      </c>
      <c r="BE848" s="196">
        <f t="shared" si="16341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5.206053107452175E-2</v>
      </c>
      <c r="BK848" s="130">
        <f t="shared" ref="BK848" si="16398">C848/C870</f>
        <v>0</v>
      </c>
      <c r="BL848" s="131">
        <f t="shared" ref="BL848" si="16399">D848/D870</f>
        <v>5.1247600767754316E-2</v>
      </c>
      <c r="BM848" s="132">
        <f t="shared" ref="BM848" si="16400">E848/E870</f>
        <v>1.0569256443537919E-2</v>
      </c>
      <c r="BN848" s="129">
        <f t="shared" ref="BN848" si="16401">F848/F870</f>
        <v>7.9530932872284452E-2</v>
      </c>
      <c r="BO848" s="130">
        <f t="shared" ref="BO848" si="16402">G848/G870</f>
        <v>1.741654571843251E-2</v>
      </c>
      <c r="BP848" s="131">
        <f t="shared" ref="BP848" si="16403">H848/H870</f>
        <v>5.1490665923655615E-2</v>
      </c>
      <c r="BQ848" s="132">
        <f t="shared" ref="BQ848" si="16404">I848/I870</f>
        <v>1.7806985001854896E-2</v>
      </c>
      <c r="BR848" s="129">
        <f t="shared" ref="BR848" si="16405">J848/J870</f>
        <v>1.9805194805194805E-2</v>
      </c>
      <c r="BS848" s="130">
        <f t="shared" ref="BS848" si="16406">K848/K870</f>
        <v>2.8724747474747476E-2</v>
      </c>
      <c r="BT848" s="131">
        <f t="shared" ref="BT848" si="16407">L848/L870</f>
        <v>1.7525666286425386E-2</v>
      </c>
      <c r="BU848" s="129">
        <f t="shared" ref="BU848" si="16408">M848/M870</f>
        <v>3.8141256296905519E-2</v>
      </c>
      <c r="BV848" s="133">
        <f t="shared" ref="BV848" si="16409">N848/N870</f>
        <v>3.8267148014440436E-2</v>
      </c>
      <c r="BW848" s="134">
        <f t="shared" ref="BW848" si="16410">O848/O870</f>
        <v>4.075045390357071E-2</v>
      </c>
      <c r="BX848" s="129">
        <f t="shared" ref="BX848" si="16411">P848/P870</f>
        <v>4.1574225909134753E-2</v>
      </c>
      <c r="BY848" s="130">
        <f t="shared" ref="BY848" si="16412">Q848/Q870</f>
        <v>4.4245200272877885E-2</v>
      </c>
      <c r="BZ848" s="131">
        <f t="shared" ref="BZ848" si="16413">R848/R870</f>
        <v>3.0139566743728058E-2</v>
      </c>
      <c r="CA848" s="132">
        <f t="shared" ref="CA848" si="16414">S848/S870</f>
        <v>3.4376303712974551E-2</v>
      </c>
      <c r="CB848" s="129">
        <f t="shared" ref="CB848" si="16415">T848/T870</f>
        <v>2.0942408376963352E-2</v>
      </c>
      <c r="CC848" s="130">
        <f t="shared" ref="CC848" si="16416">U848/U870</f>
        <v>6.361239288068557E-2</v>
      </c>
      <c r="CD848" s="131">
        <f t="shared" ref="CD848" si="16417">V848/V870</f>
        <v>1.7793594306049824E-2</v>
      </c>
      <c r="CE848" s="132">
        <f t="shared" ref="CE848" si="16418">W848/W870</f>
        <v>4.5640003795426508E-2</v>
      </c>
      <c r="CF848" s="129">
        <f t="shared" ref="CF848" si="16419">X848/X870</f>
        <v>3.3532934131736525E-2</v>
      </c>
      <c r="CG848" s="130">
        <f t="shared" ref="CG848" si="16420">Y848/Y870</f>
        <v>5.0169612569184077E-2</v>
      </c>
      <c r="CH848" s="131">
        <f t="shared" ref="CH848" si="16421">Z848/Z870</f>
        <v>3.9410296592953739E-2</v>
      </c>
      <c r="CI848" s="129">
        <f t="shared" ref="CI848" si="16422">AA848/AA870</f>
        <v>2.4454148471615721E-2</v>
      </c>
      <c r="CJ848" s="135">
        <f t="shared" ref="CJ848" si="16423">AB848/AB870</f>
        <v>4.1212658173581884E-2</v>
      </c>
      <c r="CK848" s="136">
        <f t="shared" ref="CK848" si="16424">AC848/AC870</f>
        <v>2.9602061265387919E-2</v>
      </c>
    </row>
    <row r="849" spans="1:89" ht="14.25" thickTop="1" thickBot="1" x14ac:dyDescent="0.25">
      <c r="A849" s="137" t="s">
        <v>19</v>
      </c>
      <c r="B849" s="189">
        <v>1093</v>
      </c>
      <c r="C849" s="190">
        <v>436</v>
      </c>
      <c r="D849" s="191">
        <v>460</v>
      </c>
      <c r="E849" s="192">
        <v>331</v>
      </c>
      <c r="F849" s="189">
        <v>1269</v>
      </c>
      <c r="G849" s="193">
        <v>519</v>
      </c>
      <c r="H849" s="191">
        <v>1443</v>
      </c>
      <c r="I849" s="192">
        <v>735</v>
      </c>
      <c r="J849" s="189">
        <v>78</v>
      </c>
      <c r="K849" s="193">
        <v>253</v>
      </c>
      <c r="L849" s="191">
        <v>350</v>
      </c>
      <c r="M849" s="189">
        <v>785</v>
      </c>
      <c r="N849" s="194">
        <v>1249</v>
      </c>
      <c r="O849" s="195">
        <v>1519</v>
      </c>
      <c r="P849" s="189">
        <v>810</v>
      </c>
      <c r="Q849" s="193">
        <v>887</v>
      </c>
      <c r="R849" s="191">
        <v>861</v>
      </c>
      <c r="S849" s="192">
        <v>817</v>
      </c>
      <c r="T849" s="189">
        <v>149</v>
      </c>
      <c r="U849" s="193">
        <v>387</v>
      </c>
      <c r="V849" s="191">
        <v>377</v>
      </c>
      <c r="W849" s="192">
        <v>823</v>
      </c>
      <c r="X849" s="189">
        <v>696</v>
      </c>
      <c r="Y849" s="193">
        <v>533</v>
      </c>
      <c r="Z849" s="191">
        <v>1267</v>
      </c>
      <c r="AA849" s="189">
        <v>1008</v>
      </c>
      <c r="AB849" s="170">
        <f t="shared" si="16369"/>
        <v>10102</v>
      </c>
      <c r="AC849" s="171">
        <f t="shared" si="16370"/>
        <v>9033</v>
      </c>
      <c r="AE849" s="267" t="s">
        <v>13</v>
      </c>
      <c r="AF849" s="20">
        <f t="shared" ref="AF849:BG849" si="16425">SUM(AF846:AF848)</f>
        <v>2160</v>
      </c>
      <c r="AG849" s="21">
        <f t="shared" si="16425"/>
        <v>1047</v>
      </c>
      <c r="AH849" s="20">
        <f t="shared" si="16425"/>
        <v>947</v>
      </c>
      <c r="AI849" s="21">
        <f t="shared" si="16425"/>
        <v>773</v>
      </c>
      <c r="AJ849" s="20">
        <f t="shared" si="16425"/>
        <v>2705</v>
      </c>
      <c r="AK849" s="21">
        <f t="shared" si="16425"/>
        <v>1274</v>
      </c>
      <c r="AL849" s="20">
        <f t="shared" si="16425"/>
        <v>2900</v>
      </c>
      <c r="AM849" s="21">
        <f t="shared" si="16425"/>
        <v>2057</v>
      </c>
      <c r="AN849" s="20">
        <f t="shared" si="16425"/>
        <v>314</v>
      </c>
      <c r="AO849" s="21">
        <f t="shared" si="16425"/>
        <v>886</v>
      </c>
      <c r="AP849" s="20">
        <f t="shared" si="16425"/>
        <v>890</v>
      </c>
      <c r="AQ849" s="21">
        <f t="shared" si="16425"/>
        <v>2466</v>
      </c>
      <c r="AR849" s="20">
        <f t="shared" si="16425"/>
        <v>2744</v>
      </c>
      <c r="AS849" s="21">
        <f t="shared" si="16425"/>
        <v>3903</v>
      </c>
      <c r="AT849" s="20">
        <f t="shared" si="16425"/>
        <v>1824</v>
      </c>
      <c r="AU849" s="21">
        <f t="shared" si="16425"/>
        <v>1738</v>
      </c>
      <c r="AV849" s="20">
        <f t="shared" si="16425"/>
        <v>2179</v>
      </c>
      <c r="AW849" s="21">
        <f t="shared" si="16425"/>
        <v>1524</v>
      </c>
      <c r="AX849" s="20">
        <f t="shared" si="16425"/>
        <v>282</v>
      </c>
      <c r="AY849" s="21">
        <f t="shared" si="16425"/>
        <v>898</v>
      </c>
      <c r="AZ849" s="20">
        <f t="shared" si="16425"/>
        <v>840</v>
      </c>
      <c r="BA849" s="21">
        <f t="shared" si="16425"/>
        <v>2012</v>
      </c>
      <c r="BB849" s="20">
        <f t="shared" si="16425"/>
        <v>1472</v>
      </c>
      <c r="BC849" s="21">
        <f t="shared" si="16425"/>
        <v>1376</v>
      </c>
      <c r="BD849" s="20">
        <f t="shared" si="16425"/>
        <v>2740</v>
      </c>
      <c r="BE849" s="21">
        <f t="shared" si="16425"/>
        <v>2278</v>
      </c>
      <c r="BF849" s="174">
        <f t="shared" si="16425"/>
        <v>21997</v>
      </c>
      <c r="BG849" s="175">
        <f t="shared" si="16425"/>
        <v>22232</v>
      </c>
      <c r="BI849" s="137" t="s">
        <v>19</v>
      </c>
      <c r="BJ849" s="129">
        <f>B849/B870</f>
        <v>0.10402588750356905</v>
      </c>
      <c r="BK849" s="130">
        <f t="shared" ref="BK849" si="16426">C849/C870</f>
        <v>3.8645630207410034E-2</v>
      </c>
      <c r="BL849" s="131">
        <f t="shared" ref="BL849" si="16427">D849/D870</f>
        <v>8.829174664107485E-2</v>
      </c>
      <c r="BM849" s="132">
        <f t="shared" ref="BM849" si="16428">E849/E870</f>
        <v>6.137585759317634E-2</v>
      </c>
      <c r="BN849" s="129">
        <f t="shared" ref="BN849" si="16429">F849/F870</f>
        <v>9.5392016838307142E-2</v>
      </c>
      <c r="BO849" s="130">
        <f t="shared" ref="BO849" si="16430">G849/G870</f>
        <v>4.4309741313070944E-2</v>
      </c>
      <c r="BP849" s="131">
        <f t="shared" ref="BP849" si="16431">H849/H870</f>
        <v>8.0412371134020624E-2</v>
      </c>
      <c r="BQ849" s="132">
        <f t="shared" ref="BQ849" si="16432">I849/I870</f>
        <v>3.8952779691557582E-2</v>
      </c>
      <c r="BR849" s="129">
        <f t="shared" ref="BR849" si="16433">J849/J870</f>
        <v>2.5324675324675326E-2</v>
      </c>
      <c r="BS849" s="130">
        <f t="shared" ref="BS849" si="16434">K849/K870</f>
        <v>7.9861111111111105E-2</v>
      </c>
      <c r="BT849" s="131">
        <f t="shared" ref="BT849" si="16435">L849/L870</f>
        <v>3.6295758581354351E-2</v>
      </c>
      <c r="BU849" s="129">
        <f t="shared" ref="BU849" si="16436">M849/M870</f>
        <v>8.0703197285905207E-2</v>
      </c>
      <c r="BV849" s="133">
        <f t="shared" ref="BV849" si="16437">N849/N870</f>
        <v>6.4414646725116043E-2</v>
      </c>
      <c r="BW849" s="134">
        <f t="shared" ref="BW849" si="16438">O849/O870</f>
        <v>7.660883598950978E-2</v>
      </c>
      <c r="BX849" s="129">
        <f t="shared" ref="BX849" si="16439">P849/P870</f>
        <v>7.8132535931320538E-2</v>
      </c>
      <c r="BY849" s="130">
        <f t="shared" ref="BY849" si="16440">Q849/Q870</f>
        <v>8.6443816392164502E-2</v>
      </c>
      <c r="BZ849" s="131">
        <f t="shared" ref="BZ849" si="16441">R849/R870</f>
        <v>7.3722065245312093E-2</v>
      </c>
      <c r="CA849" s="132">
        <f t="shared" ref="CA849" si="16442">S849/S870</f>
        <v>6.8168544013350027E-2</v>
      </c>
      <c r="CB849" s="129">
        <f t="shared" ref="CB849" si="16443">T849/T870</f>
        <v>5.200698080279232E-2</v>
      </c>
      <c r="CC849" s="130">
        <f t="shared" ref="CC849" si="16444">U849/U870</f>
        <v>0.12755438365194463</v>
      </c>
      <c r="CD849" s="131">
        <f t="shared" ref="CD849" si="16445">V849/V870</f>
        <v>3.9459912078710489E-2</v>
      </c>
      <c r="CE849" s="132">
        <f t="shared" ref="CE849" si="16446">W849/W870</f>
        <v>7.8090900464939744E-2</v>
      </c>
      <c r="CF849" s="129">
        <f t="shared" ref="CF849" si="16447">X849/X870</f>
        <v>7.5775721284703321E-2</v>
      </c>
      <c r="CG849" s="130">
        <f t="shared" ref="CG849" si="16448">Y849/Y870</f>
        <v>9.5161578289591139E-2</v>
      </c>
      <c r="CH849" s="131">
        <f t="shared" ref="CH849" si="16449">Z849/Z870</f>
        <v>7.3538800859016776E-2</v>
      </c>
      <c r="CI849" s="129">
        <f t="shared" ref="CI849" si="16450">AA849/AA870</f>
        <v>5.5021834061135373E-2</v>
      </c>
      <c r="CJ849" s="135">
        <f t="shared" ref="CJ849" si="16451">AB849/AB870</f>
        <v>7.217931221732389E-2</v>
      </c>
      <c r="CK849" s="136">
        <f t="shared" ref="CK849" si="16452">AC849/AC870</f>
        <v>6.4650730031491549E-2</v>
      </c>
    </row>
    <row r="850" spans="1:89" ht="13.5" thickTop="1" x14ac:dyDescent="0.2">
      <c r="A850" s="146" t="s">
        <v>20</v>
      </c>
      <c r="B850" s="196">
        <v>1166</v>
      </c>
      <c r="C850" s="197">
        <v>506</v>
      </c>
      <c r="D850" s="198">
        <v>554</v>
      </c>
      <c r="E850" s="199">
        <v>404</v>
      </c>
      <c r="F850" s="196">
        <v>1401</v>
      </c>
      <c r="G850" s="200">
        <v>701</v>
      </c>
      <c r="H850" s="198">
        <v>1536</v>
      </c>
      <c r="I850" s="199">
        <v>1100</v>
      </c>
      <c r="J850" s="196">
        <v>165</v>
      </c>
      <c r="K850" s="200">
        <v>463</v>
      </c>
      <c r="L850" s="198">
        <v>514</v>
      </c>
      <c r="M850" s="196">
        <v>1228</v>
      </c>
      <c r="N850" s="201">
        <v>1499</v>
      </c>
      <c r="O850" s="202">
        <v>1852</v>
      </c>
      <c r="P850" s="196">
        <v>1034</v>
      </c>
      <c r="Q850" s="200">
        <v>923</v>
      </c>
      <c r="R850" s="198">
        <v>1140</v>
      </c>
      <c r="S850" s="199">
        <v>777</v>
      </c>
      <c r="T850" s="196">
        <v>160</v>
      </c>
      <c r="U850" s="200">
        <v>512</v>
      </c>
      <c r="V850" s="198">
        <v>462</v>
      </c>
      <c r="W850" s="199">
        <v>1051</v>
      </c>
      <c r="X850" s="196">
        <v>788</v>
      </c>
      <c r="Y850" s="200">
        <v>671</v>
      </c>
      <c r="Z850" s="198">
        <v>1433</v>
      </c>
      <c r="AA850" s="196">
        <v>1099</v>
      </c>
      <c r="AB850" s="170">
        <f t="shared" si="16369"/>
        <v>11852</v>
      </c>
      <c r="AC850" s="171">
        <f t="shared" si="16370"/>
        <v>11287</v>
      </c>
      <c r="BI850" s="146" t="s">
        <v>20</v>
      </c>
      <c r="BJ850" s="129">
        <f>B850/B870</f>
        <v>0.11097363662320357</v>
      </c>
      <c r="BK850" s="130">
        <f t="shared" ref="BK850" si="16453">C850/C870</f>
        <v>4.4850203864563024E-2</v>
      </c>
      <c r="BL850" s="131">
        <f t="shared" ref="BL850" si="16454">D850/D870</f>
        <v>0.10633397312859885</v>
      </c>
      <c r="BM850" s="132">
        <f t="shared" ref="BM850" si="16455">E850/E870</f>
        <v>7.491192286297052E-2</v>
      </c>
      <c r="BN850" s="129">
        <f t="shared" ref="BN850" si="16456">F850/F870</f>
        <v>0.10531459069382847</v>
      </c>
      <c r="BO850" s="130">
        <f t="shared" ref="BO850" si="16457">G850/G870</f>
        <v>5.9848032101084268E-2</v>
      </c>
      <c r="BP850" s="131">
        <f t="shared" ref="BP850" si="16458">H850/H870</f>
        <v>8.559487322373921E-2</v>
      </c>
      <c r="BQ850" s="132">
        <f t="shared" ref="BQ850" si="16459">I850/I870</f>
        <v>5.8296677089405904E-2</v>
      </c>
      <c r="BR850" s="129">
        <f t="shared" ref="BR850" si="16460">J850/J870</f>
        <v>5.3571428571428568E-2</v>
      </c>
      <c r="BS850" s="130">
        <f t="shared" ref="BS850" si="16461">K850/K870</f>
        <v>0.14614898989898989</v>
      </c>
      <c r="BT850" s="131">
        <f t="shared" ref="BT850" si="16462">L850/L870</f>
        <v>5.3302914030903245E-2</v>
      </c>
      <c r="BU850" s="129">
        <f t="shared" ref="BU850" si="16463">M850/M870</f>
        <v>0.12624653027654981</v>
      </c>
      <c r="BV850" s="133">
        <f t="shared" ref="BV850" si="16464">N850/N870</f>
        <v>7.7307890665291382E-2</v>
      </c>
      <c r="BW850" s="134">
        <f t="shared" ref="BW850" si="16465">O850/O870</f>
        <v>9.3403268105709092E-2</v>
      </c>
      <c r="BX850" s="129">
        <f t="shared" ref="BX850" si="16466">P850/P870</f>
        <v>9.9739558213562271E-2</v>
      </c>
      <c r="BY850" s="130">
        <f t="shared" ref="BY850" si="16467">Q850/Q870</f>
        <v>8.9952246369749536E-2</v>
      </c>
      <c r="BZ850" s="131">
        <f t="shared" ref="BZ850" si="16468">R850/R870</f>
        <v>9.7611096840482914E-2</v>
      </c>
      <c r="CA850" s="132">
        <f t="shared" ref="CA850" si="16469">S850/S870</f>
        <v>6.4831038798498122E-2</v>
      </c>
      <c r="CB850" s="129">
        <f t="shared" ref="CB850" si="16470">T850/T870</f>
        <v>5.5846422338568937E-2</v>
      </c>
      <c r="CC850" s="130">
        <f t="shared" ref="CC850" si="16471">U850/U870</f>
        <v>0.16875411997363216</v>
      </c>
      <c r="CD850" s="131">
        <f t="shared" ref="CD850" si="16472">V850/V870</f>
        <v>4.8356709231735399E-2</v>
      </c>
      <c r="CE850" s="132">
        <f t="shared" ref="CE850" si="16473">W850/W870</f>
        <v>9.9724831577948578E-2</v>
      </c>
      <c r="CF850" s="129">
        <f t="shared" ref="CF850" si="16474">X850/X870</f>
        <v>8.5792052259118123E-2</v>
      </c>
      <c r="CG850" s="130">
        <f t="shared" ref="CG850" si="16475">Y850/Y870</f>
        <v>0.1198000357079093</v>
      </c>
      <c r="CH850" s="131">
        <f t="shared" ref="CH850" si="16476">Z850/Z870</f>
        <v>8.3173718730048168E-2</v>
      </c>
      <c r="CI850" s="129">
        <f t="shared" ref="CI850" si="16477">AA850/AA870</f>
        <v>5.9989082969432311E-2</v>
      </c>
      <c r="CJ850" s="135">
        <f t="shared" ref="CJ850" si="16478">AB850/AB870</f>
        <v>8.4683152682609661E-2</v>
      </c>
      <c r="CK850" s="136">
        <f t="shared" ref="CK850" si="16479">AC850/AC870</f>
        <v>8.0782994560549673E-2</v>
      </c>
    </row>
    <row r="851" spans="1:89" ht="13.5" thickBot="1" x14ac:dyDescent="0.25">
      <c r="A851" s="137" t="s">
        <v>21</v>
      </c>
      <c r="B851" s="189">
        <v>994</v>
      </c>
      <c r="C851" s="190">
        <v>541</v>
      </c>
      <c r="D851" s="191">
        <v>393</v>
      </c>
      <c r="E851" s="192">
        <v>369</v>
      </c>
      <c r="F851" s="189">
        <v>1304</v>
      </c>
      <c r="G851" s="193">
        <v>573</v>
      </c>
      <c r="H851" s="191">
        <v>1364</v>
      </c>
      <c r="I851" s="192">
        <v>957</v>
      </c>
      <c r="J851" s="189">
        <v>149</v>
      </c>
      <c r="K851" s="193">
        <v>423</v>
      </c>
      <c r="L851" s="191">
        <v>376</v>
      </c>
      <c r="M851" s="189">
        <v>1238</v>
      </c>
      <c r="N851" s="194">
        <v>1245</v>
      </c>
      <c r="O851" s="195">
        <v>2051</v>
      </c>
      <c r="P851" s="189">
        <v>790</v>
      </c>
      <c r="Q851" s="193">
        <v>815</v>
      </c>
      <c r="R851" s="191">
        <v>1039</v>
      </c>
      <c r="S851" s="192">
        <v>747</v>
      </c>
      <c r="T851" s="189">
        <v>122</v>
      </c>
      <c r="U851" s="193">
        <v>386</v>
      </c>
      <c r="V851" s="191">
        <v>378</v>
      </c>
      <c r="W851" s="192">
        <v>961</v>
      </c>
      <c r="X851" s="189">
        <v>684</v>
      </c>
      <c r="Y851" s="193">
        <v>705</v>
      </c>
      <c r="Z851" s="191">
        <v>1307</v>
      </c>
      <c r="AA851" s="189">
        <v>1179</v>
      </c>
      <c r="AB851" s="170">
        <f t="shared" si="16369"/>
        <v>10145</v>
      </c>
      <c r="AC851" s="171">
        <f t="shared" si="16370"/>
        <v>10945</v>
      </c>
      <c r="AE851" s="270" t="s">
        <v>85</v>
      </c>
      <c r="BI851" s="137" t="s">
        <v>21</v>
      </c>
      <c r="BJ851" s="129">
        <f>B851/B870</f>
        <v>9.4603597601598935E-2</v>
      </c>
      <c r="BK851" s="130">
        <f t="shared" ref="BK851" si="16480">C851/C870</f>
        <v>4.7952490693139511E-2</v>
      </c>
      <c r="BL851" s="131">
        <f t="shared" ref="BL851" si="16481">D851/D870</f>
        <v>7.543186180422265E-2</v>
      </c>
      <c r="BM851" s="132">
        <f t="shared" ref="BM851" si="16482">E851/E870</f>
        <v>6.8422028555534947E-2</v>
      </c>
      <c r="BN851" s="129">
        <f t="shared" ref="BN851" si="16483">F851/F870</f>
        <v>9.8023002330301437E-2</v>
      </c>
      <c r="BO851" s="130">
        <f t="shared" ref="BO851" si="16484">G851/G870</f>
        <v>4.8920003415008961E-2</v>
      </c>
      <c r="BP851" s="131">
        <f t="shared" ref="BP851" si="16485">H851/H870</f>
        <v>7.6010030649205904E-2</v>
      </c>
      <c r="BQ851" s="132">
        <f t="shared" ref="BQ851" si="16486">I851/I870</f>
        <v>5.0718109067783138E-2</v>
      </c>
      <c r="BR851" s="129">
        <f t="shared" ref="BR851" si="16487">J851/J870</f>
        <v>4.8376623376623379E-2</v>
      </c>
      <c r="BS851" s="130">
        <f t="shared" ref="BS851" si="16488">K851/K870</f>
        <v>0.13352272727272727</v>
      </c>
      <c r="BT851" s="131">
        <f t="shared" ref="BT851" si="16489">L851/L870</f>
        <v>3.89920149331121E-2</v>
      </c>
      <c r="BU851" s="129">
        <f t="shared" ref="BU851" si="16490">M851/M870</f>
        <v>0.12727459648401357</v>
      </c>
      <c r="BV851" s="133">
        <f t="shared" ref="BV851" si="16491">N851/N870</f>
        <v>6.4208354822073238E-2</v>
      </c>
      <c r="BW851" s="134">
        <f t="shared" ref="BW851" si="16492">O851/O870</f>
        <v>0.10343958039136575</v>
      </c>
      <c r="BX851" s="129">
        <f t="shared" ref="BX851" si="16493">P851/P870</f>
        <v>7.6203337513263233E-2</v>
      </c>
      <c r="BY851" s="130">
        <f t="shared" ref="BY851" si="16494">Q851/Q870</f>
        <v>7.9426956436994448E-2</v>
      </c>
      <c r="BZ851" s="131">
        <f t="shared" ref="BZ851" si="16495">R851/R870</f>
        <v>8.8963096155492763E-2</v>
      </c>
      <c r="CA851" s="132">
        <f t="shared" ref="CA851" si="16496">S851/S870</f>
        <v>6.2327909887359201E-2</v>
      </c>
      <c r="CB851" s="129">
        <f t="shared" ref="CB851" si="16497">T851/T870</f>
        <v>4.2582897033158811E-2</v>
      </c>
      <c r="CC851" s="130">
        <f t="shared" ref="CC851" si="16498">U851/U870</f>
        <v>0.12722478576137114</v>
      </c>
      <c r="CD851" s="131">
        <f t="shared" ref="CD851" si="16499">V851/V870</f>
        <v>3.9564580280510783E-2</v>
      </c>
      <c r="CE851" s="132">
        <f t="shared" ref="CE851" si="16500">W851/W870</f>
        <v>9.1185121928076665E-2</v>
      </c>
      <c r="CF851" s="129">
        <f t="shared" ref="CF851" si="16501">X851/X870</f>
        <v>7.4469243331518775E-2</v>
      </c>
      <c r="CG851" s="130">
        <f t="shared" ref="CG851" si="16502">Y851/Y870</f>
        <v>0.12587038028923406</v>
      </c>
      <c r="CH851" s="131">
        <f t="shared" ref="CH851" si="16503">Z851/Z870</f>
        <v>7.5860467815891813E-2</v>
      </c>
      <c r="CI851" s="129">
        <f t="shared" ref="CI851" si="16504">AA851/AA870</f>
        <v>6.4355895196506543E-2</v>
      </c>
      <c r="CJ851" s="135">
        <f t="shared" ref="CJ851" si="16505">AB851/AB870</f>
        <v>7.2486549440185205E-2</v>
      </c>
      <c r="CK851" s="136">
        <f t="shared" ref="CK851" si="16506">AC851/AC870</f>
        <v>7.8335241912396228E-2</v>
      </c>
    </row>
    <row r="852" spans="1:89" ht="14.25" thickTop="1" thickBot="1" x14ac:dyDescent="0.25">
      <c r="A852" s="146" t="s">
        <v>22</v>
      </c>
      <c r="B852" s="196">
        <v>819</v>
      </c>
      <c r="C852" s="197">
        <v>610</v>
      </c>
      <c r="D852" s="198">
        <v>322</v>
      </c>
      <c r="E852" s="199">
        <v>330</v>
      </c>
      <c r="F852" s="196">
        <v>1307</v>
      </c>
      <c r="G852" s="200">
        <v>427</v>
      </c>
      <c r="H852" s="198">
        <v>1468</v>
      </c>
      <c r="I852" s="199">
        <v>1035</v>
      </c>
      <c r="J852" s="196">
        <v>118</v>
      </c>
      <c r="K852" s="200">
        <v>421</v>
      </c>
      <c r="L852" s="198">
        <v>417</v>
      </c>
      <c r="M852" s="196">
        <v>1078</v>
      </c>
      <c r="N852" s="201">
        <v>1084</v>
      </c>
      <c r="O852" s="202">
        <v>1874</v>
      </c>
      <c r="P852" s="196">
        <v>663</v>
      </c>
      <c r="Q852" s="200">
        <v>652</v>
      </c>
      <c r="R852" s="198">
        <v>881</v>
      </c>
      <c r="S852" s="199">
        <v>694</v>
      </c>
      <c r="T852" s="196">
        <v>128</v>
      </c>
      <c r="U852" s="200">
        <v>258</v>
      </c>
      <c r="V852" s="198">
        <v>367</v>
      </c>
      <c r="W852" s="199">
        <v>870</v>
      </c>
      <c r="X852" s="196">
        <v>556</v>
      </c>
      <c r="Y852" s="200">
        <v>454</v>
      </c>
      <c r="Z852" s="198">
        <v>1148</v>
      </c>
      <c r="AA852" s="196">
        <v>1025</v>
      </c>
      <c r="AB852" s="170">
        <f t="shared" si="16369"/>
        <v>9278</v>
      </c>
      <c r="AC852" s="171">
        <f t="shared" si="16370"/>
        <v>9728</v>
      </c>
      <c r="AE852" s="298" t="s">
        <v>0</v>
      </c>
      <c r="AF852" s="292" t="s">
        <v>1</v>
      </c>
      <c r="AG852" s="293"/>
      <c r="AH852" s="292" t="s">
        <v>2</v>
      </c>
      <c r="AI852" s="293"/>
      <c r="AJ852" s="292" t="s">
        <v>3</v>
      </c>
      <c r="AK852" s="293"/>
      <c r="AL852" s="292" t="s">
        <v>4</v>
      </c>
      <c r="AM852" s="293"/>
      <c r="AN852" s="292" t="s">
        <v>5</v>
      </c>
      <c r="AO852" s="293"/>
      <c r="AP852" s="292" t="s">
        <v>6</v>
      </c>
      <c r="AQ852" s="293"/>
      <c r="AR852" s="292" t="s">
        <v>7</v>
      </c>
      <c r="AS852" s="293"/>
      <c r="AT852" s="292" t="s">
        <v>8</v>
      </c>
      <c r="AU852" s="293"/>
      <c r="AV852" s="292" t="s">
        <v>9</v>
      </c>
      <c r="AW852" s="293"/>
      <c r="AX852" s="292" t="s">
        <v>10</v>
      </c>
      <c r="AY852" s="293"/>
      <c r="AZ852" s="292" t="s">
        <v>11</v>
      </c>
      <c r="BA852" s="293"/>
      <c r="BB852" s="292" t="s">
        <v>12</v>
      </c>
      <c r="BC852" s="293"/>
      <c r="BD852" s="294" t="s">
        <v>40</v>
      </c>
      <c r="BE852" s="295"/>
      <c r="BF852" s="296" t="s">
        <v>41</v>
      </c>
      <c r="BG852" s="297"/>
      <c r="BI852" s="146" t="s">
        <v>22</v>
      </c>
      <c r="BJ852" s="129">
        <f>B852/B870</f>
        <v>7.7948034643570946E-2</v>
      </c>
      <c r="BK852" s="130">
        <f t="shared" ref="BK852" si="16507">C852/C870</f>
        <v>5.4068427583761743E-2</v>
      </c>
      <c r="BL852" s="131">
        <f t="shared" ref="BL852" si="16508">D852/D870</f>
        <v>6.1804222648752398E-2</v>
      </c>
      <c r="BM852" s="132">
        <f t="shared" ref="BM852" si="16509">E852/E870</f>
        <v>6.1190432041535327E-2</v>
      </c>
      <c r="BN852" s="129">
        <f t="shared" ref="BN852" si="16510">F852/F870</f>
        <v>9.8248515372472381E-2</v>
      </c>
      <c r="BO852" s="130">
        <f t="shared" ref="BO852" si="16511">G852/G870</f>
        <v>3.6455220694954327E-2</v>
      </c>
      <c r="BP852" s="131">
        <f t="shared" ref="BP852" si="16512">H852/H870</f>
        <v>8.1805516857063248E-2</v>
      </c>
      <c r="BQ852" s="132">
        <f t="shared" ref="BQ852" si="16513">I852/I870</f>
        <v>5.4851873443213739E-2</v>
      </c>
      <c r="BR852" s="129">
        <f t="shared" ref="BR852" si="16514">J852/J870</f>
        <v>3.8311688311688311E-2</v>
      </c>
      <c r="BS852" s="130">
        <f t="shared" ref="BS852" si="16515">K852/K870</f>
        <v>0.13289141414141414</v>
      </c>
      <c r="BT852" s="131">
        <f t="shared" ref="BT852" si="16516">L852/L870</f>
        <v>4.3243803795499323E-2</v>
      </c>
      <c r="BU852" s="129">
        <f t="shared" ref="BU852" si="16517">M852/M870</f>
        <v>0.1108255371645934</v>
      </c>
      <c r="BV852" s="133">
        <f t="shared" ref="BV852" si="16518">N852/N870</f>
        <v>5.5905105724600307E-2</v>
      </c>
      <c r="BW852" s="134">
        <f t="shared" ref="BW852" si="16519">O852/O870</f>
        <v>9.4512810167439981E-2</v>
      </c>
      <c r="BX852" s="129">
        <f t="shared" ref="BX852" si="16520">P852/P870</f>
        <v>6.3952927558599396E-2</v>
      </c>
      <c r="BY852" s="130">
        <f t="shared" ref="BY852" si="16521">Q852/Q870</f>
        <v>6.3541565149595552E-2</v>
      </c>
      <c r="BZ852" s="131">
        <f t="shared" ref="BZ852" si="16522">R852/R870</f>
        <v>7.5434540628478472E-2</v>
      </c>
      <c r="CA852" s="132">
        <f t="shared" ref="CA852" si="16523">S852/S870</f>
        <v>5.7905715477680433E-2</v>
      </c>
      <c r="CB852" s="129">
        <f t="shared" ref="CB852" si="16524">T852/T870</f>
        <v>4.4677137870855151E-2</v>
      </c>
      <c r="CC852" s="130">
        <f t="shared" ref="CC852" si="16525">U852/U870</f>
        <v>8.5036255767963087E-2</v>
      </c>
      <c r="CD852" s="131">
        <f t="shared" ref="CD852" si="16526">V852/V870</f>
        <v>3.8413230060707557E-2</v>
      </c>
      <c r="CE852" s="132">
        <f t="shared" ref="CE852" si="16527">W852/W870</f>
        <v>8.2550526615428416E-2</v>
      </c>
      <c r="CF852" s="129">
        <f t="shared" ref="CF852" si="16528">X852/X870</f>
        <v>6.0533478497550357E-2</v>
      </c>
      <c r="CG852" s="130">
        <f t="shared" ref="CG852" si="16529">Y852/Y870</f>
        <v>8.1056954115336546E-2</v>
      </c>
      <c r="CH852" s="131">
        <f t="shared" ref="CH852" si="16530">Z852/Z870</f>
        <v>6.6631841662313535E-2</v>
      </c>
      <c r="CI852" s="129">
        <f t="shared" ref="CI852" si="16531">AA852/AA870</f>
        <v>5.5949781659388645E-2</v>
      </c>
      <c r="CJ852" s="135">
        <f t="shared" ref="CJ852" si="16532">AB852/AB870</f>
        <v>6.6291789621097913E-2</v>
      </c>
      <c r="CK852" s="136">
        <f t="shared" ref="CK852" si="16533">AC852/AC870</f>
        <v>6.9624964214142576E-2</v>
      </c>
    </row>
    <row r="853" spans="1:89" ht="15" thickTop="1" thickBot="1" x14ac:dyDescent="0.3">
      <c r="A853" s="137" t="s">
        <v>23</v>
      </c>
      <c r="B853" s="189">
        <v>567</v>
      </c>
      <c r="C853" s="190">
        <v>568</v>
      </c>
      <c r="D853" s="191">
        <v>285</v>
      </c>
      <c r="E853" s="192">
        <v>274</v>
      </c>
      <c r="F853" s="189">
        <v>960</v>
      </c>
      <c r="G853" s="193">
        <v>391</v>
      </c>
      <c r="H853" s="191">
        <v>1099</v>
      </c>
      <c r="I853" s="192">
        <v>833</v>
      </c>
      <c r="J853" s="189">
        <v>129</v>
      </c>
      <c r="K853" s="193">
        <v>287</v>
      </c>
      <c r="L853" s="191">
        <v>390</v>
      </c>
      <c r="M853" s="189">
        <v>724</v>
      </c>
      <c r="N853" s="194">
        <v>921</v>
      </c>
      <c r="O853" s="195">
        <v>1190</v>
      </c>
      <c r="P853" s="189">
        <v>502</v>
      </c>
      <c r="Q853" s="193">
        <v>431</v>
      </c>
      <c r="R853" s="191">
        <v>720</v>
      </c>
      <c r="S853" s="192">
        <v>688</v>
      </c>
      <c r="T853" s="189">
        <v>104</v>
      </c>
      <c r="U853" s="193">
        <v>175</v>
      </c>
      <c r="V853" s="191">
        <v>305</v>
      </c>
      <c r="W853" s="192">
        <v>779</v>
      </c>
      <c r="X853" s="189">
        <v>445</v>
      </c>
      <c r="Y853" s="193">
        <v>314</v>
      </c>
      <c r="Z853" s="191">
        <v>975</v>
      </c>
      <c r="AA853" s="189">
        <v>1039</v>
      </c>
      <c r="AB853" s="170">
        <f t="shared" si="16369"/>
        <v>7402</v>
      </c>
      <c r="AC853" s="171">
        <f t="shared" si="16370"/>
        <v>7693</v>
      </c>
      <c r="AE853" s="299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5.3964023984010658E-2</v>
      </c>
      <c r="BK853" s="130">
        <f t="shared" ref="BK853" si="16534">C853/C870</f>
        <v>5.0345683389469952E-2</v>
      </c>
      <c r="BL853" s="131">
        <f t="shared" ref="BL853" si="16535">D853/D870</f>
        <v>5.4702495201535507E-2</v>
      </c>
      <c r="BM853" s="132">
        <f t="shared" ref="BM853" si="16536">E853/E870</f>
        <v>5.080660114963842E-2</v>
      </c>
      <c r="BN853" s="129">
        <f t="shared" ref="BN853" si="16537">F853/F870</f>
        <v>7.2164173494700445E-2</v>
      </c>
      <c r="BO853" s="130">
        <f t="shared" ref="BO853" si="16538">G853/G870</f>
        <v>3.3381712626995644E-2</v>
      </c>
      <c r="BP853" s="131">
        <f t="shared" ref="BP853" si="16539">H853/H870</f>
        <v>6.1242685984954026E-2</v>
      </c>
      <c r="BQ853" s="132">
        <f t="shared" ref="BQ853" si="16540">I853/I870</f>
        <v>4.4146483650431924E-2</v>
      </c>
      <c r="BR853" s="129">
        <f t="shared" ref="BR853" si="16541">J853/J870</f>
        <v>4.1883116883116883E-2</v>
      </c>
      <c r="BS853" s="130">
        <f t="shared" ref="BS853" si="16542">K853/K870</f>
        <v>9.0593434343434337E-2</v>
      </c>
      <c r="BT853" s="131">
        <f t="shared" ref="BT853" si="16543">L853/L870</f>
        <v>4.0443845276366276E-2</v>
      </c>
      <c r="BU853" s="129">
        <f t="shared" ref="BU853" si="16544">M853/M870</f>
        <v>7.4431993420376277E-2</v>
      </c>
      <c r="BV853" s="133">
        <f t="shared" ref="BV853" si="16545">N853/N870</f>
        <v>4.749871067560598E-2</v>
      </c>
      <c r="BW853" s="134">
        <f t="shared" ref="BW853" si="16546">O853/O870</f>
        <v>6.0016138793625176E-2</v>
      </c>
      <c r="BX853" s="129">
        <f t="shared" ref="BX853" si="16547">P853/P870</f>
        <v>4.8422880293238157E-2</v>
      </c>
      <c r="BY853" s="130">
        <f t="shared" ref="BY853" si="16548">Q853/Q870</f>
        <v>4.200370334275412E-2</v>
      </c>
      <c r="BZ853" s="131">
        <f t="shared" ref="BZ853" si="16549">R853/R870</f>
        <v>6.1649113793989213E-2</v>
      </c>
      <c r="CA853" s="132">
        <f t="shared" ref="CA853" si="16550">S853/S870</f>
        <v>5.7405089695452646E-2</v>
      </c>
      <c r="CB853" s="129">
        <f t="shared" ref="CB853" si="16551">T853/T870</f>
        <v>3.6300174520069811E-2</v>
      </c>
      <c r="CC853" s="130">
        <f t="shared" ref="CC853" si="16552">U853/U870</f>
        <v>5.7679630850362561E-2</v>
      </c>
      <c r="CD853" s="131">
        <f t="shared" ref="CD853" si="16553">V853/V870</f>
        <v>3.1923801549089387E-2</v>
      </c>
      <c r="CE853" s="132">
        <f t="shared" ref="CE853" si="16554">W853/W870</f>
        <v>7.3915931302780152E-2</v>
      </c>
      <c r="CF853" s="129">
        <f t="shared" ref="CF853" si="16555">X853/X870</f>
        <v>4.8448557430593356E-2</v>
      </c>
      <c r="CG853" s="130">
        <f t="shared" ref="CG853" si="16556">Y853/Y870</f>
        <v>5.6061417603999283E-2</v>
      </c>
      <c r="CH853" s="131">
        <f t="shared" ref="CH853" si="16557">Z853/Z870</f>
        <v>5.6590632073829007E-2</v>
      </c>
      <c r="CI853" s="129">
        <f t="shared" ref="CI853" si="16558">AA853/AA870</f>
        <v>5.6713973799126641E-2</v>
      </c>
      <c r="CJ853" s="135">
        <f t="shared" ref="CJ853" si="16559">AB853/AB870</f>
        <v>5.2887672642311569E-2</v>
      </c>
      <c r="CK853" s="136">
        <f t="shared" ref="CK853" si="16560">AC853/AC870</f>
        <v>5.5060120240480959E-2</v>
      </c>
    </row>
    <row r="854" spans="1:89" ht="13.5" thickTop="1" x14ac:dyDescent="0.2">
      <c r="A854" s="146" t="s">
        <v>24</v>
      </c>
      <c r="B854" s="203">
        <v>525</v>
      </c>
      <c r="C854" s="197">
        <v>511</v>
      </c>
      <c r="D854" s="198">
        <v>256</v>
      </c>
      <c r="E854" s="199">
        <v>262</v>
      </c>
      <c r="F854" s="196">
        <v>770</v>
      </c>
      <c r="G854" s="200">
        <v>365</v>
      </c>
      <c r="H854" s="198">
        <v>1005</v>
      </c>
      <c r="I854" s="199">
        <v>830</v>
      </c>
      <c r="J854" s="196">
        <v>140</v>
      </c>
      <c r="K854" s="200">
        <v>203</v>
      </c>
      <c r="L854" s="198">
        <v>377</v>
      </c>
      <c r="M854" s="196">
        <v>654</v>
      </c>
      <c r="N854" s="201">
        <v>812</v>
      </c>
      <c r="O854" s="204">
        <v>1007</v>
      </c>
      <c r="P854" s="196">
        <v>446</v>
      </c>
      <c r="Q854" s="200">
        <v>432</v>
      </c>
      <c r="R854" s="198">
        <v>610</v>
      </c>
      <c r="S854" s="199">
        <v>538</v>
      </c>
      <c r="T854" s="196">
        <v>120</v>
      </c>
      <c r="U854" s="200">
        <v>149</v>
      </c>
      <c r="V854" s="198">
        <v>357</v>
      </c>
      <c r="W854" s="205">
        <v>620</v>
      </c>
      <c r="X854" s="196">
        <v>409</v>
      </c>
      <c r="Y854" s="200">
        <v>247</v>
      </c>
      <c r="Z854" s="198">
        <v>931</v>
      </c>
      <c r="AA854" s="196">
        <v>1149</v>
      </c>
      <c r="AB854" s="170">
        <f t="shared" si="16369"/>
        <v>6758</v>
      </c>
      <c r="AC854" s="171">
        <f t="shared" si="16370"/>
        <v>6967</v>
      </c>
      <c r="AE854" s="273" t="str">
        <f>$AE$17</f>
        <v>17:00 - 17:59</v>
      </c>
      <c r="AF854" s="126">
        <f t="shared" ref="AF854:AU856" si="16561">SUMIF($A$9:$A$32,$AE854,B$846:B$869)</f>
        <v>609</v>
      </c>
      <c r="AG854" s="186">
        <f t="shared" si="16561"/>
        <v>1227</v>
      </c>
      <c r="AH854" s="127">
        <f t="shared" si="16561"/>
        <v>496</v>
      </c>
      <c r="AI854" s="180">
        <f t="shared" si="16561"/>
        <v>434</v>
      </c>
      <c r="AJ854" s="126">
        <f t="shared" si="16561"/>
        <v>738</v>
      </c>
      <c r="AK854" s="128">
        <f t="shared" si="16561"/>
        <v>1195</v>
      </c>
      <c r="AL854" s="127">
        <f t="shared" si="16561"/>
        <v>1120</v>
      </c>
      <c r="AM854" s="180">
        <f t="shared" si="16561"/>
        <v>1940</v>
      </c>
      <c r="AN854" s="126">
        <f t="shared" si="16561"/>
        <v>477</v>
      </c>
      <c r="AO854" s="128">
        <f t="shared" si="16561"/>
        <v>125</v>
      </c>
      <c r="AP854" s="127">
        <f t="shared" si="16561"/>
        <v>1116</v>
      </c>
      <c r="AQ854" s="126">
        <f t="shared" si="16561"/>
        <v>342</v>
      </c>
      <c r="AR854" s="179">
        <f t="shared" si="16561"/>
        <v>1913</v>
      </c>
      <c r="AS854" s="181">
        <f t="shared" si="16561"/>
        <v>1219</v>
      </c>
      <c r="AT854" s="126">
        <f t="shared" si="16561"/>
        <v>1076</v>
      </c>
      <c r="AU854" s="128">
        <f t="shared" si="16561"/>
        <v>801</v>
      </c>
      <c r="AV854" s="127">
        <f t="shared" ref="AP854:BE856" si="16562">SUMIF($A$9:$A$32,$AE854,R$846:R$869)</f>
        <v>792</v>
      </c>
      <c r="AW854" s="180">
        <f t="shared" si="16562"/>
        <v>1171</v>
      </c>
      <c r="AX854" s="126">
        <f t="shared" si="16562"/>
        <v>476</v>
      </c>
      <c r="AY854" s="128">
        <f t="shared" si="16562"/>
        <v>74</v>
      </c>
      <c r="AZ854" s="127">
        <f t="shared" si="16562"/>
        <v>1213</v>
      </c>
      <c r="BA854" s="180">
        <f t="shared" si="16562"/>
        <v>609</v>
      </c>
      <c r="BB854" s="126">
        <f t="shared" si="16562"/>
        <v>989</v>
      </c>
      <c r="BC854" s="128">
        <f t="shared" si="16562"/>
        <v>306</v>
      </c>
      <c r="BD854" s="184">
        <f t="shared" si="16562"/>
        <v>1440</v>
      </c>
      <c r="BE854" s="185">
        <f t="shared" si="16562"/>
        <v>1621</v>
      </c>
      <c r="BF854" s="170">
        <f>AF854+AH854+AJ854+AL854+AN854+AP854+AR854+AT854+AV854+AX854+AZ854+BB854+BD854</f>
        <v>12455</v>
      </c>
      <c r="BG854" s="171">
        <f>AG854+AI854+AK854+AM854+AO854+AQ854+AS854+AU854+AW854+AY854+BA854+BC854+BE854</f>
        <v>11064</v>
      </c>
      <c r="BI854" s="146" t="s">
        <v>24</v>
      </c>
      <c r="BJ854" s="129">
        <f>B854/B870</f>
        <v>4.9966688874083946E-2</v>
      </c>
      <c r="BK854" s="130">
        <f t="shared" ref="BK854" si="16563">C854/C870</f>
        <v>4.5293387697216803E-2</v>
      </c>
      <c r="BL854" s="131">
        <f t="shared" ref="BL854" si="16564">D854/D870</f>
        <v>4.9136276391554705E-2</v>
      </c>
      <c r="BM854" s="132">
        <f t="shared" ref="BM854" si="16565">E854/E870</f>
        <v>4.8581494529946229E-2</v>
      </c>
      <c r="BN854" s="129">
        <f t="shared" ref="BN854" si="16566">F854/F870</f>
        <v>5.7881680823874314E-2</v>
      </c>
      <c r="BO854" s="130">
        <f t="shared" ref="BO854" si="16567">G854/G870</f>
        <v>3.11619568001366E-2</v>
      </c>
      <c r="BP854" s="131">
        <f t="shared" ref="BP854" si="16568">H854/H870</f>
        <v>5.6004458066313739E-2</v>
      </c>
      <c r="BQ854" s="132">
        <f t="shared" ref="BQ854" si="16569">I854/I870</f>
        <v>4.3987492712915362E-2</v>
      </c>
      <c r="BR854" s="129">
        <f t="shared" ref="BR854" si="16570">J854/J870</f>
        <v>4.5454545454545456E-2</v>
      </c>
      <c r="BS854" s="130">
        <f t="shared" ref="BS854" si="16571">K854/K870</f>
        <v>6.4078282828282832E-2</v>
      </c>
      <c r="BT854" s="131">
        <f t="shared" ref="BT854" si="16572">L854/L870</f>
        <v>3.9095717100487398E-2</v>
      </c>
      <c r="BU854" s="129">
        <f t="shared" ref="BU854" si="16573">M854/M870</f>
        <v>6.7235529968129953E-2</v>
      </c>
      <c r="BV854" s="133">
        <f t="shared" ref="BV854" si="16574">N854/N870</f>
        <v>4.1877256317689529E-2</v>
      </c>
      <c r="BW854" s="134">
        <f t="shared" ref="BW854" si="16575">O854/O870</f>
        <v>5.0786766189227353E-2</v>
      </c>
      <c r="BX854" s="129">
        <f t="shared" ref="BX854" si="16576">P854/P870</f>
        <v>4.3021124722677724E-2</v>
      </c>
      <c r="BY854" s="130">
        <f t="shared" ref="BY854" si="16577">Q854/Q870</f>
        <v>4.2101159731020368E-2</v>
      </c>
      <c r="BZ854" s="131">
        <f t="shared" ref="BZ854" si="16578">R854/R870</f>
        <v>5.2230499186574193E-2</v>
      </c>
      <c r="CA854" s="132">
        <f t="shared" ref="CA854" si="16579">S854/S870</f>
        <v>4.4889445139758032E-2</v>
      </c>
      <c r="CB854" s="129">
        <f t="shared" ref="CB854" si="16580">T854/T870</f>
        <v>4.1884816753926704E-2</v>
      </c>
      <c r="CC854" s="130">
        <f t="shared" ref="CC854" si="16581">U854/U870</f>
        <v>4.9110085695451548E-2</v>
      </c>
      <c r="CD854" s="131">
        <f t="shared" ref="CD854" si="16582">V854/V870</f>
        <v>3.7366548042704624E-2</v>
      </c>
      <c r="CE854" s="132">
        <f t="shared" ref="CE854" si="16583">W854/W870</f>
        <v>5.8829110921339786E-2</v>
      </c>
      <c r="CF854" s="129">
        <f t="shared" ref="CF854" si="16584">X854/X870</f>
        <v>4.452912357103974E-2</v>
      </c>
      <c r="CG854" s="130">
        <f t="shared" ref="CG854" si="16585">Y854/Y870</f>
        <v>4.4099267987859313E-2</v>
      </c>
      <c r="CH854" s="131">
        <f t="shared" ref="CH854" si="16586">Z854/Z870</f>
        <v>5.403679842126647E-2</v>
      </c>
      <c r="CI854" s="129">
        <f t="shared" ref="CI854" si="16587">AA854/AA870</f>
        <v>6.2718340611353715E-2</v>
      </c>
      <c r="CJ854" s="135">
        <f t="shared" ref="CJ854" si="16588">AB854/AB870</f>
        <v>4.8286259351086408E-2</v>
      </c>
      <c r="CK854" s="136">
        <f t="shared" ref="CK854" si="16589">AC854/AC870</f>
        <v>4.9864013741769256E-2</v>
      </c>
    </row>
    <row r="855" spans="1:89" x14ac:dyDescent="0.2">
      <c r="A855" s="137" t="s">
        <v>25</v>
      </c>
      <c r="B855" s="206">
        <v>504</v>
      </c>
      <c r="C855" s="190">
        <v>526</v>
      </c>
      <c r="D855" s="191">
        <v>201</v>
      </c>
      <c r="E855" s="192">
        <v>300</v>
      </c>
      <c r="F855" s="189">
        <v>575</v>
      </c>
      <c r="G855" s="193">
        <v>457</v>
      </c>
      <c r="H855" s="191">
        <v>890</v>
      </c>
      <c r="I855" s="192">
        <v>867</v>
      </c>
      <c r="J855" s="189">
        <v>161</v>
      </c>
      <c r="K855" s="190">
        <v>165</v>
      </c>
      <c r="L855" s="191">
        <v>431</v>
      </c>
      <c r="M855" s="189">
        <v>557</v>
      </c>
      <c r="N855" s="194">
        <v>802</v>
      </c>
      <c r="O855" s="207">
        <v>893</v>
      </c>
      <c r="P855" s="189">
        <v>427</v>
      </c>
      <c r="Q855" s="190">
        <v>380</v>
      </c>
      <c r="R855" s="191">
        <v>582</v>
      </c>
      <c r="S855" s="192">
        <v>477</v>
      </c>
      <c r="T855" s="198">
        <v>92</v>
      </c>
      <c r="U855" s="189">
        <v>116</v>
      </c>
      <c r="V855" s="191">
        <v>358</v>
      </c>
      <c r="W855" s="208">
        <v>490</v>
      </c>
      <c r="X855" s="189">
        <v>336</v>
      </c>
      <c r="Y855" s="193">
        <v>185</v>
      </c>
      <c r="Z855" s="191">
        <v>985</v>
      </c>
      <c r="AA855" s="189">
        <v>912</v>
      </c>
      <c r="AB855" s="170">
        <f t="shared" si="16369"/>
        <v>6344</v>
      </c>
      <c r="AC855" s="171">
        <f t="shared" si="16370"/>
        <v>6325</v>
      </c>
      <c r="AE855" s="275" t="str">
        <f>$AE$18</f>
        <v>18:00 - 18:59</v>
      </c>
      <c r="AF855" s="126">
        <f t="shared" si="16561"/>
        <v>689</v>
      </c>
      <c r="AG855" s="190">
        <f t="shared" si="16561"/>
        <v>1371</v>
      </c>
      <c r="AH855" s="191">
        <f t="shared" si="16561"/>
        <v>303</v>
      </c>
      <c r="AI855" s="192">
        <f t="shared" si="16561"/>
        <v>506</v>
      </c>
      <c r="AJ855" s="276">
        <f t="shared" si="16561"/>
        <v>567</v>
      </c>
      <c r="AK855" s="193">
        <f t="shared" si="16561"/>
        <v>1374</v>
      </c>
      <c r="AL855" s="191">
        <f t="shared" si="16561"/>
        <v>1197</v>
      </c>
      <c r="AM855" s="192">
        <f t="shared" si="16561"/>
        <v>2032</v>
      </c>
      <c r="AN855" s="276">
        <f t="shared" si="16561"/>
        <v>329</v>
      </c>
      <c r="AO855" s="193">
        <f t="shared" si="16561"/>
        <v>123</v>
      </c>
      <c r="AP855" s="191">
        <f t="shared" si="16562"/>
        <v>1133</v>
      </c>
      <c r="AQ855" s="276">
        <f t="shared" si="16562"/>
        <v>338</v>
      </c>
      <c r="AR855" s="194">
        <f t="shared" si="16562"/>
        <v>1553</v>
      </c>
      <c r="AS855" s="195">
        <f t="shared" si="16562"/>
        <v>1220</v>
      </c>
      <c r="AT855" s="276">
        <f t="shared" si="16562"/>
        <v>793</v>
      </c>
      <c r="AU855" s="193">
        <f t="shared" si="16562"/>
        <v>909</v>
      </c>
      <c r="AV855" s="191">
        <f t="shared" si="16562"/>
        <v>845</v>
      </c>
      <c r="AW855" s="192">
        <f t="shared" si="16562"/>
        <v>1131</v>
      </c>
      <c r="AX855" s="276">
        <f t="shared" si="16562"/>
        <v>337</v>
      </c>
      <c r="AY855" s="193">
        <f t="shared" si="16562"/>
        <v>82</v>
      </c>
      <c r="AZ855" s="191">
        <f t="shared" si="16562"/>
        <v>1243</v>
      </c>
      <c r="BA855" s="192">
        <f t="shared" si="16562"/>
        <v>675</v>
      </c>
      <c r="BB855" s="276">
        <f t="shared" si="16562"/>
        <v>827</v>
      </c>
      <c r="BC855" s="193">
        <f t="shared" si="16562"/>
        <v>287</v>
      </c>
      <c r="BD855" s="191">
        <f t="shared" si="16562"/>
        <v>1111</v>
      </c>
      <c r="BE855" s="276">
        <f t="shared" si="16562"/>
        <v>1878</v>
      </c>
      <c r="BF855" s="172">
        <f>SUM(AF855,AH855,AJ855,AL855,AN855,AP855,AR855,AT855,AV855,AX855,AZ855,BB855,BD855)</f>
        <v>10927</v>
      </c>
      <c r="BG855" s="173">
        <f>SUM(AG855,AI855,AK855,AM855,AO855,AQ855,AS855,AU855,AW855,AY855,BA855,BC855,BE855)</f>
        <v>11926</v>
      </c>
      <c r="BI855" s="137" t="s">
        <v>25</v>
      </c>
      <c r="BJ855" s="129">
        <f>B855/B870</f>
        <v>4.7968021319120584E-2</v>
      </c>
      <c r="BK855" s="130">
        <f t="shared" ref="BK855" si="16590">C855/C870</f>
        <v>4.662293919517816E-2</v>
      </c>
      <c r="BL855" s="131">
        <f t="shared" ref="BL855" si="16591">D855/D870</f>
        <v>3.8579654510556623E-2</v>
      </c>
      <c r="BM855" s="132">
        <f t="shared" ref="BM855" si="16592">E855/E870</f>
        <v>5.5627665492304842E-2</v>
      </c>
      <c r="BN855" s="129">
        <f t="shared" ref="BN855" si="16593">F855/F870</f>
        <v>4.3223333082763285E-2</v>
      </c>
      <c r="BO855" s="130">
        <f t="shared" ref="BO855" si="16594">G855/G870</f>
        <v>3.9016477418253225E-2</v>
      </c>
      <c r="BP855" s="131">
        <f t="shared" ref="BP855" si="16595">H855/H870</f>
        <v>4.9595987740317635E-2</v>
      </c>
      <c r="BQ855" s="132">
        <f t="shared" ref="BQ855" si="16596">I855/I870</f>
        <v>4.5948380942286288E-2</v>
      </c>
      <c r="BR855" s="129">
        <f t="shared" ref="BR855" si="16597">J855/J870</f>
        <v>5.2272727272727269E-2</v>
      </c>
      <c r="BS855" s="130">
        <f t="shared" ref="BS855" si="16598">K855/K870</f>
        <v>5.2083333333333336E-2</v>
      </c>
      <c r="BT855" s="131">
        <f t="shared" ref="BT855" si="16599">L855/L870</f>
        <v>4.46956341387535E-2</v>
      </c>
      <c r="BU855" s="129">
        <f t="shared" ref="BU855" si="16600">M855/M870</f>
        <v>5.7263287755731467E-2</v>
      </c>
      <c r="BV855" s="133">
        <f t="shared" ref="BV855" si="16601">N855/N870</f>
        <v>4.1361526560082518E-2</v>
      </c>
      <c r="BW855" s="134">
        <f t="shared" ref="BW855" si="16602">O855/O870</f>
        <v>4.5037320960258219E-2</v>
      </c>
      <c r="BX855" s="129">
        <f t="shared" ref="BX855" si="16603">P855/P870</f>
        <v>4.1188386225523295E-2</v>
      </c>
      <c r="BY855" s="130">
        <f t="shared" ref="BY855" si="16604">Q855/Q870</f>
        <v>3.7033427541175327E-2</v>
      </c>
      <c r="BZ855" s="131">
        <f t="shared" ref="BZ855" si="16605">R855/R870</f>
        <v>4.983303365014128E-2</v>
      </c>
      <c r="CA855" s="132">
        <f t="shared" ref="CA855" si="16606">S855/S870</f>
        <v>3.9799749687108886E-2</v>
      </c>
      <c r="CB855" s="129">
        <f t="shared" ref="CB855" si="16607">T855/T870</f>
        <v>3.2111692844677138E-2</v>
      </c>
      <c r="CC855" s="130">
        <f t="shared" ref="CC855" si="16608">U855/U870</f>
        <v>3.8233355306526037E-2</v>
      </c>
      <c r="CD855" s="131">
        <f t="shared" ref="CD855" si="16609">V855/V870</f>
        <v>3.7471216244504918E-2</v>
      </c>
      <c r="CE855" s="132">
        <f t="shared" ref="CE855" si="16610">W855/W870</f>
        <v>4.6493974760413705E-2</v>
      </c>
      <c r="CF855" s="129">
        <f t="shared" ref="CF855" si="16611">X855/X870</f>
        <v>3.6581382689167122E-2</v>
      </c>
      <c r="CG855" s="130">
        <f t="shared" ref="CG855" si="16612">Y855/Y870</f>
        <v>3.3029816104267098E-2</v>
      </c>
      <c r="CH855" s="131">
        <f t="shared" ref="CH855" si="16613">Z855/Z870</f>
        <v>5.717104881304777E-2</v>
      </c>
      <c r="CI855" s="129">
        <f t="shared" ref="CI855" si="16614">AA855/AA870</f>
        <v>4.9781659388646288E-2</v>
      </c>
      <c r="CJ855" s="135">
        <f t="shared" ref="CJ855" si="16615">AB855/AB870</f>
        <v>4.5328207949584517E-2</v>
      </c>
      <c r="CK855" s="136">
        <f t="shared" ref="CK855" si="16616">AC855/AC870</f>
        <v>4.5269109647867165E-2</v>
      </c>
    </row>
    <row r="856" spans="1:89" ht="13.5" thickBot="1" x14ac:dyDescent="0.25">
      <c r="A856" s="146" t="s">
        <v>26</v>
      </c>
      <c r="B856" s="203">
        <v>398</v>
      </c>
      <c r="C856" s="197">
        <v>518</v>
      </c>
      <c r="D856" s="198">
        <v>202</v>
      </c>
      <c r="E856" s="199">
        <v>265</v>
      </c>
      <c r="F856" s="196">
        <v>473</v>
      </c>
      <c r="G856" s="200">
        <v>453</v>
      </c>
      <c r="H856" s="198">
        <v>866</v>
      </c>
      <c r="I856" s="199">
        <v>787</v>
      </c>
      <c r="J856" s="196">
        <v>158</v>
      </c>
      <c r="K856" s="197">
        <v>107</v>
      </c>
      <c r="L856" s="198">
        <v>418</v>
      </c>
      <c r="M856" s="196">
        <v>444</v>
      </c>
      <c r="N856" s="201">
        <v>761</v>
      </c>
      <c r="O856" s="204">
        <v>790</v>
      </c>
      <c r="P856" s="196">
        <v>410</v>
      </c>
      <c r="Q856" s="197">
        <v>347</v>
      </c>
      <c r="R856" s="198">
        <v>559</v>
      </c>
      <c r="S856" s="199">
        <v>512</v>
      </c>
      <c r="T856" s="196">
        <v>101</v>
      </c>
      <c r="U856" s="200">
        <v>150</v>
      </c>
      <c r="V856" s="198">
        <v>362</v>
      </c>
      <c r="W856" s="205">
        <v>467</v>
      </c>
      <c r="X856" s="196">
        <v>312</v>
      </c>
      <c r="Y856" s="200">
        <v>215</v>
      </c>
      <c r="Z856" s="198">
        <v>807</v>
      </c>
      <c r="AA856" s="196">
        <v>1005</v>
      </c>
      <c r="AB856" s="170">
        <f t="shared" si="16369"/>
        <v>5827</v>
      </c>
      <c r="AC856" s="171">
        <f t="shared" si="16370"/>
        <v>6060</v>
      </c>
      <c r="AE856" s="273">
        <f>$AE$19</f>
        <v>0</v>
      </c>
      <c r="AF856" s="126">
        <f t="shared" si="16561"/>
        <v>0</v>
      </c>
      <c r="AG856" s="197">
        <f t="shared" si="16561"/>
        <v>0</v>
      </c>
      <c r="AH856" s="198">
        <f t="shared" si="16561"/>
        <v>0</v>
      </c>
      <c r="AI856" s="199">
        <f t="shared" si="16561"/>
        <v>0</v>
      </c>
      <c r="AJ856" s="196">
        <f t="shared" si="16561"/>
        <v>0</v>
      </c>
      <c r="AK856" s="200">
        <f t="shared" si="16561"/>
        <v>0</v>
      </c>
      <c r="AL856" s="198">
        <f t="shared" si="16561"/>
        <v>0</v>
      </c>
      <c r="AM856" s="199">
        <f t="shared" si="16561"/>
        <v>0</v>
      </c>
      <c r="AN856" s="196">
        <f t="shared" si="16561"/>
        <v>0</v>
      </c>
      <c r="AO856" s="200">
        <f t="shared" si="16561"/>
        <v>0</v>
      </c>
      <c r="AP856" s="198">
        <f t="shared" si="16562"/>
        <v>0</v>
      </c>
      <c r="AQ856" s="196">
        <f t="shared" si="16562"/>
        <v>0</v>
      </c>
      <c r="AR856" s="201">
        <f t="shared" si="16562"/>
        <v>0</v>
      </c>
      <c r="AS856" s="202">
        <f t="shared" si="16562"/>
        <v>0</v>
      </c>
      <c r="AT856" s="196">
        <f t="shared" si="16562"/>
        <v>0</v>
      </c>
      <c r="AU856" s="200">
        <f t="shared" si="16562"/>
        <v>0</v>
      </c>
      <c r="AV856" s="198">
        <f t="shared" si="16562"/>
        <v>0</v>
      </c>
      <c r="AW856" s="199">
        <f t="shared" si="16562"/>
        <v>0</v>
      </c>
      <c r="AX856" s="196">
        <f t="shared" si="16562"/>
        <v>0</v>
      </c>
      <c r="AY856" s="200">
        <f t="shared" si="16562"/>
        <v>0</v>
      </c>
      <c r="AZ856" s="198">
        <f t="shared" si="16562"/>
        <v>0</v>
      </c>
      <c r="BA856" s="199">
        <f t="shared" si="16562"/>
        <v>0</v>
      </c>
      <c r="BB856" s="196">
        <f t="shared" si="16562"/>
        <v>0</v>
      </c>
      <c r="BC856" s="200">
        <f t="shared" si="16562"/>
        <v>0</v>
      </c>
      <c r="BD856" s="198">
        <f t="shared" si="16562"/>
        <v>0</v>
      </c>
      <c r="BE856" s="196">
        <f t="shared" si="16562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3.787950889882935E-2</v>
      </c>
      <c r="BK856" s="130">
        <f t="shared" ref="BK856" si="16617">C856/C870</f>
        <v>4.5913845062932106E-2</v>
      </c>
      <c r="BL856" s="131">
        <f t="shared" ref="BL856" si="16618">D856/D870</f>
        <v>3.877159309021113E-2</v>
      </c>
      <c r="BM856" s="132">
        <f t="shared" ref="BM856" si="16619">E856/E870</f>
        <v>4.9137771184869276E-2</v>
      </c>
      <c r="BN856" s="129">
        <f t="shared" ref="BN856" si="16620">F856/F870</f>
        <v>3.5555889648951365E-2</v>
      </c>
      <c r="BO856" s="130">
        <f t="shared" ref="BO856" si="16621">G856/G870</f>
        <v>3.867497652181337E-2</v>
      </c>
      <c r="BP856" s="131">
        <f t="shared" ref="BP856" si="16622">H856/H870</f>
        <v>4.8258567846196712E-2</v>
      </c>
      <c r="BQ856" s="132">
        <f t="shared" ref="BQ856" si="16623">I856/I870</f>
        <v>4.1708622608511312E-2</v>
      </c>
      <c r="BR856" s="129">
        <f t="shared" ref="BR856" si="16624">J856/J870</f>
        <v>5.1298701298701302E-2</v>
      </c>
      <c r="BS856" s="130">
        <f t="shared" ref="BS856" si="16625">K856/K870</f>
        <v>3.3775252525252528E-2</v>
      </c>
      <c r="BT856" s="131">
        <f t="shared" ref="BT856" si="16626">L856/L870</f>
        <v>4.3347505962874622E-2</v>
      </c>
      <c r="BU856" s="129">
        <f t="shared" ref="BU856" si="16627">M856/M870</f>
        <v>4.5646139611390975E-2</v>
      </c>
      <c r="BV856" s="133">
        <f t="shared" ref="BV856" si="16628">N856/N870</f>
        <v>3.9247034553893757E-2</v>
      </c>
      <c r="BW856" s="134">
        <f t="shared" ref="BW856" si="16629">O856/O870</f>
        <v>3.9842646762154529E-2</v>
      </c>
      <c r="BX856" s="129">
        <f t="shared" ref="BX856" si="16630">P856/P870</f>
        <v>3.9548567570174595E-2</v>
      </c>
      <c r="BY856" s="130">
        <f t="shared" ref="BY856" si="16631">Q856/Q870</f>
        <v>3.3817366728389045E-2</v>
      </c>
      <c r="BZ856" s="131">
        <f t="shared" ref="BZ856" si="16632">R856/R870</f>
        <v>4.7863686959499954E-2</v>
      </c>
      <c r="CA856" s="132">
        <f t="shared" ref="CA856" si="16633">S856/S870</f>
        <v>4.2720066750104299E-2</v>
      </c>
      <c r="CB856" s="129">
        <f t="shared" ref="CB856" si="16634">T856/T870</f>
        <v>3.5253054101221641E-2</v>
      </c>
      <c r="CC856" s="130">
        <f t="shared" ref="CC856" si="16635">U856/U870</f>
        <v>4.9439683586025046E-2</v>
      </c>
      <c r="CD856" s="131">
        <f t="shared" ref="CD856" si="16636">V856/V870</f>
        <v>3.7889889051706094E-2</v>
      </c>
      <c r="CE856" s="132">
        <f t="shared" ref="CE856" si="16637">W856/W870</f>
        <v>4.4311604516557551E-2</v>
      </c>
      <c r="CF856" s="129">
        <f t="shared" ref="CF856" si="16638">X856/X870</f>
        <v>3.3968426782798038E-2</v>
      </c>
      <c r="CG856" s="130">
        <f t="shared" ref="CG856" si="16639">Y856/Y870</f>
        <v>3.8386002499553651E-2</v>
      </c>
      <c r="CH856" s="131">
        <f t="shared" ref="CH856" si="16640">Z856/Z870</f>
        <v>4.6839630854953858E-2</v>
      </c>
      <c r="CI856" s="129">
        <f t="shared" ref="CI856" si="16641">AA856/AA870</f>
        <v>5.485807860262009E-2</v>
      </c>
      <c r="CJ856" s="135">
        <f t="shared" ref="CJ856" si="16642">AB856/AB870</f>
        <v>4.1634216223554378E-2</v>
      </c>
      <c r="CK856" s="136">
        <f t="shared" ref="CK856" si="16643">AC856/AC870</f>
        <v>4.3372459204122533E-2</v>
      </c>
    </row>
    <row r="857" spans="1:89" ht="14.25" thickTop="1" thickBot="1" x14ac:dyDescent="0.25">
      <c r="A857" s="137" t="s">
        <v>27</v>
      </c>
      <c r="B857" s="206">
        <v>409</v>
      </c>
      <c r="C857" s="190">
        <v>532</v>
      </c>
      <c r="D857" s="191">
        <v>218</v>
      </c>
      <c r="E857" s="192">
        <v>260</v>
      </c>
      <c r="F857" s="189">
        <v>428</v>
      </c>
      <c r="G857" s="193">
        <v>493</v>
      </c>
      <c r="H857" s="191">
        <v>885</v>
      </c>
      <c r="I857" s="192">
        <v>958</v>
      </c>
      <c r="J857" s="189">
        <v>144</v>
      </c>
      <c r="K857" s="190">
        <v>114</v>
      </c>
      <c r="L857" s="191">
        <v>467</v>
      </c>
      <c r="M857" s="189">
        <v>362</v>
      </c>
      <c r="N857" s="194">
        <v>910</v>
      </c>
      <c r="O857" s="207">
        <v>655</v>
      </c>
      <c r="P857" s="189">
        <v>479</v>
      </c>
      <c r="Q857" s="190">
        <v>348</v>
      </c>
      <c r="R857" s="191">
        <v>522</v>
      </c>
      <c r="S857" s="192">
        <v>535</v>
      </c>
      <c r="T857" s="189">
        <v>136</v>
      </c>
      <c r="U857" s="193">
        <v>116</v>
      </c>
      <c r="V857" s="191">
        <v>436</v>
      </c>
      <c r="W857" s="208">
        <v>431</v>
      </c>
      <c r="X857" s="189">
        <v>380</v>
      </c>
      <c r="Y857" s="193">
        <v>191</v>
      </c>
      <c r="Z857" s="191">
        <v>890</v>
      </c>
      <c r="AA857" s="189">
        <v>966</v>
      </c>
      <c r="AB857" s="170">
        <f t="shared" si="16369"/>
        <v>6304</v>
      </c>
      <c r="AC857" s="171">
        <f t="shared" si="16370"/>
        <v>5961</v>
      </c>
      <c r="AE857" s="267" t="s">
        <v>13</v>
      </c>
      <c r="AF857" s="20">
        <f t="shared" ref="AF857:BG857" si="16644">SUM(AF854:AF856)</f>
        <v>1298</v>
      </c>
      <c r="AG857" s="21">
        <f t="shared" si="16644"/>
        <v>2598</v>
      </c>
      <c r="AH857" s="20">
        <f t="shared" si="16644"/>
        <v>799</v>
      </c>
      <c r="AI857" s="21">
        <f t="shared" si="16644"/>
        <v>940</v>
      </c>
      <c r="AJ857" s="20">
        <f t="shared" si="16644"/>
        <v>1305</v>
      </c>
      <c r="AK857" s="21">
        <f t="shared" si="16644"/>
        <v>2569</v>
      </c>
      <c r="AL857" s="20">
        <f t="shared" si="16644"/>
        <v>2317</v>
      </c>
      <c r="AM857" s="21">
        <f t="shared" si="16644"/>
        <v>3972</v>
      </c>
      <c r="AN857" s="20">
        <f t="shared" si="16644"/>
        <v>806</v>
      </c>
      <c r="AO857" s="21">
        <f t="shared" si="16644"/>
        <v>248</v>
      </c>
      <c r="AP857" s="20">
        <f t="shared" si="16644"/>
        <v>2249</v>
      </c>
      <c r="AQ857" s="21">
        <f t="shared" si="16644"/>
        <v>680</v>
      </c>
      <c r="AR857" s="20">
        <f t="shared" si="16644"/>
        <v>3466</v>
      </c>
      <c r="AS857" s="21">
        <f t="shared" si="16644"/>
        <v>2439</v>
      </c>
      <c r="AT857" s="20">
        <f t="shared" si="16644"/>
        <v>1869</v>
      </c>
      <c r="AU857" s="21">
        <f t="shared" si="16644"/>
        <v>1710</v>
      </c>
      <c r="AV857" s="20">
        <f t="shared" si="16644"/>
        <v>1637</v>
      </c>
      <c r="AW857" s="21">
        <f t="shared" si="16644"/>
        <v>2302</v>
      </c>
      <c r="AX857" s="20">
        <f t="shared" si="16644"/>
        <v>813</v>
      </c>
      <c r="AY857" s="21">
        <f t="shared" si="16644"/>
        <v>156</v>
      </c>
      <c r="AZ857" s="20">
        <f t="shared" si="16644"/>
        <v>2456</v>
      </c>
      <c r="BA857" s="21">
        <f t="shared" si="16644"/>
        <v>1284</v>
      </c>
      <c r="BB857" s="20">
        <f t="shared" si="16644"/>
        <v>1816</v>
      </c>
      <c r="BC857" s="21">
        <f t="shared" si="16644"/>
        <v>593</v>
      </c>
      <c r="BD857" s="20">
        <f t="shared" si="16644"/>
        <v>2551</v>
      </c>
      <c r="BE857" s="21">
        <f t="shared" si="16644"/>
        <v>3499</v>
      </c>
      <c r="BF857" s="174">
        <f t="shared" si="16644"/>
        <v>23382</v>
      </c>
      <c r="BG857" s="175">
        <f t="shared" si="16644"/>
        <v>22990</v>
      </c>
      <c r="BI857" s="137" t="s">
        <v>27</v>
      </c>
      <c r="BJ857" s="129">
        <f>B857/B870</f>
        <v>3.8926429999048252E-2</v>
      </c>
      <c r="BK857" s="130">
        <f t="shared" ref="BK857" si="16645">C857/C870</f>
        <v>4.7154759794362705E-2</v>
      </c>
      <c r="BL857" s="131">
        <f t="shared" ref="BL857" si="16646">D857/D870</f>
        <v>4.18426103646833E-2</v>
      </c>
      <c r="BM857" s="132">
        <f t="shared" ref="BM857" si="16647">E857/E870</f>
        <v>4.8210643426664194E-2</v>
      </c>
      <c r="BN857" s="129">
        <f t="shared" ref="BN857" si="16648">F857/F870</f>
        <v>3.2173194016387283E-2</v>
      </c>
      <c r="BO857" s="130">
        <f t="shared" ref="BO857" si="16649">G857/G870</f>
        <v>4.2089985486211901E-2</v>
      </c>
      <c r="BP857" s="131">
        <f t="shared" ref="BP857" si="16650">H857/H870</f>
        <v>4.9317358595709113E-2</v>
      </c>
      <c r="BQ857" s="132">
        <f t="shared" ref="BQ857" si="16651">I857/I870</f>
        <v>5.0771106046955325E-2</v>
      </c>
      <c r="BR857" s="129">
        <f t="shared" ref="BR857" si="16652">J857/J870</f>
        <v>4.6753246753246755E-2</v>
      </c>
      <c r="BS857" s="130">
        <f t="shared" ref="BS857" si="16653">K857/K870</f>
        <v>3.5984848484848488E-2</v>
      </c>
      <c r="BT857" s="131">
        <f t="shared" ref="BT857" si="16654">L857/L870</f>
        <v>4.8428912164264232E-2</v>
      </c>
      <c r="BU857" s="129">
        <f t="shared" ref="BU857" si="16655">M857/M870</f>
        <v>3.7215996710188139E-2</v>
      </c>
      <c r="BV857" s="133">
        <f t="shared" ref="BV857" si="16656">N857/N870</f>
        <v>4.6931407942238268E-2</v>
      </c>
      <c r="BW857" s="134">
        <f t="shared" ref="BW857" si="16657">O857/O870</f>
        <v>3.3034093201533186E-2</v>
      </c>
      <c r="BX857" s="129">
        <f t="shared" ref="BX857" si="16658">P857/P870</f>
        <v>4.620430211247227E-2</v>
      </c>
      <c r="BY857" s="130">
        <f t="shared" ref="BY857" si="16659">Q857/Q870</f>
        <v>3.39148231166553E-2</v>
      </c>
      <c r="BZ857" s="131">
        <f t="shared" ref="BZ857" si="16660">R857/R870</f>
        <v>4.4695607500642179E-2</v>
      </c>
      <c r="CA857" s="132">
        <f t="shared" ref="CA857" si="16661">S857/S870</f>
        <v>4.4639132248644138E-2</v>
      </c>
      <c r="CB857" s="129">
        <f t="shared" ref="CB857" si="16662">T857/T870</f>
        <v>4.7469458987783597E-2</v>
      </c>
      <c r="CC857" s="130">
        <f t="shared" ref="CC857" si="16663">U857/U870</f>
        <v>3.8233355306526037E-2</v>
      </c>
      <c r="CD857" s="131">
        <f t="shared" ref="CD857" si="16664">V857/V870</f>
        <v>4.5635335984927777E-2</v>
      </c>
      <c r="CE857" s="132">
        <f t="shared" ref="CE857" si="16665">W857/W870</f>
        <v>4.0895720656608785E-2</v>
      </c>
      <c r="CF857" s="129">
        <f t="shared" ref="CF857" si="16666">X857/X870</f>
        <v>4.137180185084377E-2</v>
      </c>
      <c r="CG857" s="130">
        <f t="shared" ref="CG857" si="16667">Y857/Y870</f>
        <v>3.4101053383324406E-2</v>
      </c>
      <c r="CH857" s="131">
        <f t="shared" ref="CH857" si="16668">Z857/Z870</f>
        <v>5.1657089790469554E-2</v>
      </c>
      <c r="CI857" s="129">
        <f t="shared" ref="CI857" si="16669">AA857/AA870</f>
        <v>5.27292576419214E-2</v>
      </c>
      <c r="CJ857" s="135">
        <f t="shared" ref="CJ857" si="16670">AB857/AB870</f>
        <v>4.5042405881806552E-2</v>
      </c>
      <c r="CK857" s="136">
        <f t="shared" ref="CK857" si="16671">AC857/AC870</f>
        <v>4.266389922702548E-2</v>
      </c>
    </row>
    <row r="858" spans="1:89" ht="13.5" thickTop="1" x14ac:dyDescent="0.2">
      <c r="A858" s="146" t="s">
        <v>28</v>
      </c>
      <c r="B858" s="203">
        <v>417</v>
      </c>
      <c r="C858" s="197">
        <v>735</v>
      </c>
      <c r="D858" s="198">
        <v>315</v>
      </c>
      <c r="E858" s="199">
        <v>262</v>
      </c>
      <c r="F858" s="196">
        <v>402</v>
      </c>
      <c r="G858" s="200">
        <v>692</v>
      </c>
      <c r="H858" s="198">
        <v>820</v>
      </c>
      <c r="I858" s="199">
        <v>1162</v>
      </c>
      <c r="J858" s="196">
        <v>196</v>
      </c>
      <c r="K858" s="197">
        <v>112</v>
      </c>
      <c r="L858" s="198">
        <v>569</v>
      </c>
      <c r="M858" s="196">
        <v>326</v>
      </c>
      <c r="N858" s="201">
        <v>1139</v>
      </c>
      <c r="O858" s="204">
        <v>797</v>
      </c>
      <c r="P858" s="196">
        <v>500</v>
      </c>
      <c r="Q858" s="197">
        <v>442</v>
      </c>
      <c r="R858" s="198">
        <v>573</v>
      </c>
      <c r="S858" s="199">
        <v>616</v>
      </c>
      <c r="T858" s="196">
        <v>195</v>
      </c>
      <c r="U858" s="200">
        <v>71</v>
      </c>
      <c r="V858" s="198">
        <v>640</v>
      </c>
      <c r="W858" s="205">
        <v>485</v>
      </c>
      <c r="X858" s="196">
        <v>464</v>
      </c>
      <c r="Y858" s="200">
        <v>169</v>
      </c>
      <c r="Z858" s="198">
        <v>975</v>
      </c>
      <c r="AA858" s="196">
        <v>1085</v>
      </c>
      <c r="AB858" s="170">
        <f t="shared" si="16369"/>
        <v>7205</v>
      </c>
      <c r="AC858" s="171">
        <f t="shared" si="16370"/>
        <v>6954</v>
      </c>
      <c r="BI858" s="146" t="s">
        <v>28</v>
      </c>
      <c r="BJ858" s="129">
        <f>B858/B870</f>
        <v>3.9687827162843817E-2</v>
      </c>
      <c r="BK858" s="130">
        <f t="shared" ref="BK858" si="16672">C858/C870</f>
        <v>6.5148023400106364E-2</v>
      </c>
      <c r="BL858" s="131">
        <f t="shared" ref="BL858" si="16673">D858/D870</f>
        <v>6.0460652591170824E-2</v>
      </c>
      <c r="BM858" s="132">
        <f t="shared" ref="BM858" si="16674">E858/E870</f>
        <v>4.8581494529946229E-2</v>
      </c>
      <c r="BN858" s="129">
        <f t="shared" ref="BN858" si="16675">F858/F870</f>
        <v>3.0218747650905809E-2</v>
      </c>
      <c r="BO858" s="130">
        <f t="shared" ref="BO858" si="16676">G858/G870</f>
        <v>5.9079655084094594E-2</v>
      </c>
      <c r="BP858" s="131">
        <f t="shared" ref="BP858" si="16677">H858/H870</f>
        <v>4.569517971579827E-2</v>
      </c>
      <c r="BQ858" s="132">
        <f t="shared" ref="BQ858" si="16678">I858/I870</f>
        <v>6.1582489798081508E-2</v>
      </c>
      <c r="BR858" s="129">
        <f t="shared" ref="BR858" si="16679">J858/J870</f>
        <v>6.363636363636363E-2</v>
      </c>
      <c r="BS858" s="130">
        <f t="shared" ref="BS858" si="16680">K858/K870</f>
        <v>3.5353535353535352E-2</v>
      </c>
      <c r="BT858" s="131">
        <f t="shared" ref="BT858" si="16681">L858/L870</f>
        <v>5.9006533236544645E-2</v>
      </c>
      <c r="BU858" s="129">
        <f t="shared" ref="BU858" si="16682">M858/M870</f>
        <v>3.3514958363318595E-2</v>
      </c>
      <c r="BV858" s="133">
        <f t="shared" ref="BV858" si="16683">N858/N870</f>
        <v>5.8741619391438883E-2</v>
      </c>
      <c r="BW858" s="134">
        <f t="shared" ref="BW858" si="16684">O858/O870</f>
        <v>4.0195682872705266E-2</v>
      </c>
      <c r="BX858" s="129">
        <f t="shared" ref="BX858" si="16685">P858/P870</f>
        <v>4.8229960451432428E-2</v>
      </c>
      <c r="BY858" s="130">
        <f t="shared" ref="BY858" si="16686">Q858/Q870</f>
        <v>4.3075723613682879E-2</v>
      </c>
      <c r="BZ858" s="131">
        <f t="shared" ref="BZ858" si="16687">R858/R870</f>
        <v>4.9062419727716411E-2</v>
      </c>
      <c r="CA858" s="132">
        <f t="shared" ref="CA858" si="16688">S858/S870</f>
        <v>5.1397580308719229E-2</v>
      </c>
      <c r="CB858" s="129">
        <f t="shared" ref="CB858" si="16689">T858/T870</f>
        <v>6.8062827225130892E-2</v>
      </c>
      <c r="CC858" s="130">
        <f t="shared" ref="CC858" si="16690">U858/U870</f>
        <v>2.3401450230718525E-2</v>
      </c>
      <c r="CD858" s="131">
        <f t="shared" ref="CD858" si="16691">V858/V870</f>
        <v>6.6987649152187564E-2</v>
      </c>
      <c r="CE858" s="132">
        <f t="shared" ref="CE858" si="16692">W858/W870</f>
        <v>4.6019546446531931E-2</v>
      </c>
      <c r="CF858" s="129">
        <f t="shared" ref="CF858" si="16693">X858/X870</f>
        <v>5.0517147523135547E-2</v>
      </c>
      <c r="CG858" s="130">
        <f t="shared" ref="CG858" si="16694">Y858/Y870</f>
        <v>3.0173183360114264E-2</v>
      </c>
      <c r="CH858" s="131">
        <f t="shared" ref="CH858" si="16695">Z858/Z870</f>
        <v>5.6590632073829007E-2</v>
      </c>
      <c r="CI858" s="129">
        <f t="shared" ref="CI858" si="16696">AA858/AA870</f>
        <v>5.9224890829694322E-2</v>
      </c>
      <c r="CJ858" s="135">
        <f t="shared" ref="CJ858" si="16697">AB858/AB870</f>
        <v>5.1480097458505111E-2</v>
      </c>
      <c r="CK858" s="136">
        <f t="shared" ref="CK858" si="16698">AC858/AC870</f>
        <v>4.977097051245348E-2</v>
      </c>
    </row>
    <row r="859" spans="1:89" x14ac:dyDescent="0.2">
      <c r="A859" s="137" t="s">
        <v>29</v>
      </c>
      <c r="B859" s="206">
        <v>410</v>
      </c>
      <c r="C859" s="190">
        <v>1036</v>
      </c>
      <c r="D859" s="191">
        <v>395</v>
      </c>
      <c r="E859" s="192">
        <v>385</v>
      </c>
      <c r="F859" s="189">
        <v>605</v>
      </c>
      <c r="G859" s="193">
        <v>1129</v>
      </c>
      <c r="H859" s="191">
        <v>1020</v>
      </c>
      <c r="I859" s="192">
        <v>1494</v>
      </c>
      <c r="J859" s="189">
        <v>332</v>
      </c>
      <c r="K859" s="190">
        <v>101</v>
      </c>
      <c r="L859" s="191">
        <v>844</v>
      </c>
      <c r="M859" s="189">
        <v>332</v>
      </c>
      <c r="N859" s="194">
        <v>1467</v>
      </c>
      <c r="O859" s="207">
        <v>936</v>
      </c>
      <c r="P859" s="189">
        <v>808</v>
      </c>
      <c r="Q859" s="190">
        <v>493</v>
      </c>
      <c r="R859" s="191">
        <v>769</v>
      </c>
      <c r="S859" s="192">
        <v>866</v>
      </c>
      <c r="T859" s="189">
        <v>356</v>
      </c>
      <c r="U859" s="193">
        <v>73</v>
      </c>
      <c r="V859" s="191">
        <v>839</v>
      </c>
      <c r="W859" s="208">
        <v>585</v>
      </c>
      <c r="X859" s="189">
        <v>804</v>
      </c>
      <c r="Y859" s="193">
        <v>207</v>
      </c>
      <c r="Z859" s="191">
        <v>1246</v>
      </c>
      <c r="AA859" s="189">
        <v>1328</v>
      </c>
      <c r="AB859" s="170">
        <f t="shared" si="16369"/>
        <v>9895</v>
      </c>
      <c r="AC859" s="171">
        <f t="shared" si="16370"/>
        <v>8965</v>
      </c>
      <c r="BI859" s="137" t="s">
        <v>29</v>
      </c>
      <c r="BJ859" s="129">
        <f>B859/B870</f>
        <v>3.9021604644522701E-2</v>
      </c>
      <c r="BK859" s="130">
        <f t="shared" ref="BK859" si="16699">C859/C870</f>
        <v>9.1827690125864211E-2</v>
      </c>
      <c r="BL859" s="131">
        <f t="shared" ref="BL859" si="16700">D859/D870</f>
        <v>7.5815738963531665E-2</v>
      </c>
      <c r="BM859" s="132">
        <f t="shared" ref="BM859" si="16701">E859/E870</f>
        <v>7.1388837381791206E-2</v>
      </c>
      <c r="BN859" s="129">
        <f t="shared" ref="BN859" si="16702">F859/F870</f>
        <v>4.5478463504472676E-2</v>
      </c>
      <c r="BO859" s="130">
        <f t="shared" ref="BO859" si="16703">G859/G870</f>
        <v>9.6388628020148553E-2</v>
      </c>
      <c r="BP859" s="131">
        <f t="shared" ref="BP859" si="16704">H859/H870</f>
        <v>5.6840345500139312E-2</v>
      </c>
      <c r="BQ859" s="132">
        <f t="shared" ref="BQ859" si="16705">I859/I870</f>
        <v>7.9177486883247661E-2</v>
      </c>
      <c r="BR859" s="129">
        <f t="shared" ref="BR859" si="16706">J859/J870</f>
        <v>0.10779220779220779</v>
      </c>
      <c r="BS859" s="130">
        <f t="shared" ref="BS859" si="16707">K859/K870</f>
        <v>3.1881313131313128E-2</v>
      </c>
      <c r="BT859" s="131">
        <f t="shared" ref="BT859" si="16708">L859/L870</f>
        <v>8.752462926475163E-2</v>
      </c>
      <c r="BU859" s="129">
        <f t="shared" ref="BU859" si="16709">M859/M870</f>
        <v>3.4131798087796851E-2</v>
      </c>
      <c r="BV859" s="133">
        <f t="shared" ref="BV859" si="16710">N859/N870</f>
        <v>7.5657555440948945E-2</v>
      </c>
      <c r="BW859" s="134">
        <f t="shared" ref="BW859" si="16711">O859/O870</f>
        <v>4.7205971353641317E-2</v>
      </c>
      <c r="BX859" s="129">
        <f t="shared" ref="BX859" si="16712">P859/P870</f>
        <v>7.7939616089514802E-2</v>
      </c>
      <c r="BY859" s="130">
        <f t="shared" ref="BY859" si="16713">Q859/Q870</f>
        <v>4.8045999415261671E-2</v>
      </c>
      <c r="BZ859" s="131">
        <f t="shared" ref="BZ859" si="16714">R859/R870</f>
        <v>6.5844678482746805E-2</v>
      </c>
      <c r="CA859" s="132">
        <f t="shared" ref="CA859" si="16715">S859/S870</f>
        <v>7.2256987901543598E-2</v>
      </c>
      <c r="CB859" s="129">
        <f t="shared" ref="CB859" si="16716">T859/T870</f>
        <v>0.12425828970331589</v>
      </c>
      <c r="CC859" s="130">
        <f t="shared" ref="CC859" si="16717">U859/U870</f>
        <v>2.4060646011865524E-2</v>
      </c>
      <c r="CD859" s="131">
        <f t="shared" ref="CD859" si="16718">V859/V870</f>
        <v>8.7816621310445889E-2</v>
      </c>
      <c r="CE859" s="132">
        <f t="shared" ref="CE859" si="16719">W859/W870</f>
        <v>5.5508112724167377E-2</v>
      </c>
      <c r="CF859" s="129">
        <f t="shared" ref="CF859" si="16720">X859/X870</f>
        <v>8.7534022863364175E-2</v>
      </c>
      <c r="CG859" s="130">
        <f t="shared" ref="CG859" si="16721">Y859/Y870</f>
        <v>3.6957686127477234E-2</v>
      </c>
      <c r="CH859" s="131">
        <f t="shared" ref="CH859" si="16722">Z859/Z870</f>
        <v>7.2319925706657379E-2</v>
      </c>
      <c r="CI859" s="129">
        <f t="shared" ref="CI859" si="16723">AA859/AA870</f>
        <v>7.2489082969432309E-2</v>
      </c>
      <c r="CJ859" s="135">
        <f t="shared" ref="CJ859" si="16724">AB859/AB870</f>
        <v>7.0700286516572952E-2</v>
      </c>
      <c r="CK859" s="136">
        <f t="shared" ref="CK859" si="16725">AC859/AC870</f>
        <v>6.4164042370455199E-2</v>
      </c>
    </row>
    <row r="860" spans="1:89" x14ac:dyDescent="0.2">
      <c r="A860" s="146" t="s">
        <v>30</v>
      </c>
      <c r="B860" s="203">
        <v>609</v>
      </c>
      <c r="C860" s="197">
        <v>1227</v>
      </c>
      <c r="D860" s="198">
        <v>496</v>
      </c>
      <c r="E860" s="199">
        <v>434</v>
      </c>
      <c r="F860" s="196">
        <v>738</v>
      </c>
      <c r="G860" s="200">
        <v>1195</v>
      </c>
      <c r="H860" s="198">
        <v>1120</v>
      </c>
      <c r="I860" s="199">
        <v>1940</v>
      </c>
      <c r="J860" s="196">
        <v>477</v>
      </c>
      <c r="K860" s="197">
        <v>125</v>
      </c>
      <c r="L860" s="198">
        <v>1116</v>
      </c>
      <c r="M860" s="196">
        <v>342</v>
      </c>
      <c r="N860" s="201">
        <v>1913</v>
      </c>
      <c r="O860" s="204">
        <v>1219</v>
      </c>
      <c r="P860" s="196">
        <v>1076</v>
      </c>
      <c r="Q860" s="197">
        <v>801</v>
      </c>
      <c r="R860" s="198">
        <v>792</v>
      </c>
      <c r="S860" s="199">
        <v>1171</v>
      </c>
      <c r="T860" s="196">
        <v>476</v>
      </c>
      <c r="U860" s="200">
        <v>74</v>
      </c>
      <c r="V860" s="198">
        <v>1213</v>
      </c>
      <c r="W860" s="205">
        <v>609</v>
      </c>
      <c r="X860" s="196">
        <v>989</v>
      </c>
      <c r="Y860" s="200">
        <v>306</v>
      </c>
      <c r="Z860" s="198">
        <v>1440</v>
      </c>
      <c r="AA860" s="196">
        <v>1621</v>
      </c>
      <c r="AB860" s="170">
        <f t="shared" si="16369"/>
        <v>12455</v>
      </c>
      <c r="AC860" s="171">
        <f t="shared" si="16370"/>
        <v>11064</v>
      </c>
      <c r="BI860" s="146" t="s">
        <v>30</v>
      </c>
      <c r="BJ860" s="129">
        <f>B860/B870</f>
        <v>5.7961359093937376E-2</v>
      </c>
      <c r="BK860" s="130">
        <f t="shared" ref="BK860" si="16726">C860/C870</f>
        <v>0.10875731253323878</v>
      </c>
      <c r="BL860" s="131">
        <f t="shared" ref="BL860" si="16727">D860/D870</f>
        <v>9.5201535508637233E-2</v>
      </c>
      <c r="BM860" s="132">
        <f t="shared" ref="BM860" si="16728">E860/E870</f>
        <v>8.0474689412200998E-2</v>
      </c>
      <c r="BN860" s="129">
        <f t="shared" ref="BN860" si="16729">F860/F870</f>
        <v>5.5476208374050963E-2</v>
      </c>
      <c r="BO860" s="130">
        <f t="shared" ref="BO860" si="16730">G860/G870</f>
        <v>0.10202339281140613</v>
      </c>
      <c r="BP860" s="131">
        <f t="shared" ref="BP860" si="16731">H860/H870</f>
        <v>6.2412928392309837E-2</v>
      </c>
      <c r="BQ860" s="132">
        <f t="shared" ref="BQ860" si="16732">I860/I870</f>
        <v>0.10281413959404313</v>
      </c>
      <c r="BR860" s="129">
        <f t="shared" ref="BR860" si="16733">J860/J870</f>
        <v>0.15487012987012988</v>
      </c>
      <c r="BS860" s="130">
        <f t="shared" ref="BS860" si="16734">K860/K870</f>
        <v>3.9457070707070704E-2</v>
      </c>
      <c r="BT860" s="131">
        <f t="shared" ref="BT860" si="16735">L860/L870</f>
        <v>0.11573161879083273</v>
      </c>
      <c r="BU860" s="129">
        <f t="shared" ref="BU860" si="16736">M860/M870</f>
        <v>3.5159864295260614E-2</v>
      </c>
      <c r="BV860" s="133">
        <f t="shared" ref="BV860" si="16737">N860/N870</f>
        <v>9.8659102630221762E-2</v>
      </c>
      <c r="BW860" s="134">
        <f t="shared" ref="BW860" si="16738">O860/O870</f>
        <v>6.1478716965906802E-2</v>
      </c>
      <c r="BX860" s="129">
        <f t="shared" ref="BX860" si="16739">P860/P870</f>
        <v>0.10379087489148259</v>
      </c>
      <c r="BY860" s="130">
        <f t="shared" ref="BY860" si="16740">Q860/Q870</f>
        <v>7.806256700126693E-2</v>
      </c>
      <c r="BZ860" s="131">
        <f t="shared" ref="BZ860" si="16741">R860/R870</f>
        <v>6.7814025173388137E-2</v>
      </c>
      <c r="CA860" s="132">
        <f t="shared" ref="CA860" si="16742">S860/S870</f>
        <v>9.7705465164789326E-2</v>
      </c>
      <c r="CB860" s="129">
        <f t="shared" ref="CB860" si="16743">T860/T870</f>
        <v>0.16614310645724259</v>
      </c>
      <c r="CC860" s="130">
        <f t="shared" ref="CC860" si="16744">U860/U870</f>
        <v>2.4390243902439025E-2</v>
      </c>
      <c r="CD860" s="131">
        <f t="shared" ref="CD860" si="16745">V860/V870</f>
        <v>0.1269625287837555</v>
      </c>
      <c r="CE860" s="132">
        <f t="shared" ref="CE860" si="16746">W860/W870</f>
        <v>5.7785368630799888E-2</v>
      </c>
      <c r="CF860" s="129">
        <f t="shared" ref="CF860" si="16747">X860/X870</f>
        <v>0.10767555797495917</v>
      </c>
      <c r="CG860" s="130">
        <f t="shared" ref="CG860" si="16748">Y860/Y870</f>
        <v>5.4633101231922873E-2</v>
      </c>
      <c r="CH860" s="131">
        <f t="shared" ref="CH860" si="16749">Z860/Z870</f>
        <v>8.358001044750131E-2</v>
      </c>
      <c r="CI860" s="129">
        <f t="shared" ref="CI860" si="16750">AA860/AA870</f>
        <v>8.8482532751091705E-2</v>
      </c>
      <c r="CJ860" s="135">
        <f t="shared" ref="CJ860" si="16751">AB860/AB870</f>
        <v>8.8991618854362409E-2</v>
      </c>
      <c r="CK860" s="136">
        <f t="shared" ref="CK860" si="16752">AC860/AC870</f>
        <v>7.9186945319209848E-2</v>
      </c>
    </row>
    <row r="861" spans="1:89" x14ac:dyDescent="0.2">
      <c r="A861" s="137" t="s">
        <v>31</v>
      </c>
      <c r="B861" s="206">
        <v>689</v>
      </c>
      <c r="C861" s="190">
        <v>1371</v>
      </c>
      <c r="D861" s="191">
        <v>303</v>
      </c>
      <c r="E861" s="192">
        <v>506</v>
      </c>
      <c r="F861" s="189">
        <v>567</v>
      </c>
      <c r="G861" s="193">
        <v>1374</v>
      </c>
      <c r="H861" s="191">
        <v>1197</v>
      </c>
      <c r="I861" s="192">
        <v>2032</v>
      </c>
      <c r="J861" s="189">
        <v>329</v>
      </c>
      <c r="K861" s="190">
        <v>123</v>
      </c>
      <c r="L861" s="191">
        <v>1133</v>
      </c>
      <c r="M861" s="189">
        <v>338</v>
      </c>
      <c r="N861" s="194">
        <v>1553</v>
      </c>
      <c r="O861" s="207">
        <v>1220</v>
      </c>
      <c r="P861" s="189">
        <v>793</v>
      </c>
      <c r="Q861" s="190">
        <v>909</v>
      </c>
      <c r="R861" s="191">
        <v>845</v>
      </c>
      <c r="S861" s="192">
        <v>1131</v>
      </c>
      <c r="T861" s="189">
        <v>337</v>
      </c>
      <c r="U861" s="193">
        <v>82</v>
      </c>
      <c r="V861" s="191">
        <v>1243</v>
      </c>
      <c r="W861" s="208">
        <v>675</v>
      </c>
      <c r="X861" s="189">
        <v>827</v>
      </c>
      <c r="Y861" s="193">
        <v>287</v>
      </c>
      <c r="Z861" s="191">
        <v>1111</v>
      </c>
      <c r="AA861" s="189">
        <v>1878</v>
      </c>
      <c r="AB861" s="170">
        <f t="shared" si="16369"/>
        <v>10927</v>
      </c>
      <c r="AC861" s="171">
        <f t="shared" si="16370"/>
        <v>11926</v>
      </c>
      <c r="BI861" s="137" t="s">
        <v>31</v>
      </c>
      <c r="BJ861" s="129">
        <f>B861/B870</f>
        <v>6.557533073189302E-2</v>
      </c>
      <c r="BK861" s="130">
        <f t="shared" ref="BK861" si="16753">C861/C870</f>
        <v>0.1215210069136678</v>
      </c>
      <c r="BL861" s="131">
        <f t="shared" ref="BL861" si="16754">D861/D870</f>
        <v>5.8157389635316699E-2</v>
      </c>
      <c r="BM861" s="132">
        <f t="shared" ref="BM861" si="16755">E861/E870</f>
        <v>9.3825329130354157E-2</v>
      </c>
      <c r="BN861" s="129">
        <f t="shared" ref="BN861" si="16756">F861/F870</f>
        <v>4.2621964970307451E-2</v>
      </c>
      <c r="BO861" s="130">
        <f t="shared" ref="BO861" si="16757">G861/G870</f>
        <v>0.11730555792708956</v>
      </c>
      <c r="BP861" s="131">
        <f t="shared" ref="BP861" si="16758">H861/H870</f>
        <v>6.6703817219281133E-2</v>
      </c>
      <c r="BQ861" s="132">
        <f t="shared" ref="BQ861" si="16759">I861/I870</f>
        <v>0.10768986167788436</v>
      </c>
      <c r="BR861" s="129">
        <f t="shared" ref="BR861" si="16760">J861/J870</f>
        <v>0.10681818181818181</v>
      </c>
      <c r="BS861" s="130">
        <f t="shared" ref="BS861" si="16761">K861/K870</f>
        <v>3.8825757575757576E-2</v>
      </c>
      <c r="BT861" s="131">
        <f t="shared" ref="BT861" si="16762">L861/L870</f>
        <v>0.11749455563621279</v>
      </c>
      <c r="BU861" s="129">
        <f t="shared" ref="BU861" si="16763">M861/M870</f>
        <v>3.4748637812275107E-2</v>
      </c>
      <c r="BV861" s="133">
        <f t="shared" ref="BV861" si="16764">N861/N870</f>
        <v>8.0092831356369257E-2</v>
      </c>
      <c r="BW861" s="134">
        <f t="shared" ref="BW861" si="16765">O861/O870</f>
        <v>6.1529150695985475E-2</v>
      </c>
      <c r="BX861" s="129">
        <f t="shared" ref="BX861" si="16766">P861/P870</f>
        <v>7.649271727597183E-2</v>
      </c>
      <c r="BY861" s="130">
        <f t="shared" ref="BY861" si="16767">Q861/Q870</f>
        <v>8.8587856934022019E-2</v>
      </c>
      <c r="BZ861" s="131">
        <f t="shared" ref="BZ861" si="16768">R861/R870</f>
        <v>7.235208493877901E-2</v>
      </c>
      <c r="CA861" s="132">
        <f t="shared" ref="CA861" si="16769">S861/S870</f>
        <v>9.4367959949937422E-2</v>
      </c>
      <c r="CB861" s="129">
        <f t="shared" ref="CB861" si="16770">T861/T870</f>
        <v>0.11762652705061082</v>
      </c>
      <c r="CC861" s="130">
        <f t="shared" ref="CC861" si="16771">U861/U870</f>
        <v>2.7027027027027029E-2</v>
      </c>
      <c r="CD861" s="131">
        <f t="shared" ref="CD861" si="16772">V861/V870</f>
        <v>0.1301025748377643</v>
      </c>
      <c r="CE861" s="132">
        <f t="shared" ref="CE861" si="16773">W861/W870</f>
        <v>6.4047822374039276E-2</v>
      </c>
      <c r="CF861" s="129">
        <f t="shared" ref="CF861" si="16774">X861/X870</f>
        <v>9.0038105606967886E-2</v>
      </c>
      <c r="CG861" s="130">
        <f t="shared" ref="CG861" si="16775">Y861/Y870</f>
        <v>5.1240849848241385E-2</v>
      </c>
      <c r="CH861" s="131">
        <f t="shared" ref="CH861" si="16776">Z861/Z870</f>
        <v>6.4484299727204139E-2</v>
      </c>
      <c r="CI861" s="129">
        <f t="shared" ref="CI861" si="16777">AA861/AA870</f>
        <v>0.10251091703056768</v>
      </c>
      <c r="CJ861" s="135">
        <f t="shared" ref="CJ861" si="16778">AB861/AB870</f>
        <v>7.8073979865244322E-2</v>
      </c>
      <c r="CK861" s="136">
        <f t="shared" ref="CK861" si="16779">AC861/AC870</f>
        <v>8.5356427139994279E-2</v>
      </c>
    </row>
    <row r="862" spans="1:89" x14ac:dyDescent="0.2">
      <c r="A862" s="146" t="s">
        <v>32</v>
      </c>
      <c r="B862" s="203">
        <v>636</v>
      </c>
      <c r="C862" s="197">
        <v>1101</v>
      </c>
      <c r="D862" s="198">
        <v>236</v>
      </c>
      <c r="E862" s="199">
        <v>400</v>
      </c>
      <c r="F862" s="196">
        <v>534</v>
      </c>
      <c r="G862" s="200">
        <v>1278</v>
      </c>
      <c r="H862" s="198">
        <v>989</v>
      </c>
      <c r="I862" s="199">
        <v>1705</v>
      </c>
      <c r="J862" s="196">
        <v>285</v>
      </c>
      <c r="K862" s="197">
        <v>67</v>
      </c>
      <c r="L862" s="198">
        <v>877</v>
      </c>
      <c r="M862" s="196">
        <v>364</v>
      </c>
      <c r="N862" s="201">
        <v>1401</v>
      </c>
      <c r="O862" s="204">
        <v>1059</v>
      </c>
      <c r="P862" s="196">
        <v>524</v>
      </c>
      <c r="Q862" s="197">
        <v>865</v>
      </c>
      <c r="R862" s="198">
        <v>588</v>
      </c>
      <c r="S862" s="199">
        <v>852</v>
      </c>
      <c r="T862" s="196">
        <v>179</v>
      </c>
      <c r="U862" s="200">
        <v>123</v>
      </c>
      <c r="V862" s="198">
        <v>840</v>
      </c>
      <c r="W862" s="205">
        <v>507</v>
      </c>
      <c r="X862" s="196">
        <v>632</v>
      </c>
      <c r="Y862" s="200">
        <v>263</v>
      </c>
      <c r="Z862" s="198">
        <v>892</v>
      </c>
      <c r="AA862" s="196">
        <v>1182</v>
      </c>
      <c r="AB862" s="170">
        <f t="shared" si="16369"/>
        <v>8613</v>
      </c>
      <c r="AC862" s="171">
        <f t="shared" si="16370"/>
        <v>9766</v>
      </c>
      <c r="BI862" s="146" t="s">
        <v>32</v>
      </c>
      <c r="BJ862" s="129">
        <f>B862/B870</f>
        <v>6.0531074521747406E-2</v>
      </c>
      <c r="BK862" s="130">
        <f t="shared" ref="BK862" si="16780">C862/C870</f>
        <v>9.7589079950363408E-2</v>
      </c>
      <c r="BL862" s="131">
        <f t="shared" ref="BL862" si="16781">D862/D870</f>
        <v>4.5297504798464491E-2</v>
      </c>
      <c r="BM862" s="132">
        <f t="shared" ref="BM862" si="16782">E862/E870</f>
        <v>7.4170220656406452E-2</v>
      </c>
      <c r="BN862" s="129">
        <f t="shared" ref="BN862" si="16783">F862/F870</f>
        <v>4.0141321506427123E-2</v>
      </c>
      <c r="BO862" s="130">
        <f t="shared" ref="BO862" si="16784">G862/G870</f>
        <v>0.10910953641253308</v>
      </c>
      <c r="BP862" s="131">
        <f t="shared" ref="BP862" si="16785">H862/H870</f>
        <v>5.5112844803566451E-2</v>
      </c>
      <c r="BQ862" s="132">
        <f t="shared" ref="BQ862" si="16786">I862/I870</f>
        <v>9.0359849488579155E-2</v>
      </c>
      <c r="BR862" s="129">
        <f t="shared" ref="BR862" si="16787">J862/J870</f>
        <v>9.2532467532467536E-2</v>
      </c>
      <c r="BS862" s="130">
        <f t="shared" ref="BS862" si="16788">K862/K870</f>
        <v>2.11489898989899E-2</v>
      </c>
      <c r="BT862" s="131">
        <f t="shared" ref="BT862" si="16789">L862/L870</f>
        <v>9.0946800788136467E-2</v>
      </c>
      <c r="BU862" s="129">
        <f t="shared" ref="BU862" si="16790">M862/M870</f>
        <v>3.7421609951680888E-2</v>
      </c>
      <c r="BV862" s="133">
        <f t="shared" ref="BV862" si="16791">N862/N870</f>
        <v>7.2253739040742657E-2</v>
      </c>
      <c r="BW862" s="134">
        <f t="shared" ref="BW862" si="16792">O862/O870</f>
        <v>5.3409320153318542E-2</v>
      </c>
      <c r="BX862" s="129">
        <f t="shared" ref="BX862" si="16793">P862/P870</f>
        <v>5.0544998553101184E-2</v>
      </c>
      <c r="BY862" s="130">
        <f t="shared" ref="BY862" si="16794">Q862/Q870</f>
        <v>8.4299775850306985E-2</v>
      </c>
      <c r="BZ862" s="131">
        <f t="shared" ref="BZ862" si="16795">R862/R870</f>
        <v>5.0346776265091188E-2</v>
      </c>
      <c r="CA862" s="132">
        <f t="shared" ref="CA862" si="16796">S862/S870</f>
        <v>7.1088861076345433E-2</v>
      </c>
      <c r="CB862" s="129">
        <f t="shared" ref="CB862" si="16797">T862/T870</f>
        <v>6.2478184991273999E-2</v>
      </c>
      <c r="CC862" s="130">
        <f t="shared" ref="CC862" si="16798">U862/U870</f>
        <v>4.0540540540540543E-2</v>
      </c>
      <c r="CD862" s="131">
        <f t="shared" ref="CD862" si="16799">V862/V870</f>
        <v>8.7921289512246176E-2</v>
      </c>
      <c r="CE862" s="132">
        <f t="shared" ref="CE862" si="16800">W862/W870</f>
        <v>4.8107031027611727E-2</v>
      </c>
      <c r="CF862" s="129">
        <f t="shared" ref="CF862" si="16801">X862/X870</f>
        <v>6.8807838867719101E-2</v>
      </c>
      <c r="CG862" s="130">
        <f t="shared" ref="CG862" si="16802">Y862/Y870</f>
        <v>4.695590073201214E-2</v>
      </c>
      <c r="CH862" s="131">
        <f t="shared" ref="CH862" si="16803">Z862/Z870</f>
        <v>5.1773173138313311E-2</v>
      </c>
      <c r="CI862" s="129">
        <f t="shared" ref="CI862" si="16804">AA862/AA870</f>
        <v>6.451965065502184E-2</v>
      </c>
      <c r="CJ862" s="135">
        <f t="shared" ref="CJ862" si="16805">AB862/AB870</f>
        <v>6.1540330244289315E-2</v>
      </c>
      <c r="CK862" s="136">
        <f t="shared" ref="CK862" si="16806">AC862/AC870</f>
        <v>6.989693673060407E-2</v>
      </c>
    </row>
    <row r="863" spans="1:89" x14ac:dyDescent="0.2">
      <c r="A863" s="137" t="s">
        <v>33</v>
      </c>
      <c r="B863" s="206">
        <v>451</v>
      </c>
      <c r="C863" s="190">
        <v>673</v>
      </c>
      <c r="D863" s="191">
        <v>148</v>
      </c>
      <c r="E863" s="192">
        <v>300</v>
      </c>
      <c r="F863" s="189">
        <v>432</v>
      </c>
      <c r="G863" s="193">
        <v>798</v>
      </c>
      <c r="H863" s="191">
        <v>732</v>
      </c>
      <c r="I863" s="192">
        <v>1070</v>
      </c>
      <c r="J863" s="189">
        <v>95</v>
      </c>
      <c r="K863" s="190">
        <v>51</v>
      </c>
      <c r="L863" s="191">
        <v>599</v>
      </c>
      <c r="M863" s="189">
        <v>349</v>
      </c>
      <c r="N863" s="194">
        <v>1090</v>
      </c>
      <c r="O863" s="207">
        <v>1065</v>
      </c>
      <c r="P863" s="189">
        <v>375</v>
      </c>
      <c r="Q863" s="190">
        <v>623</v>
      </c>
      <c r="R863" s="191">
        <v>468</v>
      </c>
      <c r="S863" s="192">
        <v>663</v>
      </c>
      <c r="T863" s="189">
        <v>97</v>
      </c>
      <c r="U863" s="193">
        <v>113</v>
      </c>
      <c r="V863" s="191">
        <v>777</v>
      </c>
      <c r="W863" s="208">
        <v>422</v>
      </c>
      <c r="X863" s="189">
        <v>389</v>
      </c>
      <c r="Y863" s="193">
        <v>319</v>
      </c>
      <c r="Z863" s="191">
        <v>642</v>
      </c>
      <c r="AA863" s="189">
        <v>955</v>
      </c>
      <c r="AB863" s="170">
        <f t="shared" si="16369"/>
        <v>6295</v>
      </c>
      <c r="AC863" s="171">
        <f t="shared" si="16370"/>
        <v>7401</v>
      </c>
      <c r="BI863" s="137" t="s">
        <v>33</v>
      </c>
      <c r="BJ863" s="129">
        <f>B863/B870</f>
        <v>4.2923765108974971E-2</v>
      </c>
      <c r="BK863" s="130">
        <f t="shared" ref="BK863" si="16807">C863/C870</f>
        <v>5.9652543875199436E-2</v>
      </c>
      <c r="BL863" s="131">
        <f t="shared" ref="BL863" si="16808">D863/D870</f>
        <v>2.8406909788867563E-2</v>
      </c>
      <c r="BM863" s="132">
        <f t="shared" ref="BM863" si="16809">E863/E870</f>
        <v>5.5627665492304842E-2</v>
      </c>
      <c r="BN863" s="129">
        <f t="shared" ref="BN863" si="16810">F863/F870</f>
        <v>3.2473878072615196E-2</v>
      </c>
      <c r="BO863" s="130">
        <f t="shared" ref="BO863" si="16811">G863/G870</f>
        <v>6.8129428839750705E-2</v>
      </c>
      <c r="BP863" s="131">
        <f t="shared" ref="BP863" si="16812">H863/H870</f>
        <v>4.0791306770688214E-2</v>
      </c>
      <c r="BQ863" s="132">
        <f t="shared" ref="BQ863" si="16813">I863/I870</f>
        <v>5.670676771424029E-2</v>
      </c>
      <c r="BR863" s="129">
        <f t="shared" ref="BR863" si="16814">J863/J870</f>
        <v>3.0844155844155844E-2</v>
      </c>
      <c r="BS863" s="130">
        <f t="shared" ref="BS863" si="16815">K863/K870</f>
        <v>1.6098484848484848E-2</v>
      </c>
      <c r="BT863" s="131">
        <f t="shared" ref="BT863" si="16816">L863/L870</f>
        <v>6.2117598257803587E-2</v>
      </c>
      <c r="BU863" s="129">
        <f t="shared" ref="BU863" si="16817">M863/M870</f>
        <v>3.5879510640485245E-2</v>
      </c>
      <c r="BV863" s="133">
        <f t="shared" ref="BV863" si="16818">N863/N870</f>
        <v>5.6214543579164521E-2</v>
      </c>
      <c r="BW863" s="134">
        <f t="shared" ref="BW863" si="16819">O863/O870</f>
        <v>5.3711922533790597E-2</v>
      </c>
      <c r="BX863" s="129">
        <f t="shared" ref="BX863" si="16820">P863/P870</f>
        <v>3.617247033857432E-2</v>
      </c>
      <c r="BY863" s="130">
        <f t="shared" ref="BY863" si="16821">Q863/Q870</f>
        <v>6.0715329889874284E-2</v>
      </c>
      <c r="BZ863" s="131">
        <f t="shared" ref="BZ863" si="16822">R863/R870</f>
        <v>4.0071923966092986E-2</v>
      </c>
      <c r="CA863" s="132">
        <f t="shared" ref="CA863" si="16823">S863/S870</f>
        <v>5.5319148936170209E-2</v>
      </c>
      <c r="CB863" s="129">
        <f t="shared" ref="CB863" si="16824">T863/T870</f>
        <v>3.3856893542757414E-2</v>
      </c>
      <c r="CC863" s="130">
        <f t="shared" ref="CC863" si="16825">U863/U870</f>
        <v>3.7244561634805537E-2</v>
      </c>
      <c r="CD863" s="131">
        <f t="shared" ref="CD863" si="16826">V863/V870</f>
        <v>8.1327192798827719E-2</v>
      </c>
      <c r="CE863" s="132">
        <f t="shared" ref="CE863" si="16827">W863/W870</f>
        <v>4.0041749691621595E-2</v>
      </c>
      <c r="CF863" s="129">
        <f t="shared" ref="CF863" si="16828">X863/X870</f>
        <v>4.2351660315732169E-2</v>
      </c>
      <c r="CG863" s="130">
        <f t="shared" ref="CG863" si="16829">Y863/Y870</f>
        <v>5.6954115336547047E-2</v>
      </c>
      <c r="CH863" s="131">
        <f t="shared" ref="CH863" si="16830">Z863/Z870</f>
        <v>3.726275465784433E-2</v>
      </c>
      <c r="CI863" s="129">
        <f t="shared" ref="CI863" si="16831">AA863/AA870</f>
        <v>5.2128820960698687E-2</v>
      </c>
      <c r="CJ863" s="135">
        <f t="shared" ref="CJ863" si="16832">AB863/AB870</f>
        <v>4.4978100416556512E-2</v>
      </c>
      <c r="CK863" s="136">
        <f t="shared" ref="CK863" si="16833">AC863/AC870</f>
        <v>5.297022616661895E-2</v>
      </c>
    </row>
    <row r="864" spans="1:89" x14ac:dyDescent="0.2">
      <c r="A864" s="146" t="s">
        <v>34</v>
      </c>
      <c r="B864" s="203">
        <v>170</v>
      </c>
      <c r="C864" s="197">
        <v>279</v>
      </c>
      <c r="D864" s="198">
        <v>86</v>
      </c>
      <c r="E864" s="199">
        <v>188</v>
      </c>
      <c r="F864" s="196">
        <v>178</v>
      </c>
      <c r="G864" s="200">
        <v>510</v>
      </c>
      <c r="H864" s="198">
        <v>352</v>
      </c>
      <c r="I864" s="199">
        <v>812</v>
      </c>
      <c r="J864" s="196">
        <v>52</v>
      </c>
      <c r="K864" s="197">
        <v>41</v>
      </c>
      <c r="L864" s="198">
        <v>498</v>
      </c>
      <c r="M864" s="196">
        <v>179</v>
      </c>
      <c r="N864" s="201">
        <v>624</v>
      </c>
      <c r="O864" s="204">
        <v>741</v>
      </c>
      <c r="P864" s="196">
        <v>244</v>
      </c>
      <c r="Q864" s="197">
        <v>366</v>
      </c>
      <c r="R864" s="198">
        <v>327</v>
      </c>
      <c r="S864" s="199">
        <v>462</v>
      </c>
      <c r="T864" s="196">
        <v>46</v>
      </c>
      <c r="U864" s="200">
        <v>53</v>
      </c>
      <c r="V864" s="198">
        <v>395</v>
      </c>
      <c r="W864" s="205">
        <v>276</v>
      </c>
      <c r="X864" s="196">
        <v>145</v>
      </c>
      <c r="Y864" s="200">
        <v>239</v>
      </c>
      <c r="Z864" s="198">
        <v>481</v>
      </c>
      <c r="AA864" s="196">
        <v>410</v>
      </c>
      <c r="AB864" s="170">
        <f t="shared" si="16369"/>
        <v>3598</v>
      </c>
      <c r="AC864" s="171">
        <f t="shared" si="16370"/>
        <v>4556</v>
      </c>
      <c r="BI864" s="146" t="s">
        <v>34</v>
      </c>
      <c r="BJ864" s="129">
        <f>B864/B870</f>
        <v>1.6179689730655752E-2</v>
      </c>
      <c r="BK864" s="130">
        <f t="shared" ref="BK864" si="16834">C864/C870</f>
        <v>2.472965786208119E-2</v>
      </c>
      <c r="BL864" s="131">
        <f t="shared" ref="BL864" si="16835">D864/D870</f>
        <v>1.6506717850287907E-2</v>
      </c>
      <c r="BM864" s="132">
        <f t="shared" ref="BM864" si="16836">E864/E870</f>
        <v>3.4860003708511035E-2</v>
      </c>
      <c r="BN864" s="129">
        <f t="shared" ref="BN864" si="16837">F864/F870</f>
        <v>1.3380440502142373E-2</v>
      </c>
      <c r="BO864" s="130">
        <f t="shared" ref="BO864" si="16838">G864/G870</f>
        <v>4.3541364296081277E-2</v>
      </c>
      <c r="BP864" s="131">
        <f t="shared" ref="BP864" si="16839">H864/H870</f>
        <v>1.9615491780440236E-2</v>
      </c>
      <c r="BQ864" s="132">
        <f t="shared" ref="BQ864" si="16840">I864/I870</f>
        <v>4.3033547087815996E-2</v>
      </c>
      <c r="BR864" s="129">
        <f t="shared" ref="BR864" si="16841">J864/J870</f>
        <v>1.6883116883116882E-2</v>
      </c>
      <c r="BS864" s="130">
        <f t="shared" ref="BS864" si="16842">K864/K870</f>
        <v>1.2941919191919192E-2</v>
      </c>
      <c r="BT864" s="131">
        <f t="shared" ref="BT864" si="16843">L864/L870</f>
        <v>5.1643679352898472E-2</v>
      </c>
      <c r="BU864" s="129">
        <f t="shared" ref="BU864" si="16844">M864/M870</f>
        <v>1.8402385113601316E-2</v>
      </c>
      <c r="BV864" s="133">
        <f t="shared" ref="BV864" si="16845">N864/N870</f>
        <v>3.2181536874677667E-2</v>
      </c>
      <c r="BW864" s="134">
        <f t="shared" ref="BW864" si="16846">O864/O870</f>
        <v>3.7371393988299376E-2</v>
      </c>
      <c r="BX864" s="129">
        <f t="shared" ref="BX864" si="16847">P864/P870</f>
        <v>2.3536220700299027E-2</v>
      </c>
      <c r="BY864" s="130">
        <f t="shared" ref="BY864" si="16848">Q864/Q870</f>
        <v>3.566903810544781E-2</v>
      </c>
      <c r="BZ864" s="131">
        <f t="shared" ref="BZ864" si="16849">R864/R870</f>
        <v>2.7998972514770099E-2</v>
      </c>
      <c r="CA864" s="132">
        <f t="shared" ref="CA864" si="16850">S864/S870</f>
        <v>3.8548185231539425E-2</v>
      </c>
      <c r="CB864" s="129">
        <f t="shared" ref="CB864" si="16851">T864/T870</f>
        <v>1.6055846422338569E-2</v>
      </c>
      <c r="CC864" s="130">
        <f t="shared" ref="CC864" si="16852">U864/U870</f>
        <v>1.7468688200395519E-2</v>
      </c>
      <c r="CD864" s="131">
        <f t="shared" ref="CD864" si="16853">V864/V870</f>
        <v>4.134393971111576E-2</v>
      </c>
      <c r="CE864" s="132">
        <f t="shared" ref="CE864" si="16854">W864/W870</f>
        <v>2.6188442926273842E-2</v>
      </c>
      <c r="CF864" s="129">
        <f t="shared" ref="CF864" si="16855">X864/X870</f>
        <v>1.5786608600979857E-2</v>
      </c>
      <c r="CG864" s="130">
        <f t="shared" ref="CG864" si="16856">Y864/Y870</f>
        <v>4.2670951615782896E-2</v>
      </c>
      <c r="CH864" s="131">
        <f t="shared" ref="CH864" si="16857">Z864/Z870</f>
        <v>2.7918045156422312E-2</v>
      </c>
      <c r="CI864" s="129">
        <f t="shared" ref="CI864" si="16858">AA864/AA870</f>
        <v>2.2379912663755459E-2</v>
      </c>
      <c r="CJ864" s="135">
        <f t="shared" ref="CJ864" si="16859">AB864/AB870</f>
        <v>2.5707895996627535E-2</v>
      </c>
      <c r="CK864" s="136">
        <f t="shared" ref="CK864" si="16860">AC864/AC870</f>
        <v>3.2608073289436018E-2</v>
      </c>
    </row>
    <row r="865" spans="1:89" x14ac:dyDescent="0.2">
      <c r="A865" s="137" t="s">
        <v>35</v>
      </c>
      <c r="B865" s="206">
        <v>0</v>
      </c>
      <c r="C865" s="190">
        <v>112</v>
      </c>
      <c r="D865" s="191">
        <v>1</v>
      </c>
      <c r="E865" s="192">
        <v>64</v>
      </c>
      <c r="F865" s="189">
        <v>1</v>
      </c>
      <c r="G865" s="193">
        <v>152</v>
      </c>
      <c r="H865" s="191">
        <v>40</v>
      </c>
      <c r="I865" s="192">
        <v>189</v>
      </c>
      <c r="J865" s="189">
        <v>3</v>
      </c>
      <c r="K865" s="190">
        <v>10</v>
      </c>
      <c r="L865" s="191">
        <v>77</v>
      </c>
      <c r="M865" s="189">
        <v>28</v>
      </c>
      <c r="N865" s="194">
        <v>82</v>
      </c>
      <c r="O865" s="207">
        <v>77</v>
      </c>
      <c r="P865" s="189">
        <v>32</v>
      </c>
      <c r="Q865" s="190">
        <v>43</v>
      </c>
      <c r="R865" s="191">
        <v>45</v>
      </c>
      <c r="S865" s="192">
        <v>27</v>
      </c>
      <c r="T865" s="189">
        <v>7</v>
      </c>
      <c r="U865" s="193">
        <v>3</v>
      </c>
      <c r="V865" s="191">
        <v>32</v>
      </c>
      <c r="W865" s="208">
        <v>7</v>
      </c>
      <c r="X865" s="189">
        <v>21</v>
      </c>
      <c r="Y865" s="193">
        <v>15</v>
      </c>
      <c r="Z865" s="191">
        <v>20</v>
      </c>
      <c r="AA865" s="189">
        <v>31</v>
      </c>
      <c r="AB865" s="170">
        <f t="shared" si="16369"/>
        <v>361</v>
      </c>
      <c r="AC865" s="171">
        <f t="shared" si="16370"/>
        <v>758</v>
      </c>
      <c r="BI865" s="137" t="s">
        <v>35</v>
      </c>
      <c r="BJ865" s="129">
        <f>B865/B870</f>
        <v>0</v>
      </c>
      <c r="BK865" s="130">
        <f t="shared" ref="BK865" si="16861">C865/C870</f>
        <v>9.927317851444779E-3</v>
      </c>
      <c r="BL865" s="131">
        <f t="shared" ref="BL865" si="16862">D865/D870</f>
        <v>1.9193857965451057E-4</v>
      </c>
      <c r="BM865" s="132">
        <f t="shared" ref="BM865" si="16863">E865/E870</f>
        <v>1.1867235305025033E-2</v>
      </c>
      <c r="BN865" s="129">
        <f t="shared" ref="BN865" si="16864">F865/F870</f>
        <v>7.5171014056979622E-5</v>
      </c>
      <c r="BO865" s="130">
        <f t="shared" ref="BO865" si="16865">G865/G870</f>
        <v>1.297703406471442E-2</v>
      </c>
      <c r="BP865" s="131">
        <f t="shared" ref="BP865" si="16866">H865/H870</f>
        <v>2.2290331568682086E-3</v>
      </c>
      <c r="BQ865" s="132">
        <f t="shared" ref="BQ865" si="16867">I865/I870</f>
        <v>1.0016429063543377E-2</v>
      </c>
      <c r="BR865" s="129">
        <f t="shared" ref="BR865" si="16868">J865/J870</f>
        <v>9.7402597402597403E-4</v>
      </c>
      <c r="BS865" s="130">
        <f t="shared" ref="BS865" si="16869">K865/K870</f>
        <v>3.1565656565656565E-3</v>
      </c>
      <c r="BT865" s="131">
        <f t="shared" ref="BT865" si="16870">L865/L870</f>
        <v>7.9850668878979573E-3</v>
      </c>
      <c r="BU865" s="129">
        <f t="shared" ref="BU865" si="16871">M865/M870</f>
        <v>2.8785853808985301E-3</v>
      </c>
      <c r="BV865" s="133">
        <f t="shared" ref="BV865" si="16872">N865/N870</f>
        <v>4.2289840123775138E-3</v>
      </c>
      <c r="BW865" s="134">
        <f t="shared" ref="BW865" si="16873">O865/O870</f>
        <v>3.8833972160580996E-3</v>
      </c>
      <c r="BX865" s="129">
        <f t="shared" ref="BX865" si="16874">P865/P870</f>
        <v>3.0867174688916756E-3</v>
      </c>
      <c r="BY865" s="130">
        <f t="shared" ref="BY865" si="16875">Q865/Q870</f>
        <v>4.1906246954487867E-3</v>
      </c>
      <c r="BZ865" s="131">
        <f t="shared" ref="BZ865" si="16876">R865/R870</f>
        <v>3.8530696121243258E-3</v>
      </c>
      <c r="CA865" s="132">
        <f t="shared" ref="CA865" si="16877">S865/S870</f>
        <v>2.2528160200250315E-3</v>
      </c>
      <c r="CB865" s="129">
        <f t="shared" ref="CB865" si="16878">T865/T870</f>
        <v>2.4432809773123911E-3</v>
      </c>
      <c r="CC865" s="130">
        <f t="shared" ref="CC865" si="16879">U865/U870</f>
        <v>9.8879367172050102E-4</v>
      </c>
      <c r="CD865" s="131">
        <f t="shared" ref="CD865" si="16880">V865/V870</f>
        <v>3.3493824576093785E-3</v>
      </c>
      <c r="CE865" s="132">
        <f t="shared" ref="CE865" si="16881">W865/W870</f>
        <v>6.6419963943448147E-4</v>
      </c>
      <c r="CF865" s="129">
        <f t="shared" ref="CF865" si="16882">X865/X870</f>
        <v>2.2863364180729451E-3</v>
      </c>
      <c r="CG865" s="130">
        <f t="shared" ref="CG865" si="16883">Y865/Y870</f>
        <v>2.6780931976432779E-3</v>
      </c>
      <c r="CH865" s="131">
        <f t="shared" ref="CH865" si="16884">Z865/Z870</f>
        <v>1.1608334784375181E-3</v>
      </c>
      <c r="CI865" s="129">
        <f t="shared" ref="CI865" si="16885">AA865/AA870</f>
        <v>1.6921397379912665E-3</v>
      </c>
      <c r="CJ865" s="135">
        <f t="shared" ref="CJ865" si="16886">AB865/AB870</f>
        <v>2.5793636616960923E-3</v>
      </c>
      <c r="CK865" s="136">
        <f t="shared" ref="CK865" si="16887">AC865/AC870</f>
        <v>5.4251359862582307E-3</v>
      </c>
    </row>
    <row r="866" spans="1:89" x14ac:dyDescent="0.2">
      <c r="A866" s="146" t="s">
        <v>36</v>
      </c>
      <c r="B866" s="203"/>
      <c r="C866" s="197"/>
      <c r="D866" s="198"/>
      <c r="E866" s="199"/>
      <c r="F866" s="196"/>
      <c r="G866" s="200"/>
      <c r="H866" s="198"/>
      <c r="I866" s="199"/>
      <c r="J866" s="196"/>
      <c r="K866" s="200"/>
      <c r="L866" s="198"/>
      <c r="M866" s="196"/>
      <c r="N866" s="201"/>
      <c r="O866" s="204"/>
      <c r="P866" s="196"/>
      <c r="Q866" s="200"/>
      <c r="R866" s="198"/>
      <c r="S866" s="199"/>
      <c r="T866" s="196"/>
      <c r="U866" s="200"/>
      <c r="V866" s="198"/>
      <c r="W866" s="199"/>
      <c r="X866" s="196"/>
      <c r="Y866" s="200"/>
      <c r="Z866" s="198"/>
      <c r="AA866" s="196"/>
      <c r="AB866" s="170">
        <f t="shared" si="16369"/>
        <v>0</v>
      </c>
      <c r="AC866" s="171">
        <f t="shared" si="16370"/>
        <v>0</v>
      </c>
      <c r="BI866" s="146" t="s">
        <v>36</v>
      </c>
      <c r="BJ866" s="129">
        <f>B866/B870</f>
        <v>0</v>
      </c>
      <c r="BK866" s="130">
        <f t="shared" ref="BK866" si="16888">C866/C870</f>
        <v>0</v>
      </c>
      <c r="BL866" s="131">
        <f t="shared" ref="BL866" si="16889">D866/D870</f>
        <v>0</v>
      </c>
      <c r="BM866" s="132">
        <f t="shared" ref="BM866" si="16890">E866/E870</f>
        <v>0</v>
      </c>
      <c r="BN866" s="129">
        <f t="shared" ref="BN866" si="16891">F866/F870</f>
        <v>0</v>
      </c>
      <c r="BO866" s="130">
        <f t="shared" ref="BO866" si="16892">G866/G870</f>
        <v>0</v>
      </c>
      <c r="BP866" s="131">
        <f t="shared" ref="BP866" si="16893">H866/H870</f>
        <v>0</v>
      </c>
      <c r="BQ866" s="132">
        <f t="shared" ref="BQ866" si="16894">I866/I870</f>
        <v>0</v>
      </c>
      <c r="BR866" s="129">
        <f t="shared" ref="BR866" si="16895">J866/J870</f>
        <v>0</v>
      </c>
      <c r="BS866" s="130">
        <f t="shared" ref="BS866" si="16896">K866/K870</f>
        <v>0</v>
      </c>
      <c r="BT866" s="131">
        <f t="shared" ref="BT866" si="16897">L866/L870</f>
        <v>0</v>
      </c>
      <c r="BU866" s="129">
        <f t="shared" ref="BU866" si="16898">M866/M870</f>
        <v>0</v>
      </c>
      <c r="BV866" s="133">
        <f t="shared" ref="BV866" si="16899">N866/N870</f>
        <v>0</v>
      </c>
      <c r="BW866" s="134">
        <f t="shared" ref="BW866" si="16900">O866/O870</f>
        <v>0</v>
      </c>
      <c r="BX866" s="129">
        <f t="shared" ref="BX866" si="16901">P866/P870</f>
        <v>0</v>
      </c>
      <c r="BY866" s="130">
        <f t="shared" ref="BY866" si="16902">Q866/Q870</f>
        <v>0</v>
      </c>
      <c r="BZ866" s="131">
        <f t="shared" ref="BZ866" si="16903">R866/R870</f>
        <v>0</v>
      </c>
      <c r="CA866" s="132">
        <f t="shared" ref="CA866" si="16904">S866/S870</f>
        <v>0</v>
      </c>
      <c r="CB866" s="129">
        <f t="shared" ref="CB866" si="16905">T866/T870</f>
        <v>0</v>
      </c>
      <c r="CC866" s="130">
        <f t="shared" ref="CC866" si="16906">U866/U870</f>
        <v>0</v>
      </c>
      <c r="CD866" s="131">
        <f t="shared" ref="CD866" si="16907">V866/V870</f>
        <v>0</v>
      </c>
      <c r="CE866" s="132">
        <f t="shared" ref="CE866" si="16908">W866/W870</f>
        <v>0</v>
      </c>
      <c r="CF866" s="129">
        <f t="shared" ref="CF866" si="16909">X866/X870</f>
        <v>0</v>
      </c>
      <c r="CG866" s="130">
        <f t="shared" ref="CG866" si="16910">Y866/Y870</f>
        <v>0</v>
      </c>
      <c r="CH866" s="131">
        <f t="shared" ref="CH866" si="16911">Z866/Z870</f>
        <v>0</v>
      </c>
      <c r="CI866" s="129">
        <f t="shared" ref="CI866" si="16912">AA866/AA870</f>
        <v>0</v>
      </c>
      <c r="CJ866" s="135">
        <f t="shared" ref="CJ866" si="16913">AB866/AB870</f>
        <v>0</v>
      </c>
      <c r="CK866" s="136">
        <f t="shared" ref="CK866" si="16914">AC866/AC870</f>
        <v>0</v>
      </c>
    </row>
    <row r="867" spans="1:89" x14ac:dyDescent="0.2">
      <c r="A867" s="137" t="s">
        <v>37</v>
      </c>
      <c r="B867" s="59"/>
      <c r="C867" s="60"/>
      <c r="D867" s="139"/>
      <c r="E867" s="140"/>
      <c r="F867" s="138"/>
      <c r="G867" s="141"/>
      <c r="H867" s="139"/>
      <c r="I867" s="140"/>
      <c r="J867" s="138"/>
      <c r="K867" s="141"/>
      <c r="L867" s="139"/>
      <c r="M867" s="138"/>
      <c r="N867" s="142"/>
      <c r="O867" s="143"/>
      <c r="P867" s="138"/>
      <c r="Q867" s="141"/>
      <c r="R867" s="139"/>
      <c r="S867" s="140"/>
      <c r="T867" s="138"/>
      <c r="U867" s="141"/>
      <c r="V867" s="139"/>
      <c r="W867" s="140"/>
      <c r="X867" s="138"/>
      <c r="Y867" s="141"/>
      <c r="Z867" s="144"/>
      <c r="AA867" s="145"/>
      <c r="AB867" s="172">
        <f t="shared" ref="AB867:AB869" si="16915">SUM(B867,D867,F867,H867,J867,L867,N867,P867,R867,T867,V867,X867,Z867)</f>
        <v>0</v>
      </c>
      <c r="AC867" s="173">
        <f t="shared" ref="AC867:AC869" si="16916">SUM(C867,E867,G867,I867,K867,M867,O867,Q867,S867,U867,W867,Y867,AA867)</f>
        <v>0</v>
      </c>
      <c r="BI867" s="137" t="s">
        <v>37</v>
      </c>
      <c r="BJ867" s="129">
        <f>B867/B870</f>
        <v>0</v>
      </c>
      <c r="BK867" s="130">
        <f t="shared" ref="BK867" si="16917">C867/C870</f>
        <v>0</v>
      </c>
      <c r="BL867" s="131">
        <f t="shared" ref="BL867" si="16918">D867/D870</f>
        <v>0</v>
      </c>
      <c r="BM867" s="132">
        <f t="shared" ref="BM867" si="16919">E867/E870</f>
        <v>0</v>
      </c>
      <c r="BN867" s="129">
        <f t="shared" ref="BN867" si="16920">F867/F870</f>
        <v>0</v>
      </c>
      <c r="BO867" s="130">
        <f t="shared" ref="BO867" si="16921">G867/G870</f>
        <v>0</v>
      </c>
      <c r="BP867" s="131">
        <f t="shared" ref="BP867" si="16922">H867/H870</f>
        <v>0</v>
      </c>
      <c r="BQ867" s="132">
        <f t="shared" ref="BQ867" si="16923">I867/I870</f>
        <v>0</v>
      </c>
      <c r="BR867" s="129">
        <f t="shared" ref="BR867" si="16924">J867/J870</f>
        <v>0</v>
      </c>
      <c r="BS867" s="130">
        <f t="shared" ref="BS867" si="16925">K867/K870</f>
        <v>0</v>
      </c>
      <c r="BT867" s="131">
        <f t="shared" ref="BT867" si="16926">L867/L870</f>
        <v>0</v>
      </c>
      <c r="BU867" s="129">
        <f t="shared" ref="BU867" si="16927">M867/M870</f>
        <v>0</v>
      </c>
      <c r="BV867" s="133">
        <f t="shared" ref="BV867" si="16928">N867/N870</f>
        <v>0</v>
      </c>
      <c r="BW867" s="134">
        <f t="shared" ref="BW867" si="16929">O867/O870</f>
        <v>0</v>
      </c>
      <c r="BX867" s="129">
        <f t="shared" ref="BX867" si="16930">P867/P870</f>
        <v>0</v>
      </c>
      <c r="BY867" s="130">
        <f t="shared" ref="BY867" si="16931">Q867/Q870</f>
        <v>0</v>
      </c>
      <c r="BZ867" s="131">
        <f t="shared" ref="BZ867" si="16932">R867/R870</f>
        <v>0</v>
      </c>
      <c r="CA867" s="132">
        <f t="shared" ref="CA867" si="16933">S867/S870</f>
        <v>0</v>
      </c>
      <c r="CB867" s="129">
        <f t="shared" ref="CB867" si="16934">T867/T870</f>
        <v>0</v>
      </c>
      <c r="CC867" s="130">
        <f t="shared" ref="CC867" si="16935">U867/U870</f>
        <v>0</v>
      </c>
      <c r="CD867" s="131">
        <f t="shared" ref="CD867" si="16936">V867/V870</f>
        <v>0</v>
      </c>
      <c r="CE867" s="132">
        <f t="shared" ref="CE867" si="16937">W867/W870</f>
        <v>0</v>
      </c>
      <c r="CF867" s="129">
        <f t="shared" ref="CF867" si="16938">X867/X870</f>
        <v>0</v>
      </c>
      <c r="CG867" s="130">
        <f t="shared" ref="CG867" si="16939">Y867/Y870</f>
        <v>0</v>
      </c>
      <c r="CH867" s="131">
        <f t="shared" ref="CH867" si="16940">Z867/Z870</f>
        <v>0</v>
      </c>
      <c r="CI867" s="129">
        <f t="shared" ref="CI867" si="16941">AA867/AA870</f>
        <v>0</v>
      </c>
      <c r="CJ867" s="135">
        <f t="shared" ref="CJ867" si="16942">AB867/AB870</f>
        <v>0</v>
      </c>
      <c r="CK867" s="136">
        <f t="shared" ref="CK867" si="16943">AC867/AC870</f>
        <v>0</v>
      </c>
    </row>
    <row r="868" spans="1:89" x14ac:dyDescent="0.2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>
        <f t="shared" si="16915"/>
        <v>0</v>
      </c>
      <c r="AC868" s="173">
        <f t="shared" si="16916"/>
        <v>0</v>
      </c>
      <c r="BI868" s="146" t="s">
        <v>38</v>
      </c>
      <c r="BJ868" s="129">
        <f>B868/B870</f>
        <v>0</v>
      </c>
      <c r="BK868" s="130">
        <f t="shared" ref="BK868" si="16944">C868/C870</f>
        <v>0</v>
      </c>
      <c r="BL868" s="131">
        <f t="shared" ref="BL868" si="16945">D868/D870</f>
        <v>0</v>
      </c>
      <c r="BM868" s="132">
        <f t="shared" ref="BM868" si="16946">E868/E870</f>
        <v>0</v>
      </c>
      <c r="BN868" s="129">
        <f t="shared" ref="BN868" si="16947">F868/F870</f>
        <v>0</v>
      </c>
      <c r="BO868" s="130">
        <f t="shared" ref="BO868" si="16948">G868/G870</f>
        <v>0</v>
      </c>
      <c r="BP868" s="131">
        <f t="shared" ref="BP868" si="16949">H868/H870</f>
        <v>0</v>
      </c>
      <c r="BQ868" s="132">
        <f t="shared" ref="BQ868" si="16950">I868/I870</f>
        <v>0</v>
      </c>
      <c r="BR868" s="129">
        <f t="shared" ref="BR868" si="16951">J868/J870</f>
        <v>0</v>
      </c>
      <c r="BS868" s="130">
        <f t="shared" ref="BS868" si="16952">K868/K870</f>
        <v>0</v>
      </c>
      <c r="BT868" s="131">
        <f t="shared" ref="BT868" si="16953">L868/L870</f>
        <v>0</v>
      </c>
      <c r="BU868" s="129">
        <f t="shared" ref="BU868" si="16954">M868/M870</f>
        <v>0</v>
      </c>
      <c r="BV868" s="133">
        <f t="shared" ref="BV868" si="16955">N868/N870</f>
        <v>0</v>
      </c>
      <c r="BW868" s="134">
        <f t="shared" ref="BW868" si="16956">O868/O870</f>
        <v>0</v>
      </c>
      <c r="BX868" s="129">
        <f t="shared" ref="BX868" si="16957">P868/P870</f>
        <v>0</v>
      </c>
      <c r="BY868" s="130">
        <f t="shared" ref="BY868" si="16958">Q868/Q870</f>
        <v>0</v>
      </c>
      <c r="BZ868" s="131">
        <f t="shared" ref="BZ868" si="16959">R868/R870</f>
        <v>0</v>
      </c>
      <c r="CA868" s="132">
        <f t="shared" ref="CA868" si="16960">S868/S870</f>
        <v>0</v>
      </c>
      <c r="CB868" s="129">
        <f t="shared" ref="CB868" si="16961">T868/T870</f>
        <v>0</v>
      </c>
      <c r="CC868" s="130">
        <f t="shared" ref="CC868" si="16962">U868/U870</f>
        <v>0</v>
      </c>
      <c r="CD868" s="131">
        <f t="shared" ref="CD868" si="16963">V868/V870</f>
        <v>0</v>
      </c>
      <c r="CE868" s="132">
        <f t="shared" ref="CE868" si="16964">W868/W870</f>
        <v>0</v>
      </c>
      <c r="CF868" s="129">
        <f t="shared" ref="CF868" si="16965">X868/X870</f>
        <v>0</v>
      </c>
      <c r="CG868" s="130">
        <f t="shared" ref="CG868" si="16966">Y868/Y870</f>
        <v>0</v>
      </c>
      <c r="CH868" s="131">
        <f t="shared" ref="CH868" si="16967">Z868/Z870</f>
        <v>0</v>
      </c>
      <c r="CI868" s="129">
        <f t="shared" ref="CI868" si="16968">AA868/AA870</f>
        <v>0</v>
      </c>
      <c r="CJ868" s="135">
        <f t="shared" ref="CJ868" si="16969">AB868/AB870</f>
        <v>0</v>
      </c>
      <c r="CK868" s="136">
        <f t="shared" ref="CK868" si="16970">AC868/AC870</f>
        <v>0</v>
      </c>
    </row>
    <row r="869" spans="1:89" ht="13.5" thickBot="1" x14ac:dyDescent="0.25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>
        <f t="shared" si="16915"/>
        <v>0</v>
      </c>
      <c r="AC869" s="173">
        <f t="shared" si="16916"/>
        <v>0</v>
      </c>
      <c r="BI869" s="137" t="s">
        <v>39</v>
      </c>
      <c r="BJ869" s="129">
        <f>B869/B870</f>
        <v>0</v>
      </c>
      <c r="BK869" s="130">
        <f t="shared" ref="BK869" si="16971">C869/C870</f>
        <v>0</v>
      </c>
      <c r="BL869" s="131">
        <f t="shared" ref="BL869" si="16972">D869/D870</f>
        <v>0</v>
      </c>
      <c r="BM869" s="132">
        <f t="shared" ref="BM869" si="16973">E869/E870</f>
        <v>0</v>
      </c>
      <c r="BN869" s="129">
        <f t="shared" ref="BN869" si="16974">F869/F870</f>
        <v>0</v>
      </c>
      <c r="BO869" s="130">
        <f t="shared" ref="BO869" si="16975">G869/G870</f>
        <v>0</v>
      </c>
      <c r="BP869" s="131">
        <f t="shared" ref="BP869" si="16976">H869/H870</f>
        <v>0</v>
      </c>
      <c r="BQ869" s="132">
        <f t="shared" ref="BQ869" si="16977">I869/I870</f>
        <v>0</v>
      </c>
      <c r="BR869" s="129">
        <f t="shared" ref="BR869" si="16978">J869/J870</f>
        <v>0</v>
      </c>
      <c r="BS869" s="130">
        <f t="shared" ref="BS869" si="16979">K869/K870</f>
        <v>0</v>
      </c>
      <c r="BT869" s="131">
        <f t="shared" ref="BT869" si="16980">L869/L870</f>
        <v>0</v>
      </c>
      <c r="BU869" s="129">
        <f t="shared" ref="BU869" si="16981">M869/M870</f>
        <v>0</v>
      </c>
      <c r="BV869" s="133">
        <f t="shared" ref="BV869" si="16982">N869/N870</f>
        <v>0</v>
      </c>
      <c r="BW869" s="134">
        <f t="shared" ref="BW869" si="16983">O869/O870</f>
        <v>0</v>
      </c>
      <c r="BX869" s="129">
        <f t="shared" ref="BX869" si="16984">P869/P870</f>
        <v>0</v>
      </c>
      <c r="BY869" s="130">
        <f t="shared" ref="BY869" si="16985">Q869/Q870</f>
        <v>0</v>
      </c>
      <c r="BZ869" s="131">
        <f t="shared" ref="BZ869" si="16986">R869/R870</f>
        <v>0</v>
      </c>
      <c r="CA869" s="132">
        <f t="shared" ref="CA869" si="16987">S869/S870</f>
        <v>0</v>
      </c>
      <c r="CB869" s="129">
        <f t="shared" ref="CB869" si="16988">T869/T870</f>
        <v>0</v>
      </c>
      <c r="CC869" s="130">
        <f t="shared" ref="CC869" si="16989">U869/U870</f>
        <v>0</v>
      </c>
      <c r="CD869" s="131">
        <f t="shared" ref="CD869" si="16990">V869/V870</f>
        <v>0</v>
      </c>
      <c r="CE869" s="132">
        <f t="shared" ref="CE869" si="16991">W869/W870</f>
        <v>0</v>
      </c>
      <c r="CF869" s="129">
        <f t="shared" ref="CF869" si="16992">X869/X870</f>
        <v>0</v>
      </c>
      <c r="CG869" s="130">
        <f t="shared" ref="CG869" si="16993">Y869/Y870</f>
        <v>0</v>
      </c>
      <c r="CH869" s="131">
        <f t="shared" ref="CH869" si="16994">Z869/Z870</f>
        <v>0</v>
      </c>
      <c r="CI869" s="129">
        <f t="shared" ref="CI869" si="16995">AA869/AA870</f>
        <v>0</v>
      </c>
      <c r="CJ869" s="135">
        <f t="shared" ref="CJ869" si="16996">AB869/AB870</f>
        <v>0</v>
      </c>
      <c r="CK869" s="136">
        <f t="shared" ref="CK869" si="16997">AC869/AC870</f>
        <v>0</v>
      </c>
    </row>
    <row r="870" spans="1:89" ht="14.25" thickTop="1" thickBot="1" x14ac:dyDescent="0.25">
      <c r="A870" s="267" t="s">
        <v>13</v>
      </c>
      <c r="B870" s="20">
        <f t="shared" ref="B870:AA870" si="16998">SUM(B847:B869)</f>
        <v>10507</v>
      </c>
      <c r="C870" s="21">
        <f t="shared" si="16998"/>
        <v>11282</v>
      </c>
      <c r="D870" s="20">
        <f t="shared" si="16998"/>
        <v>5210</v>
      </c>
      <c r="E870" s="21">
        <f t="shared" si="16998"/>
        <v>5393</v>
      </c>
      <c r="F870" s="20">
        <f t="shared" si="16998"/>
        <v>13303</v>
      </c>
      <c r="G870" s="21">
        <f t="shared" si="16998"/>
        <v>11713</v>
      </c>
      <c r="H870" s="20">
        <f t="shared" si="16998"/>
        <v>17945</v>
      </c>
      <c r="I870" s="21">
        <f t="shared" si="16998"/>
        <v>18869</v>
      </c>
      <c r="J870" s="20">
        <f t="shared" si="16998"/>
        <v>3080</v>
      </c>
      <c r="K870" s="21">
        <f t="shared" si="16998"/>
        <v>3168</v>
      </c>
      <c r="L870" s="20">
        <f t="shared" si="16998"/>
        <v>9643</v>
      </c>
      <c r="M870" s="21">
        <f t="shared" si="16998"/>
        <v>9727</v>
      </c>
      <c r="N870" s="20">
        <f t="shared" si="16998"/>
        <v>19390</v>
      </c>
      <c r="O870" s="21">
        <f t="shared" si="16998"/>
        <v>19828</v>
      </c>
      <c r="P870" s="20">
        <f t="shared" si="16998"/>
        <v>10367</v>
      </c>
      <c r="Q870" s="21">
        <f t="shared" si="16998"/>
        <v>10261</v>
      </c>
      <c r="R870" s="20">
        <f t="shared" si="16998"/>
        <v>11679</v>
      </c>
      <c r="S870" s="21">
        <f t="shared" si="16998"/>
        <v>11985</v>
      </c>
      <c r="T870" s="20">
        <f t="shared" si="16998"/>
        <v>2865</v>
      </c>
      <c r="U870" s="21">
        <f t="shared" si="16998"/>
        <v>3034</v>
      </c>
      <c r="V870" s="20">
        <f t="shared" si="16998"/>
        <v>9554</v>
      </c>
      <c r="W870" s="21">
        <f t="shared" si="16998"/>
        <v>10539</v>
      </c>
      <c r="X870" s="20">
        <f t="shared" si="16998"/>
        <v>9185</v>
      </c>
      <c r="Y870" s="21">
        <f t="shared" si="16998"/>
        <v>5601</v>
      </c>
      <c r="Z870" s="20">
        <f t="shared" si="16998"/>
        <v>17229</v>
      </c>
      <c r="AA870" s="21">
        <f t="shared" si="16998"/>
        <v>18320</v>
      </c>
      <c r="AB870" s="174">
        <f t="shared" ref="AB870:AC870" si="16999">SUM(AB846:AB869)</f>
        <v>139957</v>
      </c>
      <c r="AC870" s="175">
        <f t="shared" si="16999"/>
        <v>139720</v>
      </c>
      <c r="BI870" s="267" t="s">
        <v>13</v>
      </c>
      <c r="BJ870" s="155">
        <f>SUM(BJ846:BJ869)</f>
        <v>1.0000000000000002</v>
      </c>
      <c r="BK870" s="156">
        <f t="shared" ref="BK870:CK870" si="17000">SUM(BK846:BK869)</f>
        <v>1</v>
      </c>
      <c r="BL870" s="155">
        <f t="shared" si="17000"/>
        <v>1.0000000000000002</v>
      </c>
      <c r="BM870" s="156">
        <f t="shared" si="17000"/>
        <v>1</v>
      </c>
      <c r="BN870" s="155">
        <f t="shared" si="17000"/>
        <v>1.0000000000000002</v>
      </c>
      <c r="BO870" s="156">
        <f t="shared" si="17000"/>
        <v>0.99999999999999989</v>
      </c>
      <c r="BP870" s="155">
        <f t="shared" si="17000"/>
        <v>0.99999999999999989</v>
      </c>
      <c r="BQ870" s="156">
        <f t="shared" si="17000"/>
        <v>1.0000000000000002</v>
      </c>
      <c r="BR870" s="155">
        <f t="shared" si="17000"/>
        <v>1</v>
      </c>
      <c r="BS870" s="156">
        <f t="shared" si="17000"/>
        <v>1.0000000000000002</v>
      </c>
      <c r="BT870" s="155">
        <f t="shared" si="17000"/>
        <v>0.99999999999999989</v>
      </c>
      <c r="BU870" s="156">
        <f t="shared" si="17000"/>
        <v>1.0000000000000002</v>
      </c>
      <c r="BV870" s="155">
        <f t="shared" si="17000"/>
        <v>0.99999999999999978</v>
      </c>
      <c r="BW870" s="156">
        <f t="shared" si="17000"/>
        <v>1</v>
      </c>
      <c r="BX870" s="155">
        <f t="shared" si="17000"/>
        <v>0.99999999999999989</v>
      </c>
      <c r="BY870" s="156">
        <f t="shared" si="17000"/>
        <v>1</v>
      </c>
      <c r="BZ870" s="155">
        <f t="shared" si="17000"/>
        <v>0.99999999999999978</v>
      </c>
      <c r="CA870" s="156">
        <f t="shared" si="17000"/>
        <v>1</v>
      </c>
      <c r="CB870" s="155">
        <f t="shared" si="17000"/>
        <v>1.0000000000000002</v>
      </c>
      <c r="CC870" s="156">
        <f t="shared" si="17000"/>
        <v>1</v>
      </c>
      <c r="CD870" s="155">
        <f t="shared" si="17000"/>
        <v>1</v>
      </c>
      <c r="CE870" s="156">
        <f t="shared" si="17000"/>
        <v>0.99999999999999989</v>
      </c>
      <c r="CF870" s="155">
        <f t="shared" si="17000"/>
        <v>1</v>
      </c>
      <c r="CG870" s="156">
        <f t="shared" si="17000"/>
        <v>0.99999999999999989</v>
      </c>
      <c r="CH870" s="155">
        <f t="shared" si="17000"/>
        <v>1</v>
      </c>
      <c r="CI870" s="156">
        <f t="shared" si="17000"/>
        <v>1.0000000000000002</v>
      </c>
      <c r="CJ870" s="155">
        <f t="shared" si="17000"/>
        <v>0.99999999999999989</v>
      </c>
      <c r="CK870" s="156">
        <f t="shared" si="17000"/>
        <v>1</v>
      </c>
    </row>
    <row r="871" spans="1:89" ht="13.5" thickTop="1" x14ac:dyDescent="0.2">
      <c r="A871" s="187"/>
    </row>
    <row r="873" spans="1:89" x14ac:dyDescent="0.2">
      <c r="A873" s="301">
        <f>+A842+1</f>
        <v>44498</v>
      </c>
      <c r="B873" s="301"/>
      <c r="C873" s="301"/>
      <c r="D873" s="301"/>
      <c r="BI873" s="300">
        <f>+BI811+2</f>
        <v>44498</v>
      </c>
      <c r="BJ873" s="300"/>
      <c r="BK873" s="300"/>
      <c r="BL873" s="300"/>
    </row>
    <row r="874" spans="1:89" ht="13.5" thickBot="1" x14ac:dyDescent="0.25">
      <c r="AE874" s="270" t="s">
        <v>84</v>
      </c>
    </row>
    <row r="875" spans="1:89" ht="14.25" thickTop="1" thickBot="1" x14ac:dyDescent="0.25">
      <c r="A875" s="298" t="s">
        <v>0</v>
      </c>
      <c r="B875" s="292" t="s">
        <v>1</v>
      </c>
      <c r="C875" s="293"/>
      <c r="D875" s="292" t="s">
        <v>2</v>
      </c>
      <c r="E875" s="293"/>
      <c r="F875" s="292" t="s">
        <v>3</v>
      </c>
      <c r="G875" s="293"/>
      <c r="H875" s="292" t="s">
        <v>4</v>
      </c>
      <c r="I875" s="293"/>
      <c r="J875" s="292" t="s">
        <v>5</v>
      </c>
      <c r="K875" s="293"/>
      <c r="L875" s="292" t="s">
        <v>6</v>
      </c>
      <c r="M875" s="293"/>
      <c r="N875" s="292" t="s">
        <v>7</v>
      </c>
      <c r="O875" s="293"/>
      <c r="P875" s="292" t="s">
        <v>8</v>
      </c>
      <c r="Q875" s="293"/>
      <c r="R875" s="292" t="s">
        <v>9</v>
      </c>
      <c r="S875" s="293"/>
      <c r="T875" s="292" t="s">
        <v>10</v>
      </c>
      <c r="U875" s="293"/>
      <c r="V875" s="292" t="s">
        <v>11</v>
      </c>
      <c r="W875" s="293"/>
      <c r="X875" s="292" t="s">
        <v>12</v>
      </c>
      <c r="Y875" s="293"/>
      <c r="Z875" s="294" t="s">
        <v>40</v>
      </c>
      <c r="AA875" s="295"/>
      <c r="AB875" s="296" t="s">
        <v>41</v>
      </c>
      <c r="AC875" s="297"/>
      <c r="AE875" s="298" t="s">
        <v>0</v>
      </c>
      <c r="AF875" s="292" t="s">
        <v>1</v>
      </c>
      <c r="AG875" s="293"/>
      <c r="AH875" s="292" t="s">
        <v>2</v>
      </c>
      <c r="AI875" s="293"/>
      <c r="AJ875" s="292" t="s">
        <v>3</v>
      </c>
      <c r="AK875" s="293"/>
      <c r="AL875" s="292" t="s">
        <v>4</v>
      </c>
      <c r="AM875" s="293"/>
      <c r="AN875" s="292" t="s">
        <v>5</v>
      </c>
      <c r="AO875" s="293"/>
      <c r="AP875" s="292" t="s">
        <v>6</v>
      </c>
      <c r="AQ875" s="293"/>
      <c r="AR875" s="292" t="s">
        <v>7</v>
      </c>
      <c r="AS875" s="293"/>
      <c r="AT875" s="292" t="s">
        <v>8</v>
      </c>
      <c r="AU875" s="293"/>
      <c r="AV875" s="292" t="s">
        <v>9</v>
      </c>
      <c r="AW875" s="293"/>
      <c r="AX875" s="292" t="s">
        <v>10</v>
      </c>
      <c r="AY875" s="293"/>
      <c r="AZ875" s="292" t="s">
        <v>11</v>
      </c>
      <c r="BA875" s="293"/>
      <c r="BB875" s="292" t="s">
        <v>12</v>
      </c>
      <c r="BC875" s="293"/>
      <c r="BD875" s="294" t="s">
        <v>40</v>
      </c>
      <c r="BE875" s="295"/>
      <c r="BF875" s="296" t="s">
        <v>41</v>
      </c>
      <c r="BG875" s="297"/>
      <c r="BI875" s="298" t="s">
        <v>0</v>
      </c>
      <c r="BJ875" s="292" t="s">
        <v>1</v>
      </c>
      <c r="BK875" s="293"/>
      <c r="BL875" s="292" t="s">
        <v>2</v>
      </c>
      <c r="BM875" s="293"/>
      <c r="BN875" s="292" t="s">
        <v>3</v>
      </c>
      <c r="BO875" s="293"/>
      <c r="BP875" s="292" t="s">
        <v>4</v>
      </c>
      <c r="BQ875" s="293"/>
      <c r="BR875" s="292" t="s">
        <v>5</v>
      </c>
      <c r="BS875" s="293"/>
      <c r="BT875" s="292" t="s">
        <v>6</v>
      </c>
      <c r="BU875" s="293"/>
      <c r="BV875" s="292" t="s">
        <v>7</v>
      </c>
      <c r="BW875" s="293"/>
      <c r="BX875" s="292" t="s">
        <v>8</v>
      </c>
      <c r="BY875" s="293"/>
      <c r="BZ875" s="292" t="s">
        <v>9</v>
      </c>
      <c r="CA875" s="293"/>
      <c r="CB875" s="292" t="s">
        <v>10</v>
      </c>
      <c r="CC875" s="293"/>
      <c r="CD875" s="292" t="s">
        <v>11</v>
      </c>
      <c r="CE875" s="293"/>
      <c r="CF875" s="292" t="s">
        <v>12</v>
      </c>
      <c r="CG875" s="293"/>
      <c r="CH875" s="294" t="s">
        <v>40</v>
      </c>
      <c r="CI875" s="295"/>
      <c r="CJ875" s="292" t="s">
        <v>41</v>
      </c>
      <c r="CK875" s="293"/>
    </row>
    <row r="876" spans="1:89" ht="15" thickTop="1" thickBot="1" x14ac:dyDescent="0.3">
      <c r="A876" s="299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9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9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3.5" thickTop="1" x14ac:dyDescent="0.2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3" t="str">
        <f>$AE$9</f>
        <v>07:00 - 07:59</v>
      </c>
      <c r="AF877" s="126">
        <f>SUMIF($A$9:$A$32,$AE877,B$877:B$900)</f>
        <v>1163</v>
      </c>
      <c r="AG877" s="186">
        <f t="shared" ref="AG877:AV879" si="17001">SUMIF($A$9:$A$32,$AE877,C$877:C$900)</f>
        <v>464</v>
      </c>
      <c r="AH877" s="127">
        <f t="shared" si="17001"/>
        <v>531</v>
      </c>
      <c r="AI877" s="180">
        <f t="shared" si="17001"/>
        <v>371</v>
      </c>
      <c r="AJ877" s="126">
        <f t="shared" si="17001"/>
        <v>1357</v>
      </c>
      <c r="AK877" s="128">
        <f t="shared" si="17001"/>
        <v>673</v>
      </c>
      <c r="AL877" s="127">
        <f t="shared" si="17001"/>
        <v>1573</v>
      </c>
      <c r="AM877" s="180">
        <f t="shared" si="17001"/>
        <v>1103</v>
      </c>
      <c r="AN877" s="126">
        <f t="shared" si="17001"/>
        <v>136</v>
      </c>
      <c r="AO877" s="128">
        <f t="shared" si="17001"/>
        <v>466</v>
      </c>
      <c r="AP877" s="127">
        <f t="shared" si="17001"/>
        <v>473</v>
      </c>
      <c r="AQ877" s="126">
        <f t="shared" si="17001"/>
        <v>1220</v>
      </c>
      <c r="AR877" s="179">
        <f t="shared" si="17001"/>
        <v>1502</v>
      </c>
      <c r="AS877" s="181">
        <f t="shared" si="17001"/>
        <v>1989</v>
      </c>
      <c r="AT877" s="126">
        <f t="shared" si="17001"/>
        <v>1040</v>
      </c>
      <c r="AU877" s="128">
        <f t="shared" si="17001"/>
        <v>934</v>
      </c>
      <c r="AV877" s="127">
        <f t="shared" si="17001"/>
        <v>1167</v>
      </c>
      <c r="AW877" s="180">
        <f t="shared" ref="AW877:BE879" si="17002">SUMIF($A$9:$A$32,$AE877,S$877:S$900)</f>
        <v>762</v>
      </c>
      <c r="AX877" s="126">
        <f t="shared" si="17002"/>
        <v>153</v>
      </c>
      <c r="AY877" s="128">
        <f t="shared" si="17002"/>
        <v>521</v>
      </c>
      <c r="AZ877" s="127">
        <f t="shared" si="17002"/>
        <v>461</v>
      </c>
      <c r="BA877" s="180">
        <f t="shared" si="17002"/>
        <v>1000</v>
      </c>
      <c r="BB877" s="126">
        <f t="shared" si="17002"/>
        <v>790</v>
      </c>
      <c r="BC877" s="128">
        <f t="shared" si="17002"/>
        <v>702</v>
      </c>
      <c r="BD877" s="184">
        <f t="shared" si="17002"/>
        <v>1475</v>
      </c>
      <c r="BE877" s="185">
        <f t="shared" si="17002"/>
        <v>1141</v>
      </c>
      <c r="BF877" s="170">
        <f>AF877+AH877+AJ877+AL877+AN877+AP877+AR877+AT877+AV877+AX877+AZ877+BB877+BD877</f>
        <v>11821</v>
      </c>
      <c r="BG877" s="171">
        <f>AG877+AI877+AK877+AM877+AO877+AQ877+AS877+AU877+AW877+AY877+BA877+BC877+BE877</f>
        <v>11346</v>
      </c>
      <c r="BI877" s="125" t="s">
        <v>16</v>
      </c>
      <c r="BJ877" s="129">
        <f>B877/B901</f>
        <v>0</v>
      </c>
      <c r="BK877" s="130">
        <f t="shared" ref="BK877" si="17003">C877/C901</f>
        <v>0</v>
      </c>
      <c r="BL877" s="131">
        <f t="shared" ref="BL877" si="17004">D877/D901</f>
        <v>0</v>
      </c>
      <c r="BM877" s="132">
        <f t="shared" ref="BM877" si="17005">E877/E901</f>
        <v>0</v>
      </c>
      <c r="BN877" s="129">
        <f t="shared" ref="BN877" si="17006">F877/F901</f>
        <v>0</v>
      </c>
      <c r="BO877" s="130">
        <f t="shared" ref="BO877" si="17007">G877/G901</f>
        <v>0</v>
      </c>
      <c r="BP877" s="131">
        <f t="shared" ref="BP877" si="17008">H877/H901</f>
        <v>0</v>
      </c>
      <c r="BQ877" s="132">
        <f t="shared" ref="BQ877" si="17009">I877/I901</f>
        <v>0</v>
      </c>
      <c r="BR877" s="129">
        <f t="shared" ref="BR877" si="17010">J877/J901</f>
        <v>0</v>
      </c>
      <c r="BS877" s="130">
        <f t="shared" ref="BS877" si="17011">K877/K901</f>
        <v>0</v>
      </c>
      <c r="BT877" s="131">
        <f t="shared" ref="BT877" si="17012">L877/L901</f>
        <v>0</v>
      </c>
      <c r="BU877" s="129">
        <f t="shared" ref="BU877" si="17013">M877/M901</f>
        <v>0</v>
      </c>
      <c r="BV877" s="133">
        <f t="shared" ref="BV877" si="17014">N877/N901</f>
        <v>0</v>
      </c>
      <c r="BW877" s="134">
        <f t="shared" ref="BW877" si="17015">O877/O901</f>
        <v>0</v>
      </c>
      <c r="BX877" s="129">
        <f t="shared" ref="BX877" si="17016">P877/P901</f>
        <v>0</v>
      </c>
      <c r="BY877" s="130">
        <f t="shared" ref="BY877" si="17017">Q877/Q901</f>
        <v>0</v>
      </c>
      <c r="BZ877" s="131">
        <f t="shared" ref="BZ877" si="17018">R877/R901</f>
        <v>0</v>
      </c>
      <c r="CA877" s="132">
        <f t="shared" ref="CA877" si="17019">S877/S901</f>
        <v>0</v>
      </c>
      <c r="CB877" s="129">
        <f t="shared" ref="CB877" si="17020">T877/T901</f>
        <v>0</v>
      </c>
      <c r="CC877" s="130">
        <f t="shared" ref="CC877" si="17021">U877/U901</f>
        <v>0</v>
      </c>
      <c r="CD877" s="131">
        <f t="shared" ref="CD877" si="17022">V877/V901</f>
        <v>0</v>
      </c>
      <c r="CE877" s="132">
        <f t="shared" ref="CE877" si="17023">W877/W901</f>
        <v>0</v>
      </c>
      <c r="CF877" s="129">
        <f t="shared" ref="CF877" si="17024">X877/X901</f>
        <v>0</v>
      </c>
      <c r="CG877" s="130">
        <f t="shared" ref="CG877" si="17025">Y877/Y901</f>
        <v>0</v>
      </c>
      <c r="CH877" s="131">
        <f t="shared" ref="CH877" si="17026">Z877/Z901</f>
        <v>0</v>
      </c>
      <c r="CI877" s="129">
        <f t="shared" ref="CI877" si="17027">AA877/AA901</f>
        <v>0</v>
      </c>
      <c r="CJ877" s="135">
        <f t="shared" ref="CJ877" si="17028">AB877/AB901</f>
        <v>0</v>
      </c>
      <c r="CK877" s="136">
        <f t="shared" ref="CK877" si="17029">AC877/AC901</f>
        <v>0</v>
      </c>
    </row>
    <row r="878" spans="1:89" x14ac:dyDescent="0.2">
      <c r="A878" s="137" t="s">
        <v>17</v>
      </c>
      <c r="B878" s="189">
        <v>79</v>
      </c>
      <c r="C878" s="190">
        <v>0</v>
      </c>
      <c r="D878" s="191">
        <v>59</v>
      </c>
      <c r="E878" s="192">
        <v>0</v>
      </c>
      <c r="F878" s="189">
        <v>275</v>
      </c>
      <c r="G878" s="193">
        <v>2</v>
      </c>
      <c r="H878" s="191">
        <v>203</v>
      </c>
      <c r="I878" s="192">
        <v>8</v>
      </c>
      <c r="J878" s="189">
        <v>6</v>
      </c>
      <c r="K878" s="193">
        <v>9</v>
      </c>
      <c r="L878" s="191">
        <v>16</v>
      </c>
      <c r="M878" s="189">
        <v>0</v>
      </c>
      <c r="N878" s="194">
        <v>60</v>
      </c>
      <c r="O878" s="195">
        <v>0</v>
      </c>
      <c r="P878" s="189">
        <v>0</v>
      </c>
      <c r="Q878" s="193">
        <v>0</v>
      </c>
      <c r="R878" s="191">
        <v>0</v>
      </c>
      <c r="S878" s="192">
        <v>0</v>
      </c>
      <c r="T878" s="189">
        <v>0</v>
      </c>
      <c r="U878" s="193">
        <v>0</v>
      </c>
      <c r="V878" s="191">
        <v>0</v>
      </c>
      <c r="W878" s="192">
        <v>0</v>
      </c>
      <c r="X878" s="189">
        <v>0</v>
      </c>
      <c r="Y878" s="193">
        <v>0</v>
      </c>
      <c r="Z878" s="191">
        <v>0</v>
      </c>
      <c r="AA878" s="189">
        <v>0</v>
      </c>
      <c r="AB878" s="172">
        <f t="shared" ref="AB878:AB900" si="17030">SUM(B878,D878,F878,H878,J878,L878,N878,P878,R878,T878,V878,X878,Z878)</f>
        <v>698</v>
      </c>
      <c r="AC878" s="173">
        <f t="shared" ref="AC878:AC900" si="17031">SUM(C878,E878,G878,I878,K878,M878,O878,Q878,S878,U878,W878,Y878,AA878)</f>
        <v>19</v>
      </c>
      <c r="AE878" s="275" t="str">
        <f>$AE$10</f>
        <v>08:00 - 08:59</v>
      </c>
      <c r="AF878" s="126">
        <f>SUMIF($A$9:$A$32,$AE878,B$877:B$900)</f>
        <v>1070</v>
      </c>
      <c r="AG878" s="190">
        <f t="shared" si="17001"/>
        <v>537</v>
      </c>
      <c r="AH878" s="191">
        <f t="shared" si="17001"/>
        <v>404</v>
      </c>
      <c r="AI878" s="192">
        <f t="shared" si="17001"/>
        <v>403</v>
      </c>
      <c r="AJ878" s="276">
        <f t="shared" si="17001"/>
        <v>1405</v>
      </c>
      <c r="AK878" s="193">
        <f t="shared" si="17001"/>
        <v>593</v>
      </c>
      <c r="AL878" s="191">
        <f t="shared" si="17001"/>
        <v>1399</v>
      </c>
      <c r="AM878" s="192">
        <f t="shared" si="17001"/>
        <v>1053</v>
      </c>
      <c r="AN878" s="276">
        <f t="shared" si="17001"/>
        <v>142</v>
      </c>
      <c r="AO878" s="193">
        <f t="shared" si="17001"/>
        <v>418</v>
      </c>
      <c r="AP878" s="191">
        <f t="shared" si="17001"/>
        <v>440</v>
      </c>
      <c r="AQ878" s="276">
        <f t="shared" si="17001"/>
        <v>1233</v>
      </c>
      <c r="AR878" s="194">
        <f t="shared" si="17001"/>
        <v>1239</v>
      </c>
      <c r="AS878" s="195">
        <f t="shared" si="17001"/>
        <v>1943</v>
      </c>
      <c r="AT878" s="276">
        <f t="shared" si="17001"/>
        <v>816</v>
      </c>
      <c r="AU878" s="193">
        <f t="shared" si="17001"/>
        <v>733</v>
      </c>
      <c r="AV878" s="191">
        <f t="shared" si="17001"/>
        <v>1096</v>
      </c>
      <c r="AW878" s="192">
        <f t="shared" si="17002"/>
        <v>690</v>
      </c>
      <c r="AX878" s="276">
        <f t="shared" si="17002"/>
        <v>102</v>
      </c>
      <c r="AY878" s="193">
        <f t="shared" si="17002"/>
        <v>412</v>
      </c>
      <c r="AZ878" s="191">
        <f t="shared" si="17002"/>
        <v>387</v>
      </c>
      <c r="BA878" s="192">
        <f t="shared" si="17002"/>
        <v>977</v>
      </c>
      <c r="BB878" s="276">
        <f t="shared" si="17002"/>
        <v>699</v>
      </c>
      <c r="BC878" s="193">
        <f t="shared" si="17002"/>
        <v>594</v>
      </c>
      <c r="BD878" s="191">
        <f t="shared" si="17002"/>
        <v>1330</v>
      </c>
      <c r="BE878" s="276">
        <f t="shared" si="17002"/>
        <v>1184</v>
      </c>
      <c r="BF878" s="172">
        <f>SUM(AF878,AH878,AJ878,AL878,AN878,AP878,AR878,AT878,AV878,AX878,AZ878,BB878,BD878)</f>
        <v>10529</v>
      </c>
      <c r="BG878" s="173">
        <f>SUM(AG878,AI878,AK878,AM878,AO878,AQ878,AS878,AU878,AW878,AY878,BA878,BC878,BE878)</f>
        <v>10770</v>
      </c>
      <c r="BI878" s="137" t="s">
        <v>17</v>
      </c>
      <c r="BJ878" s="129">
        <f>B878/B901</f>
        <v>6.7875247014348309E-3</v>
      </c>
      <c r="BK878" s="130">
        <f t="shared" ref="BK878" si="17032">C878/C901</f>
        <v>0</v>
      </c>
      <c r="BL878" s="131">
        <f t="shared" ref="BL878" si="17033">D878/D901</f>
        <v>1.040197461212976E-2</v>
      </c>
      <c r="BM878" s="132">
        <f t="shared" ref="BM878" si="17034">E878/E901</f>
        <v>0</v>
      </c>
      <c r="BN878" s="129">
        <f t="shared" ref="BN878" si="17035">F878/F901</f>
        <v>1.9310441682466119E-2</v>
      </c>
      <c r="BO878" s="130">
        <f t="shared" ref="BO878" si="17036">G878/G901</f>
        <v>1.5201033670289579E-4</v>
      </c>
      <c r="BP878" s="131">
        <f t="shared" ref="BP878" si="17037">H878/H901</f>
        <v>1.0618820944708897E-2</v>
      </c>
      <c r="BQ878" s="132">
        <f t="shared" ref="BQ878" si="17038">I878/I901</f>
        <v>3.7481259370314841E-4</v>
      </c>
      <c r="BR878" s="129">
        <f t="shared" ref="BR878" si="17039">J878/J901</f>
        <v>1.7814726840855108E-3</v>
      </c>
      <c r="BS878" s="130">
        <f t="shared" ref="BS878" si="17040">K878/K901</f>
        <v>2.6954177897574125E-3</v>
      </c>
      <c r="BT878" s="131">
        <f t="shared" ref="BT878" si="17041">L878/L901</f>
        <v>1.5245354930919486E-3</v>
      </c>
      <c r="BU878" s="129">
        <f t="shared" ref="BU878" si="17042">M878/M901</f>
        <v>0</v>
      </c>
      <c r="BV878" s="133">
        <f t="shared" ref="BV878" si="17043">N878/N901</f>
        <v>2.8180921516133576E-3</v>
      </c>
      <c r="BW878" s="134">
        <f t="shared" ref="BW878" si="17044">O878/O901</f>
        <v>0</v>
      </c>
      <c r="BX878" s="129">
        <f t="shared" ref="BX878" si="17045">P878/P901</f>
        <v>0</v>
      </c>
      <c r="BY878" s="130">
        <f t="shared" ref="BY878" si="17046">Q878/Q901</f>
        <v>0</v>
      </c>
      <c r="BZ878" s="131">
        <f t="shared" ref="BZ878" si="17047">R878/R901</f>
        <v>0</v>
      </c>
      <c r="CA878" s="132">
        <f t="shared" ref="CA878" si="17048">S878/S901</f>
        <v>0</v>
      </c>
      <c r="CB878" s="129">
        <f t="shared" ref="CB878" si="17049">T878/T901</f>
        <v>0</v>
      </c>
      <c r="CC878" s="130">
        <f t="shared" ref="CC878" si="17050">U878/U901</f>
        <v>0</v>
      </c>
      <c r="CD878" s="131">
        <f t="shared" ref="CD878" si="17051">V878/V901</f>
        <v>0</v>
      </c>
      <c r="CE878" s="132">
        <f t="shared" ref="CE878" si="17052">W878/W901</f>
        <v>0</v>
      </c>
      <c r="CF878" s="129">
        <f t="shared" ref="CF878" si="17053">X878/X901</f>
        <v>0</v>
      </c>
      <c r="CG878" s="130">
        <f t="shared" ref="CG878" si="17054">Y878/Y901</f>
        <v>0</v>
      </c>
      <c r="CH878" s="131">
        <f t="shared" ref="CH878" si="17055">Z878/Z901</f>
        <v>0</v>
      </c>
      <c r="CI878" s="129">
        <f t="shared" ref="CI878" si="17056">AA878/AA901</f>
        <v>0</v>
      </c>
      <c r="CJ878" s="135">
        <f t="shared" ref="CJ878" si="17057">AB878/AB901</f>
        <v>4.553401351668711E-3</v>
      </c>
      <c r="CK878" s="136">
        <f t="shared" ref="CK878" si="17058">AC878/AC901</f>
        <v>1.2420817289777666E-4</v>
      </c>
    </row>
    <row r="879" spans="1:89" ht="13.5" thickBot="1" x14ac:dyDescent="0.25">
      <c r="A879" s="146" t="s">
        <v>18</v>
      </c>
      <c r="B879" s="196">
        <v>527</v>
      </c>
      <c r="C879" s="197">
        <v>0</v>
      </c>
      <c r="D879" s="198">
        <v>281</v>
      </c>
      <c r="E879" s="199">
        <v>69</v>
      </c>
      <c r="F879" s="196">
        <v>1004</v>
      </c>
      <c r="G879" s="200">
        <v>181</v>
      </c>
      <c r="H879" s="198">
        <v>872</v>
      </c>
      <c r="I879" s="199">
        <v>356</v>
      </c>
      <c r="J879" s="196">
        <v>34</v>
      </c>
      <c r="K879" s="200">
        <v>90</v>
      </c>
      <c r="L879" s="198">
        <v>181</v>
      </c>
      <c r="M879" s="196">
        <v>368</v>
      </c>
      <c r="N879" s="201">
        <v>749</v>
      </c>
      <c r="O879" s="202">
        <v>817</v>
      </c>
      <c r="P879" s="196">
        <v>440</v>
      </c>
      <c r="Q879" s="200">
        <v>481</v>
      </c>
      <c r="R879" s="198">
        <v>362</v>
      </c>
      <c r="S879" s="199">
        <v>451</v>
      </c>
      <c r="T879" s="196">
        <v>61</v>
      </c>
      <c r="U879" s="200">
        <v>194</v>
      </c>
      <c r="V879" s="198">
        <v>193</v>
      </c>
      <c r="W879" s="199">
        <v>440</v>
      </c>
      <c r="X879" s="196">
        <v>296</v>
      </c>
      <c r="Y879" s="200">
        <v>282</v>
      </c>
      <c r="Z879" s="198">
        <v>617</v>
      </c>
      <c r="AA879" s="196">
        <v>479</v>
      </c>
      <c r="AB879" s="172">
        <f t="shared" si="17030"/>
        <v>5617</v>
      </c>
      <c r="AC879" s="173">
        <f t="shared" si="17031"/>
        <v>4208</v>
      </c>
      <c r="AE879" s="273">
        <f>$AE$11</f>
        <v>0</v>
      </c>
      <c r="AF879" s="126">
        <f>SUMIF($A$9:$A$32,$AE879,B$877:B$900)</f>
        <v>0</v>
      </c>
      <c r="AG879" s="197">
        <f t="shared" si="17001"/>
        <v>0</v>
      </c>
      <c r="AH879" s="198">
        <f t="shared" si="17001"/>
        <v>0</v>
      </c>
      <c r="AI879" s="199">
        <f t="shared" si="17001"/>
        <v>0</v>
      </c>
      <c r="AJ879" s="196">
        <f t="shared" si="17001"/>
        <v>0</v>
      </c>
      <c r="AK879" s="200">
        <f t="shared" si="17001"/>
        <v>0</v>
      </c>
      <c r="AL879" s="198">
        <f t="shared" si="17001"/>
        <v>0</v>
      </c>
      <c r="AM879" s="199">
        <f t="shared" si="17001"/>
        <v>0</v>
      </c>
      <c r="AN879" s="196">
        <f t="shared" si="17001"/>
        <v>0</v>
      </c>
      <c r="AO879" s="200">
        <f t="shared" si="17001"/>
        <v>0</v>
      </c>
      <c r="AP879" s="198">
        <f t="shared" si="17001"/>
        <v>0</v>
      </c>
      <c r="AQ879" s="196">
        <f t="shared" si="17001"/>
        <v>0</v>
      </c>
      <c r="AR879" s="201">
        <f t="shared" si="17001"/>
        <v>0</v>
      </c>
      <c r="AS879" s="202">
        <f t="shared" si="17001"/>
        <v>0</v>
      </c>
      <c r="AT879" s="196">
        <f t="shared" si="17001"/>
        <v>0</v>
      </c>
      <c r="AU879" s="200">
        <f t="shared" si="17001"/>
        <v>0</v>
      </c>
      <c r="AV879" s="198">
        <f t="shared" si="17001"/>
        <v>0</v>
      </c>
      <c r="AW879" s="199">
        <f t="shared" si="17002"/>
        <v>0</v>
      </c>
      <c r="AX879" s="196">
        <f t="shared" si="17002"/>
        <v>0</v>
      </c>
      <c r="AY879" s="200">
        <f t="shared" si="17002"/>
        <v>0</v>
      </c>
      <c r="AZ879" s="198">
        <f t="shared" si="17002"/>
        <v>0</v>
      </c>
      <c r="BA879" s="199">
        <f t="shared" si="17002"/>
        <v>0</v>
      </c>
      <c r="BB879" s="196">
        <f t="shared" si="17002"/>
        <v>0</v>
      </c>
      <c r="BC879" s="200">
        <f t="shared" si="17002"/>
        <v>0</v>
      </c>
      <c r="BD879" s="198">
        <f t="shared" si="17002"/>
        <v>0</v>
      </c>
      <c r="BE879" s="196">
        <f t="shared" si="17002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>
        <f>B879/B901</f>
        <v>4.5278804020964E-2</v>
      </c>
      <c r="BK879" s="130">
        <f t="shared" ref="BK879" si="17059">C879/C901</f>
        <v>0</v>
      </c>
      <c r="BL879" s="131">
        <f t="shared" ref="BL879" si="17060">D879/D901</f>
        <v>4.9541607898448518E-2</v>
      </c>
      <c r="BM879" s="132">
        <f t="shared" ref="BM879" si="17061">E879/E901</f>
        <v>1.1371127224785761E-2</v>
      </c>
      <c r="BN879" s="129">
        <f t="shared" ref="BN879" si="17062">F879/F901</f>
        <v>7.05006670879854E-2</v>
      </c>
      <c r="BO879" s="130">
        <f t="shared" ref="BO879" si="17063">G879/G901</f>
        <v>1.375693547161207E-2</v>
      </c>
      <c r="BP879" s="131">
        <f t="shared" ref="BP879" si="17064">H879/H901</f>
        <v>4.5613851545744627E-2</v>
      </c>
      <c r="BQ879" s="132">
        <f t="shared" ref="BQ879" si="17065">I879/I901</f>
        <v>1.6679160419790104E-2</v>
      </c>
      <c r="BR879" s="129">
        <f t="shared" ref="BR879" si="17066">J879/J901</f>
        <v>1.0095011876484561E-2</v>
      </c>
      <c r="BS879" s="130">
        <f t="shared" ref="BS879" si="17067">K879/K901</f>
        <v>2.6954177897574125E-2</v>
      </c>
      <c r="BT879" s="131">
        <f t="shared" ref="BT879" si="17068">L879/L901</f>
        <v>1.7246307765602667E-2</v>
      </c>
      <c r="BU879" s="129">
        <f t="shared" ref="BU879" si="17069">M879/M901</f>
        <v>3.5624394966118106E-2</v>
      </c>
      <c r="BV879" s="133">
        <f t="shared" ref="BV879" si="17070">N879/N901</f>
        <v>3.517918369264008E-2</v>
      </c>
      <c r="BW879" s="134">
        <f t="shared" ref="BW879" si="17071">O879/O901</f>
        <v>3.8157956190743074E-2</v>
      </c>
      <c r="BX879" s="129">
        <f t="shared" ref="BX879" si="17072">P879/P901</f>
        <v>3.9373601789709174E-2</v>
      </c>
      <c r="BY879" s="130">
        <f t="shared" ref="BY879" si="17073">Q879/Q901</f>
        <v>4.6090456113453429E-2</v>
      </c>
      <c r="BZ879" s="131">
        <f t="shared" ref="BZ879" si="17074">R879/R901</f>
        <v>2.7934254186279806E-2</v>
      </c>
      <c r="CA879" s="132">
        <f t="shared" ref="CA879" si="17075">S879/S901</f>
        <v>3.5231622529489887E-2</v>
      </c>
      <c r="CB879" s="129">
        <f t="shared" ref="CB879" si="17076">T879/T901</f>
        <v>1.8757687576875768E-2</v>
      </c>
      <c r="CC879" s="130">
        <f t="shared" ref="CC879" si="17077">U879/U901</f>
        <v>6.0738885410144022E-2</v>
      </c>
      <c r="CD879" s="131">
        <f t="shared" ref="CD879" si="17078">V879/V901</f>
        <v>1.7221379494958507E-2</v>
      </c>
      <c r="CE879" s="132">
        <f t="shared" ref="CE879" si="17079">W879/W901</f>
        <v>3.8350910834132314E-2</v>
      </c>
      <c r="CF879" s="129">
        <f t="shared" ref="CF879" si="17080">X879/X901</f>
        <v>2.9402999900665541E-2</v>
      </c>
      <c r="CG879" s="130">
        <f t="shared" ref="CG879" si="17081">Y879/Y901</f>
        <v>4.8098243220194438E-2</v>
      </c>
      <c r="CH879" s="131">
        <f t="shared" ref="CH879" si="17082">Z879/Z901</f>
        <v>3.2803445159232281E-2</v>
      </c>
      <c r="CI879" s="129">
        <f t="shared" ref="CI879" si="17083">AA879/AA901</f>
        <v>2.3441323284721542E-2</v>
      </c>
      <c r="CJ879" s="135">
        <f t="shared" ref="CJ879" si="17084">AB879/AB901</f>
        <v>3.6642486235419984E-2</v>
      </c>
      <c r="CK879" s="136">
        <f t="shared" ref="CK879" si="17085">AC879/AC901</f>
        <v>2.7508841660728645E-2</v>
      </c>
    </row>
    <row r="880" spans="1:89" ht="14.25" thickTop="1" thickBot="1" x14ac:dyDescent="0.25">
      <c r="A880" s="137" t="s">
        <v>19</v>
      </c>
      <c r="B880" s="189">
        <v>1008</v>
      </c>
      <c r="C880" s="190">
        <v>413</v>
      </c>
      <c r="D880" s="191">
        <v>492</v>
      </c>
      <c r="E880" s="192">
        <v>305</v>
      </c>
      <c r="F880" s="189">
        <v>1295</v>
      </c>
      <c r="G880" s="193">
        <v>568</v>
      </c>
      <c r="H880" s="191">
        <v>1440</v>
      </c>
      <c r="I880" s="192">
        <v>811</v>
      </c>
      <c r="J880" s="189">
        <v>92</v>
      </c>
      <c r="K880" s="193">
        <v>276</v>
      </c>
      <c r="L880" s="191">
        <v>364</v>
      </c>
      <c r="M880" s="189">
        <v>839</v>
      </c>
      <c r="N880" s="194">
        <v>1246</v>
      </c>
      <c r="O880" s="195">
        <v>1470</v>
      </c>
      <c r="P880" s="189">
        <v>806</v>
      </c>
      <c r="Q880" s="193">
        <v>837</v>
      </c>
      <c r="R880" s="191">
        <v>833</v>
      </c>
      <c r="S880" s="192">
        <v>746</v>
      </c>
      <c r="T880" s="189">
        <v>121</v>
      </c>
      <c r="U880" s="193">
        <v>359</v>
      </c>
      <c r="V880" s="191">
        <v>393</v>
      </c>
      <c r="W880" s="192">
        <v>793</v>
      </c>
      <c r="X880" s="189">
        <v>668</v>
      </c>
      <c r="Y880" s="193">
        <v>512</v>
      </c>
      <c r="Z880" s="191">
        <v>1291</v>
      </c>
      <c r="AA880" s="189">
        <v>873</v>
      </c>
      <c r="AB880" s="172">
        <f t="shared" si="17030"/>
        <v>10049</v>
      </c>
      <c r="AC880" s="173">
        <f t="shared" si="17031"/>
        <v>8802</v>
      </c>
      <c r="AE880" s="267" t="s">
        <v>13</v>
      </c>
      <c r="AF880" s="20">
        <f t="shared" ref="AF880:BG880" si="17086">SUM(AF877:AF879)</f>
        <v>2233</v>
      </c>
      <c r="AG880" s="21">
        <f t="shared" si="17086"/>
        <v>1001</v>
      </c>
      <c r="AH880" s="20">
        <f t="shared" si="17086"/>
        <v>935</v>
      </c>
      <c r="AI880" s="21">
        <f t="shared" si="17086"/>
        <v>774</v>
      </c>
      <c r="AJ880" s="20">
        <f t="shared" si="17086"/>
        <v>2762</v>
      </c>
      <c r="AK880" s="21">
        <f t="shared" si="17086"/>
        <v>1266</v>
      </c>
      <c r="AL880" s="20">
        <f t="shared" si="17086"/>
        <v>2972</v>
      </c>
      <c r="AM880" s="21">
        <f t="shared" si="17086"/>
        <v>2156</v>
      </c>
      <c r="AN880" s="20">
        <f t="shared" si="17086"/>
        <v>278</v>
      </c>
      <c r="AO880" s="21">
        <f t="shared" si="17086"/>
        <v>884</v>
      </c>
      <c r="AP880" s="20">
        <f t="shared" si="17086"/>
        <v>913</v>
      </c>
      <c r="AQ880" s="21">
        <f t="shared" si="17086"/>
        <v>2453</v>
      </c>
      <c r="AR880" s="20">
        <f t="shared" si="17086"/>
        <v>2741</v>
      </c>
      <c r="AS880" s="21">
        <f t="shared" si="17086"/>
        <v>3932</v>
      </c>
      <c r="AT880" s="20">
        <f t="shared" si="17086"/>
        <v>1856</v>
      </c>
      <c r="AU880" s="21">
        <f t="shared" si="17086"/>
        <v>1667</v>
      </c>
      <c r="AV880" s="20">
        <f t="shared" si="17086"/>
        <v>2263</v>
      </c>
      <c r="AW880" s="21">
        <f t="shared" si="17086"/>
        <v>1452</v>
      </c>
      <c r="AX880" s="20">
        <f t="shared" si="17086"/>
        <v>255</v>
      </c>
      <c r="AY880" s="21">
        <f t="shared" si="17086"/>
        <v>933</v>
      </c>
      <c r="AZ880" s="20">
        <f t="shared" si="17086"/>
        <v>848</v>
      </c>
      <c r="BA880" s="21">
        <f t="shared" si="17086"/>
        <v>1977</v>
      </c>
      <c r="BB880" s="20">
        <f t="shared" si="17086"/>
        <v>1489</v>
      </c>
      <c r="BC880" s="21">
        <f t="shared" si="17086"/>
        <v>1296</v>
      </c>
      <c r="BD880" s="20">
        <f t="shared" si="17086"/>
        <v>2805</v>
      </c>
      <c r="BE880" s="21">
        <f t="shared" si="17086"/>
        <v>2325</v>
      </c>
      <c r="BF880" s="174">
        <f t="shared" si="17086"/>
        <v>22350</v>
      </c>
      <c r="BG880" s="175">
        <f t="shared" si="17086"/>
        <v>22116</v>
      </c>
      <c r="BI880" s="137" t="s">
        <v>19</v>
      </c>
      <c r="BJ880" s="129">
        <f>B880/B901</f>
        <v>8.6605378468940633E-2</v>
      </c>
      <c r="BK880" s="130">
        <f t="shared" ref="BK880" si="17087">C880/C901</f>
        <v>3.1481058007470079E-2</v>
      </c>
      <c r="BL880" s="131">
        <f t="shared" ref="BL880" si="17088">D880/D901</f>
        <v>8.6741889985895632E-2</v>
      </c>
      <c r="BM880" s="132">
        <f t="shared" ref="BM880" si="17089">E880/E901</f>
        <v>5.0263678312458801E-2</v>
      </c>
      <c r="BN880" s="129">
        <f t="shared" ref="BN880" si="17090">F880/F901</f>
        <v>9.0934625377431355E-2</v>
      </c>
      <c r="BO880" s="130">
        <f t="shared" ref="BO880" si="17091">G880/G901</f>
        <v>4.3170935623622404E-2</v>
      </c>
      <c r="BP880" s="131">
        <f t="shared" ref="BP880" si="17092">H880/H901</f>
        <v>7.5325626405816817E-2</v>
      </c>
      <c r="BQ880" s="132">
        <f t="shared" ref="BQ880" si="17093">I880/I901</f>
        <v>3.7996626686656675E-2</v>
      </c>
      <c r="BR880" s="129">
        <f t="shared" ref="BR880" si="17094">J880/J901</f>
        <v>2.7315914489311165E-2</v>
      </c>
      <c r="BS880" s="130">
        <f t="shared" ref="BS880" si="17095">K880/K901</f>
        <v>8.2659478885893978E-2</v>
      </c>
      <c r="BT880" s="131">
        <f t="shared" ref="BT880" si="17096">L880/L901</f>
        <v>3.4683182467841828E-2</v>
      </c>
      <c r="BU880" s="129">
        <f t="shared" ref="BU880" si="17097">M880/M901</f>
        <v>8.1219748305905129E-2</v>
      </c>
      <c r="BV880" s="133">
        <f t="shared" ref="BV880" si="17098">N880/N901</f>
        <v>5.8522380348504065E-2</v>
      </c>
      <c r="BW880" s="134">
        <f t="shared" ref="BW880" si="17099">O880/O901</f>
        <v>6.8656298164494881E-2</v>
      </c>
      <c r="BX880" s="129">
        <f t="shared" ref="BX880" si="17100">P880/P901</f>
        <v>7.2125279642058171E-2</v>
      </c>
      <c r="BY880" s="130">
        <f t="shared" ref="BY880" si="17101">Q880/Q901</f>
        <v>8.0203142966653887E-2</v>
      </c>
      <c r="BZ880" s="131">
        <f t="shared" ref="BZ880" si="17102">R880/R901</f>
        <v>6.4279651207654914E-2</v>
      </c>
      <c r="CA880" s="132">
        <f t="shared" ref="CA880" si="17103">S880/S901</f>
        <v>5.827669713303648E-2</v>
      </c>
      <c r="CB880" s="129">
        <f t="shared" ref="CB880" si="17104">T880/T901</f>
        <v>3.720787207872079E-2</v>
      </c>
      <c r="CC880" s="130">
        <f t="shared" ref="CC880" si="17105">U880/U901</f>
        <v>0.11239824671258609</v>
      </c>
      <c r="CD880" s="131">
        <f t="shared" ref="CD880" si="17106">V880/V901</f>
        <v>3.506736860890515E-2</v>
      </c>
      <c r="CE880" s="132">
        <f t="shared" ref="CE880" si="17107">W880/W901</f>
        <v>6.9118800662424817E-2</v>
      </c>
      <c r="CF880" s="129">
        <f t="shared" ref="CF880" si="17108">X880/X901</f>
        <v>6.6355418694745205E-2</v>
      </c>
      <c r="CG880" s="130">
        <f t="shared" ref="CG880" si="17109">Y880/Y901</f>
        <v>8.7327306839501961E-2</v>
      </c>
      <c r="CH880" s="131">
        <f t="shared" ref="CH880" si="17110">Z880/Z901</f>
        <v>6.8637354457972241E-2</v>
      </c>
      <c r="CI880" s="129">
        <f t="shared" ref="CI880" si="17111">AA880/AA901</f>
        <v>4.2722912792404817E-2</v>
      </c>
      <c r="CJ880" s="135">
        <f t="shared" ref="CJ880" si="17112">AB880/AB901</f>
        <v>6.5554627769224744E-2</v>
      </c>
      <c r="CK880" s="136">
        <f t="shared" ref="CK880" si="17113">AC880/AC901</f>
        <v>5.7541070412959486E-2</v>
      </c>
    </row>
    <row r="881" spans="1:89" ht="13.5" thickTop="1" x14ac:dyDescent="0.2">
      <c r="A881" s="146" t="s">
        <v>20</v>
      </c>
      <c r="B881" s="196">
        <v>1163</v>
      </c>
      <c r="C881" s="197">
        <v>464</v>
      </c>
      <c r="D881" s="198">
        <v>531</v>
      </c>
      <c r="E881" s="199">
        <v>371</v>
      </c>
      <c r="F881" s="196">
        <v>1357</v>
      </c>
      <c r="G881" s="200">
        <v>673</v>
      </c>
      <c r="H881" s="198">
        <v>1573</v>
      </c>
      <c r="I881" s="199">
        <v>1103</v>
      </c>
      <c r="J881" s="196">
        <v>136</v>
      </c>
      <c r="K881" s="200">
        <v>466</v>
      </c>
      <c r="L881" s="198">
        <v>473</v>
      </c>
      <c r="M881" s="196">
        <v>1220</v>
      </c>
      <c r="N881" s="201">
        <v>1502</v>
      </c>
      <c r="O881" s="202">
        <v>1989</v>
      </c>
      <c r="P881" s="196">
        <v>1040</v>
      </c>
      <c r="Q881" s="200">
        <v>934</v>
      </c>
      <c r="R881" s="198">
        <v>1167</v>
      </c>
      <c r="S881" s="199">
        <v>762</v>
      </c>
      <c r="T881" s="196">
        <v>153</v>
      </c>
      <c r="U881" s="200">
        <v>521</v>
      </c>
      <c r="V881" s="198">
        <v>461</v>
      </c>
      <c r="W881" s="199">
        <v>1000</v>
      </c>
      <c r="X881" s="196">
        <v>790</v>
      </c>
      <c r="Y881" s="200">
        <v>702</v>
      </c>
      <c r="Z881" s="198">
        <v>1475</v>
      </c>
      <c r="AA881" s="196">
        <v>1141</v>
      </c>
      <c r="AB881" s="172">
        <f t="shared" si="17030"/>
        <v>11821</v>
      </c>
      <c r="AC881" s="173">
        <f t="shared" si="17031"/>
        <v>11346</v>
      </c>
      <c r="BI881" s="146" t="s">
        <v>20</v>
      </c>
      <c r="BJ881" s="129">
        <f>B881/B901</f>
        <v>9.992267376922416E-2</v>
      </c>
      <c r="BK881" s="130">
        <f t="shared" ref="BK881" si="17114">C881/C901</f>
        <v>3.5368549432121352E-2</v>
      </c>
      <c r="BL881" s="131">
        <f t="shared" ref="BL881" si="17115">D881/D901</f>
        <v>9.3617771509167835E-2</v>
      </c>
      <c r="BM881" s="132">
        <f t="shared" ref="BM881" si="17116">E881/E901</f>
        <v>6.1140408701384312E-2</v>
      </c>
      <c r="BN881" s="129">
        <f t="shared" ref="BN881" si="17117">F881/F901</f>
        <v>9.5288252229478274E-2</v>
      </c>
      <c r="BO881" s="130">
        <f t="shared" ref="BO881" si="17118">G881/G901</f>
        <v>5.1151478300524439E-2</v>
      </c>
      <c r="BP881" s="131">
        <f t="shared" ref="BP881" si="17119">H881/H901</f>
        <v>8.2282784955798507E-2</v>
      </c>
      <c r="BQ881" s="132">
        <f t="shared" ref="BQ881" si="17120">I881/I901</f>
        <v>5.1677286356821589E-2</v>
      </c>
      <c r="BR881" s="129">
        <f t="shared" ref="BR881" si="17121">J881/J901</f>
        <v>4.0380047505938245E-2</v>
      </c>
      <c r="BS881" s="130">
        <f t="shared" ref="BS881" si="17122">K881/K901</f>
        <v>0.13956274333632823</v>
      </c>
      <c r="BT881" s="131">
        <f t="shared" ref="BT881" si="17123">L881/L901</f>
        <v>4.5069080514530728E-2</v>
      </c>
      <c r="BU881" s="129">
        <f t="shared" ref="BU881" si="17124">M881/M901</f>
        <v>0.11810261374636979</v>
      </c>
      <c r="BV881" s="133">
        <f t="shared" ref="BV881" si="17125">N881/N901</f>
        <v>7.0546240195387716E-2</v>
      </c>
      <c r="BW881" s="134">
        <f t="shared" ref="BW881" si="17126">O881/O901</f>
        <v>9.2896174863387984E-2</v>
      </c>
      <c r="BX881" s="129">
        <f t="shared" ref="BX881" si="17127">P881/P901</f>
        <v>9.3064876957494408E-2</v>
      </c>
      <c r="BY881" s="130">
        <f t="shared" ref="BY881" si="17128">Q881/Q901</f>
        <v>8.9497891912610192E-2</v>
      </c>
      <c r="BZ881" s="131">
        <f t="shared" ref="BZ881" si="17129">R881/R901</f>
        <v>9.0053244849139596E-2</v>
      </c>
      <c r="CA881" s="132">
        <f t="shared" ref="CA881" si="17130">S881/S901</f>
        <v>5.9526599484415278E-2</v>
      </c>
      <c r="CB881" s="129">
        <f t="shared" ref="CB881" si="17131">T881/T901</f>
        <v>4.7047970479704798E-2</v>
      </c>
      <c r="CC881" s="130">
        <f t="shared" ref="CC881" si="17132">U881/U901</f>
        <v>0.16311834690043833</v>
      </c>
      <c r="CD881" s="131">
        <f t="shared" ref="CD881" si="17133">V881/V901</f>
        <v>4.1135004907647009E-2</v>
      </c>
      <c r="CE881" s="132">
        <f t="shared" ref="CE881" si="17134">W881/W901</f>
        <v>8.7161160986664349E-2</v>
      </c>
      <c r="CF881" s="129">
        <f t="shared" ref="CF881" si="17135">X881/X901</f>
        <v>7.8474222707857352E-2</v>
      </c>
      <c r="CG881" s="130">
        <f t="shared" ref="CG881" si="17136">Y881/Y901</f>
        <v>0.11973392461197339</v>
      </c>
      <c r="CH881" s="131">
        <f t="shared" ref="CH881" si="17137">Z881/Z901</f>
        <v>7.8419905364453188E-2</v>
      </c>
      <c r="CI881" s="129">
        <f t="shared" ref="CI881" si="17138">AA881/AA901</f>
        <v>5.5838308701184301E-2</v>
      </c>
      <c r="CJ881" s="135">
        <f t="shared" ref="CJ881" si="17139">AB881/AB901</f>
        <v>7.7114265584635855E-2</v>
      </c>
      <c r="CK881" s="136">
        <f t="shared" ref="CK881" si="17140">AC881/AC901</f>
        <v>7.4171891036746013E-2</v>
      </c>
    </row>
    <row r="882" spans="1:89" ht="13.5" thickBot="1" x14ac:dyDescent="0.25">
      <c r="A882" s="137" t="s">
        <v>21</v>
      </c>
      <c r="B882" s="189">
        <v>1070</v>
      </c>
      <c r="C882" s="190">
        <v>537</v>
      </c>
      <c r="D882" s="191">
        <v>404</v>
      </c>
      <c r="E882" s="192">
        <v>403</v>
      </c>
      <c r="F882" s="189">
        <v>1405</v>
      </c>
      <c r="G882" s="193">
        <v>593</v>
      </c>
      <c r="H882" s="191">
        <v>1399</v>
      </c>
      <c r="I882" s="192">
        <v>1053</v>
      </c>
      <c r="J882" s="189">
        <v>142</v>
      </c>
      <c r="K882" s="193">
        <v>418</v>
      </c>
      <c r="L882" s="191">
        <v>440</v>
      </c>
      <c r="M882" s="189">
        <v>1233</v>
      </c>
      <c r="N882" s="194">
        <v>1239</v>
      </c>
      <c r="O882" s="195">
        <v>1943</v>
      </c>
      <c r="P882" s="189">
        <v>816</v>
      </c>
      <c r="Q882" s="193">
        <v>733</v>
      </c>
      <c r="R882" s="191">
        <v>1096</v>
      </c>
      <c r="S882" s="192">
        <v>690</v>
      </c>
      <c r="T882" s="189">
        <v>102</v>
      </c>
      <c r="U882" s="193">
        <v>412</v>
      </c>
      <c r="V882" s="191">
        <v>387</v>
      </c>
      <c r="W882" s="192">
        <v>977</v>
      </c>
      <c r="X882" s="189">
        <v>699</v>
      </c>
      <c r="Y882" s="193">
        <v>594</v>
      </c>
      <c r="Z882" s="191">
        <v>1330</v>
      </c>
      <c r="AA882" s="189">
        <v>1184</v>
      </c>
      <c r="AB882" s="172">
        <f t="shared" si="17030"/>
        <v>10529</v>
      </c>
      <c r="AC882" s="173">
        <f t="shared" si="17031"/>
        <v>10770</v>
      </c>
      <c r="AE882" s="270" t="s">
        <v>85</v>
      </c>
      <c r="BI882" s="137" t="s">
        <v>21</v>
      </c>
      <c r="BJ882" s="129">
        <f>B882/B901</f>
        <v>9.1932296589054038E-2</v>
      </c>
      <c r="BK882" s="130">
        <f t="shared" ref="BK882" si="17141">C882/C901</f>
        <v>4.0932997941916308E-2</v>
      </c>
      <c r="BL882" s="131">
        <f t="shared" ref="BL882" si="17142">D882/D901</f>
        <v>7.1227080394922426E-2</v>
      </c>
      <c r="BM882" s="132">
        <f t="shared" ref="BM882" si="17143">E882/E901</f>
        <v>6.6413974950560312E-2</v>
      </c>
      <c r="BN882" s="129">
        <f t="shared" ref="BN882" si="17144">F882/F901</f>
        <v>9.8658802050417813E-2</v>
      </c>
      <c r="BO882" s="130">
        <f t="shared" ref="BO882" si="17145">G882/G901</f>
        <v>4.5071064832408601E-2</v>
      </c>
      <c r="BP882" s="131">
        <f t="shared" ref="BP882" si="17146">H882/H901</f>
        <v>7.3180938431762307E-2</v>
      </c>
      <c r="BQ882" s="132">
        <f t="shared" ref="BQ882" si="17147">I882/I901</f>
        <v>4.9334707646176909E-2</v>
      </c>
      <c r="BR882" s="129">
        <f t="shared" ref="BR882" si="17148">J882/J901</f>
        <v>4.2161520190023755E-2</v>
      </c>
      <c r="BS882" s="130">
        <f t="shared" ref="BS882" si="17149">K882/K901</f>
        <v>0.12518718179095537</v>
      </c>
      <c r="BT882" s="131">
        <f t="shared" ref="BT882" si="17150">L882/L901</f>
        <v>4.1924726060028582E-2</v>
      </c>
      <c r="BU882" s="129">
        <f t="shared" ref="BU882" si="17151">M882/M901</f>
        <v>0.11936108422071635</v>
      </c>
      <c r="BV882" s="133">
        <f t="shared" ref="BV882" si="17152">N882/N901</f>
        <v>5.8193602930815838E-2</v>
      </c>
      <c r="BW882" s="134">
        <f t="shared" ref="BW882" si="17153">O882/O901</f>
        <v>9.0747746485451405E-2</v>
      </c>
      <c r="BX882" s="129">
        <f t="shared" ref="BX882" si="17154">P882/P901</f>
        <v>7.3020134228187913E-2</v>
      </c>
      <c r="BY882" s="130">
        <f t="shared" ref="BY882" si="17155">Q882/Q901</f>
        <v>7.0237638942123412E-2</v>
      </c>
      <c r="BZ882" s="131">
        <f t="shared" ref="BZ882" si="17156">R882/R901</f>
        <v>8.4574427039123393E-2</v>
      </c>
      <c r="CA882" s="132">
        <f t="shared" ref="CA882" si="17157">S882/S901</f>
        <v>5.3902038903210686E-2</v>
      </c>
      <c r="CB882" s="129">
        <f t="shared" ref="CB882" si="17158">T882/T901</f>
        <v>3.136531365313653E-2</v>
      </c>
      <c r="CC882" s="130">
        <f t="shared" ref="CC882" si="17159">U882/U901</f>
        <v>0.12899185973700689</v>
      </c>
      <c r="CD882" s="131">
        <f t="shared" ref="CD882" si="17160">V882/V901</f>
        <v>3.453198893548675E-2</v>
      </c>
      <c r="CE882" s="132">
        <f t="shared" ref="CE882" si="17161">W882/W901</f>
        <v>8.5156454283971061E-2</v>
      </c>
      <c r="CF882" s="129">
        <f t="shared" ref="CF882" si="17162">X882/X901</f>
        <v>6.9434786927585174E-2</v>
      </c>
      <c r="CG882" s="130">
        <f t="shared" ref="CG882" si="17163">Y882/Y901</f>
        <v>0.10131332082551595</v>
      </c>
      <c r="CH882" s="131">
        <f t="shared" ref="CH882" si="17164">Z882/Z901</f>
        <v>7.0710829921845922E-2</v>
      </c>
      <c r="CI882" s="129">
        <f t="shared" ref="CI882" si="17165">AA882/AA901</f>
        <v>5.7942644611921307E-2</v>
      </c>
      <c r="CJ882" s="135">
        <f t="shared" ref="CJ882" si="17166">AB882/AB901</f>
        <v>6.8685906635701802E-2</v>
      </c>
      <c r="CK882" s="136">
        <f t="shared" ref="CK882" si="17167">AC882/AC901</f>
        <v>7.0406422216266043E-2</v>
      </c>
    </row>
    <row r="883" spans="1:89" ht="14.25" thickTop="1" thickBot="1" x14ac:dyDescent="0.25">
      <c r="A883" s="146" t="s">
        <v>22</v>
      </c>
      <c r="B883" s="196">
        <v>897</v>
      </c>
      <c r="C883" s="197">
        <v>725</v>
      </c>
      <c r="D883" s="198">
        <v>353</v>
      </c>
      <c r="E883" s="199">
        <v>343</v>
      </c>
      <c r="F883" s="196">
        <v>1265</v>
      </c>
      <c r="G883" s="200">
        <v>460</v>
      </c>
      <c r="H883" s="198">
        <v>1467</v>
      </c>
      <c r="I883" s="199">
        <v>1012</v>
      </c>
      <c r="J883" s="196">
        <v>181</v>
      </c>
      <c r="K883" s="200">
        <v>465</v>
      </c>
      <c r="L883" s="198">
        <v>462</v>
      </c>
      <c r="M883" s="196">
        <v>1111</v>
      </c>
      <c r="N883" s="201">
        <v>1137</v>
      </c>
      <c r="O883" s="202">
        <v>1947</v>
      </c>
      <c r="P883" s="196">
        <v>698</v>
      </c>
      <c r="Q883" s="200">
        <v>661</v>
      </c>
      <c r="R883" s="198">
        <v>964</v>
      </c>
      <c r="S883" s="199">
        <v>825</v>
      </c>
      <c r="T883" s="196">
        <v>109</v>
      </c>
      <c r="U883" s="200">
        <v>246</v>
      </c>
      <c r="V883" s="198">
        <v>380</v>
      </c>
      <c r="W883" s="199">
        <v>960</v>
      </c>
      <c r="X883" s="196">
        <v>612</v>
      </c>
      <c r="Y883" s="200">
        <v>518</v>
      </c>
      <c r="Z883" s="198">
        <v>1272</v>
      </c>
      <c r="AA883" s="196">
        <v>1051</v>
      </c>
      <c r="AB883" s="172">
        <f t="shared" si="17030"/>
        <v>9797</v>
      </c>
      <c r="AC883" s="173">
        <f t="shared" si="17031"/>
        <v>10324</v>
      </c>
      <c r="AE883" s="298" t="s">
        <v>0</v>
      </c>
      <c r="AF883" s="292" t="s">
        <v>1</v>
      </c>
      <c r="AG883" s="293"/>
      <c r="AH883" s="292" t="s">
        <v>2</v>
      </c>
      <c r="AI883" s="293"/>
      <c r="AJ883" s="292" t="s">
        <v>3</v>
      </c>
      <c r="AK883" s="293"/>
      <c r="AL883" s="292" t="s">
        <v>4</v>
      </c>
      <c r="AM883" s="293"/>
      <c r="AN883" s="292" t="s">
        <v>5</v>
      </c>
      <c r="AO883" s="293"/>
      <c r="AP883" s="292" t="s">
        <v>6</v>
      </c>
      <c r="AQ883" s="293"/>
      <c r="AR883" s="292" t="s">
        <v>7</v>
      </c>
      <c r="AS883" s="293"/>
      <c r="AT883" s="292" t="s">
        <v>8</v>
      </c>
      <c r="AU883" s="293"/>
      <c r="AV883" s="292" t="s">
        <v>9</v>
      </c>
      <c r="AW883" s="293"/>
      <c r="AX883" s="292" t="s">
        <v>10</v>
      </c>
      <c r="AY883" s="293"/>
      <c r="AZ883" s="292" t="s">
        <v>11</v>
      </c>
      <c r="BA883" s="293"/>
      <c r="BB883" s="292" t="s">
        <v>12</v>
      </c>
      <c r="BC883" s="293"/>
      <c r="BD883" s="294" t="s">
        <v>40</v>
      </c>
      <c r="BE883" s="295"/>
      <c r="BF883" s="296" t="s">
        <v>41</v>
      </c>
      <c r="BG883" s="297"/>
      <c r="BI883" s="146" t="s">
        <v>22</v>
      </c>
      <c r="BJ883" s="129">
        <f>B883/B901</f>
        <v>7.7068476673253714E-2</v>
      </c>
      <c r="BK883" s="130">
        <f t="shared" ref="BK883" si="17168">C883/C901</f>
        <v>5.5263358487689609E-2</v>
      </c>
      <c r="BL883" s="131">
        <f t="shared" ref="BL883" si="17169">D883/D901</f>
        <v>6.2235543018335684E-2</v>
      </c>
      <c r="BM883" s="132">
        <f t="shared" ref="BM883" si="17170">E883/E901</f>
        <v>5.6526038233355308E-2</v>
      </c>
      <c r="BN883" s="129">
        <f t="shared" ref="BN883" si="17171">F883/F901</f>
        <v>8.8828031739344143E-2</v>
      </c>
      <c r="BO883" s="130">
        <f t="shared" ref="BO883" si="17172">G883/G901</f>
        <v>3.4962377441666033E-2</v>
      </c>
      <c r="BP883" s="131">
        <f t="shared" ref="BP883" si="17173">H883/H901</f>
        <v>7.6737981900925872E-2</v>
      </c>
      <c r="BQ883" s="132">
        <f t="shared" ref="BQ883" si="17174">I883/I901</f>
        <v>4.7413793103448273E-2</v>
      </c>
      <c r="BR883" s="129">
        <f t="shared" ref="BR883" si="17175">J883/J901</f>
        <v>5.3741092636579571E-2</v>
      </c>
      <c r="BS883" s="130">
        <f t="shared" ref="BS883" si="17176">K883/K901</f>
        <v>0.13926325247079965</v>
      </c>
      <c r="BT883" s="131">
        <f t="shared" ref="BT883" si="17177">L883/L901</f>
        <v>4.4020962363030013E-2</v>
      </c>
      <c r="BU883" s="129">
        <f t="shared" ref="BU883" si="17178">M883/M901</f>
        <v>0.10755082284607938</v>
      </c>
      <c r="BV883" s="133">
        <f t="shared" ref="BV883" si="17179">N883/N901</f>
        <v>5.340284627307313E-2</v>
      </c>
      <c r="BW883" s="134">
        <f t="shared" ref="BW883" si="17180">O883/O901</f>
        <v>9.0934566344402404E-2</v>
      </c>
      <c r="BX883" s="129">
        <f t="shared" ref="BX883" si="17181">P883/P901</f>
        <v>6.2460850111856821E-2</v>
      </c>
      <c r="BY883" s="130">
        <f t="shared" ref="BY883" si="17182">Q883/Q901</f>
        <v>6.3338443848217713E-2</v>
      </c>
      <c r="BZ883" s="131">
        <f t="shared" ref="BZ883" si="17183">R883/R901</f>
        <v>7.4388455899374956E-2</v>
      </c>
      <c r="CA883" s="132">
        <f t="shared" ref="CA883" si="17184">S883/S901</f>
        <v>6.4448089992969304E-2</v>
      </c>
      <c r="CB883" s="129">
        <f t="shared" ref="CB883" si="17185">T883/T901</f>
        <v>3.3517835178351781E-2</v>
      </c>
      <c r="CC883" s="130">
        <f t="shared" ref="CC883" si="17186">U883/U901</f>
        <v>7.7019411396368184E-2</v>
      </c>
      <c r="CD883" s="131">
        <f t="shared" ref="CD883" si="17187">V883/V901</f>
        <v>3.390737931649862E-2</v>
      </c>
      <c r="CE883" s="132">
        <f t="shared" ref="CE883" si="17188">W883/W901</f>
        <v>8.367471454719777E-2</v>
      </c>
      <c r="CF883" s="129">
        <f t="shared" ref="CF883" si="17189">X883/X901</f>
        <v>6.0792688983808484E-2</v>
      </c>
      <c r="CG883" s="130">
        <f t="shared" ref="CG883" si="17190">Y883/Y901</f>
        <v>8.835067371652737E-2</v>
      </c>
      <c r="CH883" s="131">
        <f t="shared" ref="CH883" si="17191">Z883/Z901</f>
        <v>6.7627199744803024E-2</v>
      </c>
      <c r="CI883" s="129">
        <f t="shared" ref="CI883" si="17192">AA883/AA901</f>
        <v>5.143388470196731E-2</v>
      </c>
      <c r="CJ883" s="135">
        <f t="shared" ref="CJ883" si="17193">AB883/AB901</f>
        <v>6.3910706364324291E-2</v>
      </c>
      <c r="CK883" s="136">
        <f t="shared" ref="CK883" si="17194">AC883/AC901</f>
        <v>6.7490798789297174E-2</v>
      </c>
    </row>
    <row r="884" spans="1:89" ht="15" thickTop="1" thickBot="1" x14ac:dyDescent="0.3">
      <c r="A884" s="137" t="s">
        <v>23</v>
      </c>
      <c r="B884" s="189">
        <v>680</v>
      </c>
      <c r="C884" s="190">
        <v>577</v>
      </c>
      <c r="D884" s="191">
        <v>309</v>
      </c>
      <c r="E884" s="192">
        <v>305</v>
      </c>
      <c r="F884" s="189">
        <v>969</v>
      </c>
      <c r="G884" s="193">
        <v>403</v>
      </c>
      <c r="H884" s="191">
        <v>1140</v>
      </c>
      <c r="I884" s="192">
        <v>930</v>
      </c>
      <c r="J884" s="189">
        <v>161</v>
      </c>
      <c r="K884" s="193">
        <v>345</v>
      </c>
      <c r="L884" s="191">
        <v>360</v>
      </c>
      <c r="M884" s="189">
        <v>819</v>
      </c>
      <c r="N884" s="194">
        <v>1084</v>
      </c>
      <c r="O884" s="195">
        <v>1430</v>
      </c>
      <c r="P884" s="189">
        <v>532</v>
      </c>
      <c r="Q884" s="193">
        <v>469</v>
      </c>
      <c r="R884" s="191">
        <v>767</v>
      </c>
      <c r="S884" s="192">
        <v>663</v>
      </c>
      <c r="T884" s="189">
        <v>139</v>
      </c>
      <c r="U884" s="193">
        <v>195</v>
      </c>
      <c r="V884" s="191">
        <v>384</v>
      </c>
      <c r="W884" s="192">
        <v>854</v>
      </c>
      <c r="X884" s="189">
        <v>454</v>
      </c>
      <c r="Y884" s="193">
        <v>366</v>
      </c>
      <c r="Z884" s="191">
        <v>1098</v>
      </c>
      <c r="AA884" s="189">
        <v>1199</v>
      </c>
      <c r="AB884" s="172">
        <f t="shared" si="17030"/>
        <v>8077</v>
      </c>
      <c r="AC884" s="173">
        <f t="shared" si="17031"/>
        <v>8555</v>
      </c>
      <c r="AE884" s="299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>
        <f>B884/B901</f>
        <v>5.8424263252856774E-2</v>
      </c>
      <c r="BK884" s="130">
        <f t="shared" ref="BK884" si="17195">C884/C901</f>
        <v>4.3982010823995735E-2</v>
      </c>
      <c r="BL884" s="131">
        <f t="shared" ref="BL884" si="17196">D884/D901</f>
        <v>5.4478138222849082E-2</v>
      </c>
      <c r="BM884" s="132">
        <f t="shared" ref="BM884" si="17197">E884/E901</f>
        <v>5.0263678312458801E-2</v>
      </c>
      <c r="BN884" s="129">
        <f t="shared" ref="BN884" si="17198">F884/F901</f>
        <v>6.8042974510216986E-2</v>
      </c>
      <c r="BO884" s="130">
        <f t="shared" ref="BO884" si="17199">G884/G901</f>
        <v>3.0630082845633504E-2</v>
      </c>
      <c r="BP884" s="131">
        <f t="shared" ref="BP884" si="17200">H884/H901</f>
        <v>5.9632787571271641E-2</v>
      </c>
      <c r="BQ884" s="132">
        <f t="shared" ref="BQ884" si="17201">I884/I901</f>
        <v>4.3571964017991002E-2</v>
      </c>
      <c r="BR884" s="129">
        <f t="shared" ref="BR884" si="17202">J884/J901</f>
        <v>4.7802850356294536E-2</v>
      </c>
      <c r="BS884" s="130">
        <f t="shared" ref="BS884" si="17203">K884/K901</f>
        <v>0.10332434860736747</v>
      </c>
      <c r="BT884" s="131">
        <f t="shared" ref="BT884" si="17204">L884/L901</f>
        <v>3.430204859456884E-2</v>
      </c>
      <c r="BU884" s="129">
        <f t="shared" ref="BU884" si="17205">M884/M901</f>
        <v>7.9283639883833495E-2</v>
      </c>
      <c r="BV884" s="133">
        <f t="shared" ref="BV884" si="17206">N884/N901</f>
        <v>5.0913531539147995E-2</v>
      </c>
      <c r="BW884" s="134">
        <f t="shared" ref="BW884" si="17207">O884/O901</f>
        <v>6.6788099574984827E-2</v>
      </c>
      <c r="BX884" s="129">
        <f t="shared" ref="BX884" si="17208">P884/P901</f>
        <v>4.7606263982102909E-2</v>
      </c>
      <c r="BY884" s="130">
        <f t="shared" ref="BY884" si="17209">Q884/Q901</f>
        <v>4.4940590264469144E-2</v>
      </c>
      <c r="BZ884" s="131">
        <f t="shared" ref="BZ884" si="17210">R884/R901</f>
        <v>5.9186665637780696E-2</v>
      </c>
      <c r="CA884" s="132">
        <f t="shared" ref="CA884" si="17211">S884/S901</f>
        <v>5.1792828685258967E-2</v>
      </c>
      <c r="CB884" s="129">
        <f t="shared" ref="CB884" si="17212">T884/T901</f>
        <v>4.274292742927429E-2</v>
      </c>
      <c r="CC884" s="130">
        <f t="shared" ref="CC884" si="17213">U884/U901</f>
        <v>6.1051972448340638E-2</v>
      </c>
      <c r="CD884" s="131">
        <f t="shared" ref="CD884" si="17214">V884/V901</f>
        <v>3.4264299098777547E-2</v>
      </c>
      <c r="CE884" s="132">
        <f t="shared" ref="CE884" si="17215">W884/W901</f>
        <v>7.4435631482611342E-2</v>
      </c>
      <c r="CF884" s="129">
        <f t="shared" ref="CF884" si="17216">X884/X901</f>
        <v>4.5097844442237009E-2</v>
      </c>
      <c r="CG884" s="130">
        <f t="shared" ref="CG884" si="17217">Y884/Y901</f>
        <v>6.2425379498550232E-2</v>
      </c>
      <c r="CH884" s="131">
        <f t="shared" ref="CH884" si="17218">Z884/Z901</f>
        <v>5.8376309213674302E-2</v>
      </c>
      <c r="CI884" s="129">
        <f t="shared" ref="CI884" si="17219">AA884/AA901</f>
        <v>5.867671527845747E-2</v>
      </c>
      <c r="CJ884" s="135">
        <f t="shared" ref="CJ884" si="17220">AB884/AB901</f>
        <v>5.2690290426114866E-2</v>
      </c>
      <c r="CK884" s="136">
        <f t="shared" ref="CK884" si="17221">AC884/AC901</f>
        <v>5.5926364165288393E-2</v>
      </c>
    </row>
    <row r="885" spans="1:89" ht="13.5" thickTop="1" x14ac:dyDescent="0.2">
      <c r="A885" s="146" t="s">
        <v>24</v>
      </c>
      <c r="B885" s="203">
        <v>609</v>
      </c>
      <c r="C885" s="197">
        <v>678</v>
      </c>
      <c r="D885" s="198">
        <v>286</v>
      </c>
      <c r="E885" s="199">
        <v>290</v>
      </c>
      <c r="F885" s="196">
        <v>869</v>
      </c>
      <c r="G885" s="200">
        <v>427</v>
      </c>
      <c r="H885" s="198">
        <v>1080</v>
      </c>
      <c r="I885" s="199">
        <v>986</v>
      </c>
      <c r="J885" s="196">
        <v>144</v>
      </c>
      <c r="K885" s="200">
        <v>196</v>
      </c>
      <c r="L885" s="198">
        <v>452</v>
      </c>
      <c r="M885" s="196">
        <v>744</v>
      </c>
      <c r="N885" s="201">
        <v>929</v>
      </c>
      <c r="O885" s="204">
        <v>1171</v>
      </c>
      <c r="P885" s="196">
        <v>510</v>
      </c>
      <c r="Q885" s="200">
        <v>450</v>
      </c>
      <c r="R885" s="198">
        <v>754</v>
      </c>
      <c r="S885" s="199">
        <v>619</v>
      </c>
      <c r="T885" s="196">
        <v>125</v>
      </c>
      <c r="U885" s="200">
        <v>176</v>
      </c>
      <c r="V885" s="198">
        <v>364</v>
      </c>
      <c r="W885" s="205">
        <v>753</v>
      </c>
      <c r="X885" s="196">
        <v>470</v>
      </c>
      <c r="Y885" s="200">
        <v>275</v>
      </c>
      <c r="Z885" s="198">
        <v>1063</v>
      </c>
      <c r="AA885" s="196">
        <v>1203</v>
      </c>
      <c r="AB885" s="172">
        <f t="shared" si="17030"/>
        <v>7655</v>
      </c>
      <c r="AC885" s="173">
        <f t="shared" si="17031"/>
        <v>7968</v>
      </c>
      <c r="AE885" s="273" t="str">
        <f>$AE$17</f>
        <v>17:00 - 17:59</v>
      </c>
      <c r="AF885" s="126">
        <f t="shared" ref="AF885:AU887" si="17222">SUMIF($A$9:$A$32,$AE885,B$877:B$900)</f>
        <v>640</v>
      </c>
      <c r="AG885" s="186">
        <f t="shared" si="17222"/>
        <v>1434</v>
      </c>
      <c r="AH885" s="127">
        <f t="shared" si="17222"/>
        <v>521</v>
      </c>
      <c r="AI885" s="180">
        <f t="shared" si="17222"/>
        <v>494</v>
      </c>
      <c r="AJ885" s="126">
        <f t="shared" si="17222"/>
        <v>809</v>
      </c>
      <c r="AK885" s="128">
        <f t="shared" si="17222"/>
        <v>1277</v>
      </c>
      <c r="AL885" s="127">
        <f t="shared" si="17222"/>
        <v>1298</v>
      </c>
      <c r="AM885" s="180">
        <f t="shared" si="17222"/>
        <v>2201</v>
      </c>
      <c r="AN885" s="126">
        <f t="shared" si="17222"/>
        <v>500</v>
      </c>
      <c r="AO885" s="128">
        <f t="shared" si="17222"/>
        <v>112</v>
      </c>
      <c r="AP885" s="127">
        <f t="shared" si="17222"/>
        <v>1244</v>
      </c>
      <c r="AQ885" s="126">
        <f t="shared" si="17222"/>
        <v>413</v>
      </c>
      <c r="AR885" s="179">
        <f t="shared" si="17222"/>
        <v>1917</v>
      </c>
      <c r="AS885" s="181">
        <f t="shared" si="17222"/>
        <v>1276</v>
      </c>
      <c r="AT885" s="126">
        <f t="shared" si="17222"/>
        <v>964</v>
      </c>
      <c r="AU885" s="128">
        <f t="shared" si="17222"/>
        <v>794</v>
      </c>
      <c r="AV885" s="127">
        <f t="shared" ref="AP885:BE887" si="17223">SUMIF($A$9:$A$32,$AE885,R$877:R$900)</f>
        <v>941</v>
      </c>
      <c r="AW885" s="180">
        <f t="shared" si="17223"/>
        <v>1181</v>
      </c>
      <c r="AX885" s="126">
        <f t="shared" si="17223"/>
        <v>514</v>
      </c>
      <c r="AY885" s="128">
        <f t="shared" si="17223"/>
        <v>86</v>
      </c>
      <c r="AZ885" s="127">
        <f t="shared" si="17223"/>
        <v>1328</v>
      </c>
      <c r="BA885" s="180">
        <f t="shared" si="17223"/>
        <v>727</v>
      </c>
      <c r="BB885" s="126">
        <f t="shared" si="17223"/>
        <v>1108</v>
      </c>
      <c r="BC885" s="128">
        <f t="shared" si="17223"/>
        <v>275</v>
      </c>
      <c r="BD885" s="184">
        <f t="shared" si="17223"/>
        <v>1523</v>
      </c>
      <c r="BE885" s="185">
        <f t="shared" si="17223"/>
        <v>1952</v>
      </c>
      <c r="BF885" s="170">
        <f>AF885+AH885+AJ885+AL885+AN885+AP885+AR885+AT885+AV885+AX885+AZ885+BB885+BD885</f>
        <v>13307</v>
      </c>
      <c r="BG885" s="171">
        <f>AG885+AI885+AK885+AM885+AO885+AQ885+AS885+AU885+AW885+AY885+BA885+BC885+BE885</f>
        <v>12222</v>
      </c>
      <c r="BI885" s="146" t="s">
        <v>24</v>
      </c>
      <c r="BJ885" s="129">
        <f>B885/B901</f>
        <v>5.2324082824984963E-2</v>
      </c>
      <c r="BK885" s="130">
        <f t="shared" ref="BK885" si="17224">C885/C901</f>
        <v>5.1680768351246284E-2</v>
      </c>
      <c r="BL885" s="131">
        <f t="shared" ref="BL885" si="17225">D885/D901</f>
        <v>5.0423131170662903E-2</v>
      </c>
      <c r="BM885" s="132">
        <f t="shared" ref="BM885" si="17226">E885/E901</f>
        <v>4.779169413315755E-2</v>
      </c>
      <c r="BN885" s="129">
        <f t="shared" ref="BN885" si="17227">F885/F901</f>
        <v>6.1020995716592939E-2</v>
      </c>
      <c r="BO885" s="130">
        <f t="shared" ref="BO885" si="17228">G885/G901</f>
        <v>3.2454206886068253E-2</v>
      </c>
      <c r="BP885" s="131">
        <f t="shared" ref="BP885" si="17229">H885/H901</f>
        <v>5.649421980436261E-2</v>
      </c>
      <c r="BQ885" s="132">
        <f t="shared" ref="BQ885" si="17230">I885/I901</f>
        <v>4.619565217391304E-2</v>
      </c>
      <c r="BR885" s="129">
        <f t="shared" ref="BR885" si="17231">J885/J901</f>
        <v>4.2755344418052253E-2</v>
      </c>
      <c r="BS885" s="130">
        <f t="shared" ref="BS885" si="17232">K885/K901</f>
        <v>5.8700209643605873E-2</v>
      </c>
      <c r="BT885" s="131">
        <f t="shared" ref="BT885" si="17233">L885/L901</f>
        <v>4.3068127679847544E-2</v>
      </c>
      <c r="BU885" s="129">
        <f t="shared" ref="BU885" si="17234">M885/M901</f>
        <v>7.202323330106486E-2</v>
      </c>
      <c r="BV885" s="133">
        <f t="shared" ref="BV885" si="17235">N885/N901</f>
        <v>4.3633460147480159E-2</v>
      </c>
      <c r="BW885" s="134">
        <f t="shared" ref="BW885" si="17236">O885/O901</f>
        <v>5.4691513707907154E-2</v>
      </c>
      <c r="BX885" s="129">
        <f t="shared" ref="BX885" si="17237">P885/P901</f>
        <v>4.5637583892617448E-2</v>
      </c>
      <c r="BY885" s="130">
        <f t="shared" ref="BY885" si="17238">Q885/Q901</f>
        <v>4.3119969336910695E-2</v>
      </c>
      <c r="BZ885" s="131">
        <f t="shared" ref="BZ885" si="17239">R885/R901</f>
        <v>5.8183501813411531E-2</v>
      </c>
      <c r="CA885" s="132">
        <f t="shared" ref="CA885" si="17240">S885/S901</f>
        <v>4.8355597218967268E-2</v>
      </c>
      <c r="CB885" s="129">
        <f t="shared" ref="CB885" si="17241">T885/T901</f>
        <v>3.8437884378843788E-2</v>
      </c>
      <c r="CC885" s="130">
        <f t="shared" ref="CC885" si="17242">U885/U901</f>
        <v>5.5103318722604884E-2</v>
      </c>
      <c r="CD885" s="131">
        <f t="shared" ref="CD885" si="17243">V885/V901</f>
        <v>3.2479700187382887E-2</v>
      </c>
      <c r="CE885" s="132">
        <f t="shared" ref="CE885" si="17244">W885/W901</f>
        <v>6.5632354222958253E-2</v>
      </c>
      <c r="CF885" s="129">
        <f t="shared" ref="CF885" si="17245">X885/X901</f>
        <v>4.6687195788218935E-2</v>
      </c>
      <c r="CG885" s="130">
        <f t="shared" ref="CG885" si="17246">Y885/Y901</f>
        <v>4.6904315196998121E-2</v>
      </c>
      <c r="CH885" s="131">
        <f t="shared" ref="CH885" si="17247">Z885/Z901</f>
        <v>5.6515497899941515E-2</v>
      </c>
      <c r="CI885" s="129">
        <f t="shared" ref="CI885" si="17248">AA885/AA901</f>
        <v>5.887246745620045E-2</v>
      </c>
      <c r="CJ885" s="135">
        <f t="shared" ref="CJ885" si="17249">AB885/AB901</f>
        <v>4.9937374422670461E-2</v>
      </c>
      <c r="CK885" s="136">
        <f t="shared" ref="CK885" si="17250">AC885/AC901</f>
        <v>5.2088985349972868E-2</v>
      </c>
    </row>
    <row r="886" spans="1:89" x14ac:dyDescent="0.2">
      <c r="A886" s="137" t="s">
        <v>25</v>
      </c>
      <c r="B886" s="206">
        <v>548</v>
      </c>
      <c r="C886" s="190">
        <v>645</v>
      </c>
      <c r="D886" s="191">
        <v>287</v>
      </c>
      <c r="E886" s="192">
        <v>321</v>
      </c>
      <c r="F886" s="189">
        <v>666</v>
      </c>
      <c r="G886" s="193">
        <v>441</v>
      </c>
      <c r="H886" s="191">
        <v>1018</v>
      </c>
      <c r="I886" s="192">
        <v>884</v>
      </c>
      <c r="J886" s="189">
        <v>172</v>
      </c>
      <c r="K886" s="190">
        <v>149</v>
      </c>
      <c r="L886" s="191">
        <v>391</v>
      </c>
      <c r="M886" s="189">
        <v>532</v>
      </c>
      <c r="N886" s="194">
        <v>867</v>
      </c>
      <c r="O886" s="207">
        <v>1040</v>
      </c>
      <c r="P886" s="189">
        <v>447</v>
      </c>
      <c r="Q886" s="190">
        <v>420</v>
      </c>
      <c r="R886" s="191">
        <v>600</v>
      </c>
      <c r="S886" s="192">
        <v>610</v>
      </c>
      <c r="T886" s="198">
        <v>138</v>
      </c>
      <c r="U886" s="189">
        <v>132</v>
      </c>
      <c r="V886" s="191">
        <v>483</v>
      </c>
      <c r="W886" s="208">
        <v>575</v>
      </c>
      <c r="X886" s="189">
        <v>357</v>
      </c>
      <c r="Y886" s="193">
        <v>234</v>
      </c>
      <c r="Z886" s="191">
        <v>1123</v>
      </c>
      <c r="AA886" s="189">
        <v>1052</v>
      </c>
      <c r="AB886" s="172">
        <f t="shared" si="17030"/>
        <v>7097</v>
      </c>
      <c r="AC886" s="173">
        <f t="shared" si="17031"/>
        <v>7035</v>
      </c>
      <c r="AE886" s="275" t="str">
        <f>$AE$18</f>
        <v>18:00 - 18:59</v>
      </c>
      <c r="AF886" s="126">
        <f t="shared" si="17222"/>
        <v>702</v>
      </c>
      <c r="AG886" s="190">
        <f t="shared" si="17222"/>
        <v>1566</v>
      </c>
      <c r="AH886" s="191">
        <f t="shared" si="17222"/>
        <v>356</v>
      </c>
      <c r="AI886" s="192">
        <f t="shared" si="17222"/>
        <v>547</v>
      </c>
      <c r="AJ886" s="276">
        <f t="shared" si="17222"/>
        <v>671</v>
      </c>
      <c r="AK886" s="193">
        <f t="shared" si="17222"/>
        <v>1437</v>
      </c>
      <c r="AL886" s="191">
        <f t="shared" si="17222"/>
        <v>1268</v>
      </c>
      <c r="AM886" s="192">
        <f t="shared" si="17222"/>
        <v>2221</v>
      </c>
      <c r="AN886" s="276">
        <f t="shared" si="17222"/>
        <v>369</v>
      </c>
      <c r="AO886" s="193">
        <f t="shared" si="17222"/>
        <v>104</v>
      </c>
      <c r="AP886" s="191">
        <f t="shared" si="17223"/>
        <v>1192</v>
      </c>
      <c r="AQ886" s="276">
        <f t="shared" si="17223"/>
        <v>387</v>
      </c>
      <c r="AR886" s="194">
        <f t="shared" si="17223"/>
        <v>1808</v>
      </c>
      <c r="AS886" s="195">
        <f t="shared" si="17223"/>
        <v>1359</v>
      </c>
      <c r="AT886" s="276">
        <f t="shared" si="17223"/>
        <v>945</v>
      </c>
      <c r="AU886" s="193">
        <f t="shared" si="17223"/>
        <v>849</v>
      </c>
      <c r="AV886" s="191">
        <f t="shared" si="17223"/>
        <v>936</v>
      </c>
      <c r="AW886" s="192">
        <f t="shared" si="17223"/>
        <v>1117</v>
      </c>
      <c r="AX886" s="276">
        <f t="shared" si="17223"/>
        <v>380</v>
      </c>
      <c r="AY886" s="193">
        <f t="shared" si="17223"/>
        <v>91</v>
      </c>
      <c r="AZ886" s="191">
        <f t="shared" si="17223"/>
        <v>1382</v>
      </c>
      <c r="BA886" s="192">
        <f t="shared" si="17223"/>
        <v>719</v>
      </c>
      <c r="BB886" s="276">
        <f t="shared" si="17223"/>
        <v>818</v>
      </c>
      <c r="BC886" s="193">
        <f t="shared" si="17223"/>
        <v>322</v>
      </c>
      <c r="BD886" s="191">
        <f t="shared" si="17223"/>
        <v>1184</v>
      </c>
      <c r="BE886" s="276">
        <f t="shared" si="17223"/>
        <v>2041</v>
      </c>
      <c r="BF886" s="172">
        <f>SUM(AF886,AH886,AJ886,AL886,AN886,AP886,AR886,AT886,AV886,AX886,AZ886,BB886,BD886)</f>
        <v>12011</v>
      </c>
      <c r="BG886" s="173">
        <f>SUM(AG886,AI886,AK886,AM886,AO886,AQ886,AS886,AU886,AW886,AY886,BA886,BC886,BE886)</f>
        <v>12760</v>
      </c>
      <c r="BI886" s="137" t="s">
        <v>25</v>
      </c>
      <c r="BJ886" s="129">
        <f>B886/B901</f>
        <v>4.7083082739066931E-2</v>
      </c>
      <c r="BK886" s="130">
        <f t="shared" ref="BK886" si="17251">C886/C901</f>
        <v>4.9165332723530755E-2</v>
      </c>
      <c r="BL886" s="131">
        <f t="shared" ref="BL886" si="17252">D886/D901</f>
        <v>5.059943582510578E-2</v>
      </c>
      <c r="BM886" s="132">
        <f t="shared" ref="BM886" si="17253">E886/E901</f>
        <v>5.2900461437046804E-2</v>
      </c>
      <c r="BN886" s="129">
        <f t="shared" ref="BN886" si="17254">F886/F901</f>
        <v>4.6766378765536125E-2</v>
      </c>
      <c r="BO886" s="130">
        <f t="shared" ref="BO886" si="17255">G886/G901</f>
        <v>3.3518279242988523E-2</v>
      </c>
      <c r="BP886" s="131">
        <f t="shared" ref="BP886" si="17256">H886/H901</f>
        <v>5.3251033111889938E-2</v>
      </c>
      <c r="BQ886" s="132">
        <f t="shared" ref="BQ886" si="17257">I886/I901</f>
        <v>4.1416791604197901E-2</v>
      </c>
      <c r="BR886" s="129">
        <f t="shared" ref="BR886" si="17258">J886/J901</f>
        <v>5.1068883610451303E-2</v>
      </c>
      <c r="BS886" s="130">
        <f t="shared" ref="BS886" si="17259">K886/K901</f>
        <v>4.4624138963761606E-2</v>
      </c>
      <c r="BT886" s="131">
        <f t="shared" ref="BT886" si="17260">L886/L901</f>
        <v>3.7255836112434493E-2</v>
      </c>
      <c r="BU886" s="129">
        <f t="shared" ref="BU886" si="17261">M886/M901</f>
        <v>5.1500484027105518E-2</v>
      </c>
      <c r="BV886" s="133">
        <f t="shared" ref="BV886" si="17262">N886/N901</f>
        <v>4.0721431590813019E-2</v>
      </c>
      <c r="BW886" s="134">
        <f t="shared" ref="BW886" si="17263">O886/O901</f>
        <v>4.8573163327261686E-2</v>
      </c>
      <c r="BX886" s="129">
        <f t="shared" ref="BX886" si="17264">P886/P901</f>
        <v>0.04</v>
      </c>
      <c r="BY886" s="130">
        <f t="shared" ref="BY886" si="17265">Q886/Q901</f>
        <v>4.0245304714449981E-2</v>
      </c>
      <c r="BZ886" s="131">
        <f t="shared" ref="BZ886" si="17266">R886/R901</f>
        <v>4.6299868817038355E-2</v>
      </c>
      <c r="CA886" s="132">
        <f t="shared" ref="CA886" si="17267">S886/S901</f>
        <v>4.7652527146316695E-2</v>
      </c>
      <c r="CB886" s="129">
        <f t="shared" ref="CB886" si="17268">T886/T901</f>
        <v>4.2435424354243544E-2</v>
      </c>
      <c r="CC886" s="130">
        <f t="shared" ref="CC886" si="17269">U886/U901</f>
        <v>4.1327489041953665E-2</v>
      </c>
      <c r="CD886" s="131">
        <f t="shared" ref="CD886" si="17270">V886/V901</f>
        <v>4.3098063710181135E-2</v>
      </c>
      <c r="CE886" s="132">
        <f t="shared" ref="CE886" si="17271">W886/W901</f>
        <v>5.0117667567331999E-2</v>
      </c>
      <c r="CF886" s="129">
        <f t="shared" ref="CF886" si="17272">X886/X901</f>
        <v>3.5462401907221615E-2</v>
      </c>
      <c r="CG886" s="130">
        <f t="shared" ref="CG886" si="17273">Y886/Y901</f>
        <v>3.9911308203991129E-2</v>
      </c>
      <c r="CH886" s="131">
        <f t="shared" ref="CH886" si="17274">Z886/Z901</f>
        <v>5.9705460152054871E-2</v>
      </c>
      <c r="CI886" s="129">
        <f t="shared" ref="CI886" si="17275">AA886/AA901</f>
        <v>5.1482822746403055E-2</v>
      </c>
      <c r="CJ886" s="135">
        <f t="shared" ref="CJ886" si="17276">AB886/AB901</f>
        <v>4.6297262740390886E-2</v>
      </c>
      <c r="CK886" s="136">
        <f t="shared" ref="CK886" si="17277">AC886/AC901</f>
        <v>4.5989710333466258E-2</v>
      </c>
    </row>
    <row r="887" spans="1:89" ht="13.5" thickBot="1" x14ac:dyDescent="0.25">
      <c r="A887" s="146" t="s">
        <v>26</v>
      </c>
      <c r="B887" s="203">
        <v>605</v>
      </c>
      <c r="C887" s="197">
        <v>564</v>
      </c>
      <c r="D887" s="198">
        <v>257</v>
      </c>
      <c r="E887" s="199">
        <v>305</v>
      </c>
      <c r="F887" s="196">
        <v>647</v>
      </c>
      <c r="G887" s="200">
        <v>454</v>
      </c>
      <c r="H887" s="198">
        <v>872</v>
      </c>
      <c r="I887" s="199">
        <v>989</v>
      </c>
      <c r="J887" s="196">
        <v>153</v>
      </c>
      <c r="K887" s="197">
        <v>162</v>
      </c>
      <c r="L887" s="198">
        <v>445</v>
      </c>
      <c r="M887" s="196">
        <v>473</v>
      </c>
      <c r="N887" s="201">
        <v>920</v>
      </c>
      <c r="O887" s="204">
        <v>911</v>
      </c>
      <c r="P887" s="196">
        <v>511</v>
      </c>
      <c r="Q887" s="197">
        <v>421</v>
      </c>
      <c r="R887" s="198">
        <v>628</v>
      </c>
      <c r="S887" s="199">
        <v>531</v>
      </c>
      <c r="T887" s="196">
        <v>140</v>
      </c>
      <c r="U887" s="200">
        <v>143</v>
      </c>
      <c r="V887" s="198">
        <v>432</v>
      </c>
      <c r="W887" s="205">
        <v>527</v>
      </c>
      <c r="X887" s="196">
        <v>378</v>
      </c>
      <c r="Y887" s="200">
        <v>225</v>
      </c>
      <c r="Z887" s="198">
        <v>965</v>
      </c>
      <c r="AA887" s="196">
        <v>987</v>
      </c>
      <c r="AB887" s="172">
        <f t="shared" si="17030"/>
        <v>6953</v>
      </c>
      <c r="AC887" s="173">
        <f t="shared" si="17031"/>
        <v>6692</v>
      </c>
      <c r="AE887" s="273">
        <f>$AE$19</f>
        <v>0</v>
      </c>
      <c r="AF887" s="126">
        <f t="shared" si="17222"/>
        <v>0</v>
      </c>
      <c r="AG887" s="197">
        <f t="shared" si="17222"/>
        <v>0</v>
      </c>
      <c r="AH887" s="198">
        <f t="shared" si="17222"/>
        <v>0</v>
      </c>
      <c r="AI887" s="199">
        <f t="shared" si="17222"/>
        <v>0</v>
      </c>
      <c r="AJ887" s="196">
        <f t="shared" si="17222"/>
        <v>0</v>
      </c>
      <c r="AK887" s="200">
        <f t="shared" si="17222"/>
        <v>0</v>
      </c>
      <c r="AL887" s="198">
        <f t="shared" si="17222"/>
        <v>0</v>
      </c>
      <c r="AM887" s="199">
        <f t="shared" si="17222"/>
        <v>0</v>
      </c>
      <c r="AN887" s="196">
        <f t="shared" si="17222"/>
        <v>0</v>
      </c>
      <c r="AO887" s="200">
        <f t="shared" si="17222"/>
        <v>0</v>
      </c>
      <c r="AP887" s="198">
        <f t="shared" si="17223"/>
        <v>0</v>
      </c>
      <c r="AQ887" s="196">
        <f t="shared" si="17223"/>
        <v>0</v>
      </c>
      <c r="AR887" s="201">
        <f t="shared" si="17223"/>
        <v>0</v>
      </c>
      <c r="AS887" s="202">
        <f t="shared" si="17223"/>
        <v>0</v>
      </c>
      <c r="AT887" s="196">
        <f t="shared" si="17223"/>
        <v>0</v>
      </c>
      <c r="AU887" s="200">
        <f t="shared" si="17223"/>
        <v>0</v>
      </c>
      <c r="AV887" s="198">
        <f t="shared" si="17223"/>
        <v>0</v>
      </c>
      <c r="AW887" s="199">
        <f t="shared" si="17223"/>
        <v>0</v>
      </c>
      <c r="AX887" s="196">
        <f t="shared" si="17223"/>
        <v>0</v>
      </c>
      <c r="AY887" s="200">
        <f t="shared" si="17223"/>
        <v>0</v>
      </c>
      <c r="AZ887" s="198">
        <f t="shared" si="17223"/>
        <v>0</v>
      </c>
      <c r="BA887" s="199">
        <f t="shared" si="17223"/>
        <v>0</v>
      </c>
      <c r="BB887" s="196">
        <f t="shared" si="17223"/>
        <v>0</v>
      </c>
      <c r="BC887" s="200">
        <f t="shared" si="17223"/>
        <v>0</v>
      </c>
      <c r="BD887" s="198">
        <f t="shared" si="17223"/>
        <v>0</v>
      </c>
      <c r="BE887" s="196">
        <f t="shared" si="17223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>
        <f>B887/B901</f>
        <v>5.1980410688203457E-2</v>
      </c>
      <c r="BK887" s="130">
        <f t="shared" ref="BK887" si="17278">C887/C901</f>
        <v>4.2991081637319919E-2</v>
      </c>
      <c r="BL887" s="131">
        <f t="shared" ref="BL887" si="17279">D887/D901</f>
        <v>4.5310296191819463E-2</v>
      </c>
      <c r="BM887" s="132">
        <f t="shared" ref="BM887" si="17280">E887/E901</f>
        <v>5.0263678312458801E-2</v>
      </c>
      <c r="BN887" s="129">
        <f t="shared" ref="BN887" si="17281">F887/F901</f>
        <v>4.5432202794747557E-2</v>
      </c>
      <c r="BO887" s="130">
        <f t="shared" ref="BO887" si="17282">G887/G901</f>
        <v>3.4506346431557346E-2</v>
      </c>
      <c r="BP887" s="131">
        <f t="shared" ref="BP887" si="17283">H887/H901</f>
        <v>4.5613851545744627E-2</v>
      </c>
      <c r="BQ887" s="132">
        <f t="shared" ref="BQ887" si="17284">I887/I901</f>
        <v>4.6336206896551727E-2</v>
      </c>
      <c r="BR887" s="129">
        <f t="shared" ref="BR887" si="17285">J887/J901</f>
        <v>4.5427553444180521E-2</v>
      </c>
      <c r="BS887" s="130">
        <f t="shared" ref="BS887" si="17286">K887/K901</f>
        <v>4.8517520215633422E-2</v>
      </c>
      <c r="BT887" s="131">
        <f t="shared" ref="BT887" si="17287">L887/L901</f>
        <v>4.2401143401619816E-2</v>
      </c>
      <c r="BU887" s="129">
        <f t="shared" ref="BU887" si="17288">M887/M901</f>
        <v>4.5788964181994192E-2</v>
      </c>
      <c r="BV887" s="133">
        <f t="shared" ref="BV887" si="17289">N887/N901</f>
        <v>4.3210746324738154E-2</v>
      </c>
      <c r="BW887" s="134">
        <f t="shared" ref="BW887" si="17290">O887/O901</f>
        <v>4.2548222876091731E-2</v>
      </c>
      <c r="BX887" s="129">
        <f t="shared" ref="BX887" si="17291">P887/P901</f>
        <v>4.5727069351230422E-2</v>
      </c>
      <c r="BY887" s="130">
        <f t="shared" ref="BY887" si="17292">Q887/Q901</f>
        <v>4.0341126868532001E-2</v>
      </c>
      <c r="BZ887" s="131">
        <f t="shared" ref="BZ887" si="17293">R887/R901</f>
        <v>4.8460529361833475E-2</v>
      </c>
      <c r="CA887" s="132">
        <f t="shared" ref="CA887" si="17294">S887/S901</f>
        <v>4.1481134286383878E-2</v>
      </c>
      <c r="CB887" s="129">
        <f t="shared" ref="CB887" si="17295">T887/T901</f>
        <v>4.3050430504305043E-2</v>
      </c>
      <c r="CC887" s="130">
        <f t="shared" ref="CC887" si="17296">U887/U901</f>
        <v>4.477144646211647E-2</v>
      </c>
      <c r="CD887" s="131">
        <f t="shared" ref="CD887" si="17297">V887/V901</f>
        <v>3.8547336486124746E-2</v>
      </c>
      <c r="CE887" s="132">
        <f t="shared" ref="CE887" si="17298">W887/W901</f>
        <v>4.593393183997211E-2</v>
      </c>
      <c r="CF887" s="129">
        <f t="shared" ref="CF887" si="17299">X887/X901</f>
        <v>3.7548425548822886E-2</v>
      </c>
      <c r="CG887" s="130">
        <f t="shared" ref="CG887" si="17300">Y887/Y901</f>
        <v>3.837625788845301E-2</v>
      </c>
      <c r="CH887" s="131">
        <f t="shared" ref="CH887" si="17301">Z887/Z901</f>
        <v>5.1305226221489711E-2</v>
      </c>
      <c r="CI887" s="129">
        <f t="shared" ref="CI887" si="17302">AA887/AA901</f>
        <v>4.8301849858079671E-2</v>
      </c>
      <c r="CJ887" s="135">
        <f t="shared" ref="CJ887" si="17303">AB887/AB901</f>
        <v>4.535787908044777E-2</v>
      </c>
      <c r="CK887" s="136">
        <f t="shared" ref="CK887" si="17304">AC887/AC901</f>
        <v>4.3747425949048499E-2</v>
      </c>
    </row>
    <row r="888" spans="1:89" ht="14.25" thickTop="1" thickBot="1" x14ac:dyDescent="0.25">
      <c r="A888" s="137" t="s">
        <v>27</v>
      </c>
      <c r="B888" s="206">
        <v>477</v>
      </c>
      <c r="C888" s="190">
        <v>735</v>
      </c>
      <c r="D888" s="191">
        <v>287</v>
      </c>
      <c r="E888" s="192">
        <v>298</v>
      </c>
      <c r="F888" s="189">
        <v>522</v>
      </c>
      <c r="G888" s="193">
        <v>558</v>
      </c>
      <c r="H888" s="191">
        <v>887</v>
      </c>
      <c r="I888" s="192">
        <v>1123</v>
      </c>
      <c r="J888" s="189">
        <v>180</v>
      </c>
      <c r="K888" s="190">
        <v>109</v>
      </c>
      <c r="L888" s="191">
        <v>465</v>
      </c>
      <c r="M888" s="189">
        <v>441</v>
      </c>
      <c r="N888" s="194">
        <v>1015</v>
      </c>
      <c r="O888" s="207">
        <v>833</v>
      </c>
      <c r="P888" s="189">
        <v>519</v>
      </c>
      <c r="Q888" s="190">
        <v>400</v>
      </c>
      <c r="R888" s="191">
        <v>638</v>
      </c>
      <c r="S888" s="192">
        <v>583</v>
      </c>
      <c r="T888" s="189">
        <v>150</v>
      </c>
      <c r="U888" s="193">
        <v>125</v>
      </c>
      <c r="V888" s="191">
        <v>533</v>
      </c>
      <c r="W888" s="208">
        <v>524</v>
      </c>
      <c r="X888" s="189">
        <v>482</v>
      </c>
      <c r="Y888" s="193">
        <v>229</v>
      </c>
      <c r="Z888" s="191">
        <v>1009</v>
      </c>
      <c r="AA888" s="189">
        <v>1313</v>
      </c>
      <c r="AB888" s="172">
        <f t="shared" si="17030"/>
        <v>7164</v>
      </c>
      <c r="AC888" s="173">
        <f t="shared" si="17031"/>
        <v>7271</v>
      </c>
      <c r="AE888" s="267" t="s">
        <v>13</v>
      </c>
      <c r="AF888" s="20">
        <f t="shared" ref="AF888:BG888" si="17305">SUM(AF885:AF887)</f>
        <v>1342</v>
      </c>
      <c r="AG888" s="21">
        <f t="shared" si="17305"/>
        <v>3000</v>
      </c>
      <c r="AH888" s="20">
        <f t="shared" si="17305"/>
        <v>877</v>
      </c>
      <c r="AI888" s="21">
        <f t="shared" si="17305"/>
        <v>1041</v>
      </c>
      <c r="AJ888" s="20">
        <f t="shared" si="17305"/>
        <v>1480</v>
      </c>
      <c r="AK888" s="21">
        <f t="shared" si="17305"/>
        <v>2714</v>
      </c>
      <c r="AL888" s="20">
        <f t="shared" si="17305"/>
        <v>2566</v>
      </c>
      <c r="AM888" s="21">
        <f t="shared" si="17305"/>
        <v>4422</v>
      </c>
      <c r="AN888" s="20">
        <f t="shared" si="17305"/>
        <v>869</v>
      </c>
      <c r="AO888" s="21">
        <f t="shared" si="17305"/>
        <v>216</v>
      </c>
      <c r="AP888" s="20">
        <f t="shared" si="17305"/>
        <v>2436</v>
      </c>
      <c r="AQ888" s="21">
        <f t="shared" si="17305"/>
        <v>800</v>
      </c>
      <c r="AR888" s="20">
        <f t="shared" si="17305"/>
        <v>3725</v>
      </c>
      <c r="AS888" s="21">
        <f t="shared" si="17305"/>
        <v>2635</v>
      </c>
      <c r="AT888" s="20">
        <f t="shared" si="17305"/>
        <v>1909</v>
      </c>
      <c r="AU888" s="21">
        <f t="shared" si="17305"/>
        <v>1643</v>
      </c>
      <c r="AV888" s="20">
        <f t="shared" si="17305"/>
        <v>1877</v>
      </c>
      <c r="AW888" s="21">
        <f t="shared" si="17305"/>
        <v>2298</v>
      </c>
      <c r="AX888" s="20">
        <f t="shared" si="17305"/>
        <v>894</v>
      </c>
      <c r="AY888" s="21">
        <f t="shared" si="17305"/>
        <v>177</v>
      </c>
      <c r="AZ888" s="20">
        <f t="shared" si="17305"/>
        <v>2710</v>
      </c>
      <c r="BA888" s="21">
        <f t="shared" si="17305"/>
        <v>1446</v>
      </c>
      <c r="BB888" s="20">
        <f t="shared" si="17305"/>
        <v>1926</v>
      </c>
      <c r="BC888" s="21">
        <f t="shared" si="17305"/>
        <v>597</v>
      </c>
      <c r="BD888" s="20">
        <f t="shared" si="17305"/>
        <v>2707</v>
      </c>
      <c r="BE888" s="21">
        <f t="shared" si="17305"/>
        <v>3993</v>
      </c>
      <c r="BF888" s="174">
        <f t="shared" si="17305"/>
        <v>25318</v>
      </c>
      <c r="BG888" s="175">
        <f t="shared" si="17305"/>
        <v>24982</v>
      </c>
      <c r="BI888" s="137" t="s">
        <v>27</v>
      </c>
      <c r="BJ888" s="129">
        <f>B888/B901</f>
        <v>4.098290231119512E-2</v>
      </c>
      <c r="BK888" s="130">
        <f t="shared" ref="BK888" si="17306">C888/C901</f>
        <v>5.6025611708209466E-2</v>
      </c>
      <c r="BL888" s="131">
        <f t="shared" ref="BL888" si="17307">D888/D901</f>
        <v>5.059943582510578E-2</v>
      </c>
      <c r="BM888" s="132">
        <f t="shared" ref="BM888" si="17308">E888/E901</f>
        <v>4.9110085695451548E-2</v>
      </c>
      <c r="BN888" s="129">
        <f t="shared" ref="BN888" si="17309">F888/F901</f>
        <v>3.6654729302717508E-2</v>
      </c>
      <c r="BO888" s="130">
        <f t="shared" ref="BO888" si="17310">G888/G901</f>
        <v>4.2410883940107925E-2</v>
      </c>
      <c r="BP888" s="131">
        <f t="shared" ref="BP888" si="17311">H888/H901</f>
        <v>4.6398493487471881E-2</v>
      </c>
      <c r="BQ888" s="132">
        <f t="shared" ref="BQ888" si="17312">I888/I901</f>
        <v>5.2614317841079457E-2</v>
      </c>
      <c r="BR888" s="129">
        <f t="shared" ref="BR888" si="17313">J888/J901</f>
        <v>5.3444180522565318E-2</v>
      </c>
      <c r="BS888" s="130">
        <f t="shared" ref="BS888" si="17314">K888/K901</f>
        <v>3.264450434261755E-2</v>
      </c>
      <c r="BT888" s="131">
        <f t="shared" ref="BT888" si="17315">L888/L901</f>
        <v>4.4306812767984753E-2</v>
      </c>
      <c r="BU888" s="129">
        <f t="shared" ref="BU888" si="17316">M888/M901</f>
        <v>4.2691190706679573E-2</v>
      </c>
      <c r="BV888" s="133">
        <f t="shared" ref="BV888" si="17317">N888/N901</f>
        <v>4.7672725564792635E-2</v>
      </c>
      <c r="BW888" s="134">
        <f t="shared" ref="BW888" si="17318">O888/O901</f>
        <v>3.8905235626547102E-2</v>
      </c>
      <c r="BX888" s="129">
        <f t="shared" ref="BX888" si="17319">P888/P901</f>
        <v>4.644295302013423E-2</v>
      </c>
      <c r="BY888" s="130">
        <f t="shared" ref="BY888" si="17320">Q888/Q901</f>
        <v>3.8328861632809505E-2</v>
      </c>
      <c r="BZ888" s="131">
        <f t="shared" ref="BZ888" si="17321">R888/R901</f>
        <v>4.9232193842117446E-2</v>
      </c>
      <c r="CA888" s="132">
        <f t="shared" ref="CA888" si="17322">S888/S901</f>
        <v>4.5543316928364969E-2</v>
      </c>
      <c r="CB888" s="129">
        <f t="shared" ref="CB888" si="17323">T888/T901</f>
        <v>4.6125461254612546E-2</v>
      </c>
      <c r="CC888" s="130">
        <f t="shared" ref="CC888" si="17324">U888/U901</f>
        <v>3.9135879774577331E-2</v>
      </c>
      <c r="CD888" s="131">
        <f t="shared" ref="CD888" si="17325">V888/V901</f>
        <v>4.7559560988667794E-2</v>
      </c>
      <c r="CE888" s="132">
        <f t="shared" ref="CE888" si="17326">W888/W901</f>
        <v>4.5672448357012119E-2</v>
      </c>
      <c r="CF888" s="129">
        <f t="shared" ref="CF888" si="17327">X888/X901</f>
        <v>4.7879209297705373E-2</v>
      </c>
      <c r="CG888" s="130">
        <f t="shared" ref="CG888" si="17328">Y888/Y901</f>
        <v>3.9058502473136622E-2</v>
      </c>
      <c r="CH888" s="131">
        <f t="shared" ref="CH888" si="17329">Z888/Z901</f>
        <v>5.3644531873039504E-2</v>
      </c>
      <c r="CI888" s="129">
        <f t="shared" ref="CI888" si="17330">AA888/AA901</f>
        <v>6.425565234413233E-2</v>
      </c>
      <c r="CJ888" s="135">
        <f t="shared" ref="CJ888" si="17331">AB888/AB901</f>
        <v>4.6734337082169973E-2</v>
      </c>
      <c r="CK888" s="136">
        <f t="shared" ref="CK888" si="17332">AC888/AC901</f>
        <v>4.7532506586301801E-2</v>
      </c>
    </row>
    <row r="889" spans="1:89" ht="13.5" thickTop="1" x14ac:dyDescent="0.2">
      <c r="A889" s="146" t="s">
        <v>28</v>
      </c>
      <c r="B889" s="203">
        <v>494</v>
      </c>
      <c r="C889" s="197">
        <v>700</v>
      </c>
      <c r="D889" s="198">
        <v>330</v>
      </c>
      <c r="E889" s="199">
        <v>280</v>
      </c>
      <c r="F889" s="196">
        <v>513</v>
      </c>
      <c r="G889" s="200">
        <v>713</v>
      </c>
      <c r="H889" s="198">
        <v>921</v>
      </c>
      <c r="I889" s="199">
        <v>1366</v>
      </c>
      <c r="J889" s="196">
        <v>246</v>
      </c>
      <c r="K889" s="197">
        <v>113</v>
      </c>
      <c r="L889" s="198">
        <v>661</v>
      </c>
      <c r="M889" s="196">
        <v>377</v>
      </c>
      <c r="N889" s="201">
        <v>1316</v>
      </c>
      <c r="O889" s="204">
        <v>816</v>
      </c>
      <c r="P889" s="196">
        <v>617</v>
      </c>
      <c r="Q889" s="197">
        <v>406</v>
      </c>
      <c r="R889" s="198">
        <v>639</v>
      </c>
      <c r="S889" s="199">
        <v>629</v>
      </c>
      <c r="T889" s="196">
        <v>264</v>
      </c>
      <c r="U889" s="200">
        <v>114</v>
      </c>
      <c r="V889" s="198">
        <v>734</v>
      </c>
      <c r="W889" s="205">
        <v>579</v>
      </c>
      <c r="X889" s="196">
        <v>520</v>
      </c>
      <c r="Y889" s="200">
        <v>212</v>
      </c>
      <c r="Z889" s="198">
        <v>1055</v>
      </c>
      <c r="AA889" s="196">
        <v>1286</v>
      </c>
      <c r="AB889" s="172">
        <f t="shared" si="17030"/>
        <v>8310</v>
      </c>
      <c r="AC889" s="173">
        <f t="shared" si="17031"/>
        <v>7591</v>
      </c>
      <c r="BI889" s="146" t="s">
        <v>28</v>
      </c>
      <c r="BJ889" s="129">
        <f>B889/B901</f>
        <v>4.2443508892516538E-2</v>
      </c>
      <c r="BK889" s="130">
        <f t="shared" ref="BK889" si="17333">C889/C901</f>
        <v>5.3357725436389968E-2</v>
      </c>
      <c r="BL889" s="131">
        <f t="shared" ref="BL889" si="17334">D889/D901</f>
        <v>5.8180535966149506E-2</v>
      </c>
      <c r="BM889" s="132">
        <f t="shared" ref="BM889" si="17335">E889/E901</f>
        <v>4.6143704680290047E-2</v>
      </c>
      <c r="BN889" s="129">
        <f t="shared" ref="BN889" si="17336">F889/F901</f>
        <v>3.6022751211291344E-2</v>
      </c>
      <c r="BO889" s="130">
        <f t="shared" ref="BO889" si="17337">G889/G901</f>
        <v>5.4191685034582354E-2</v>
      </c>
      <c r="BP889" s="131">
        <f t="shared" ref="BP889" si="17338">H889/H901</f>
        <v>4.8177015222053671E-2</v>
      </c>
      <c r="BQ889" s="132">
        <f t="shared" ref="BQ889" si="17339">I889/I901</f>
        <v>6.3999250374812591E-2</v>
      </c>
      <c r="BR889" s="129">
        <f t="shared" ref="BR889" si="17340">J889/J901</f>
        <v>7.3040380047505932E-2</v>
      </c>
      <c r="BS889" s="130">
        <f t="shared" ref="BS889" si="17341">K889/K901</f>
        <v>3.3842467804731956E-2</v>
      </c>
      <c r="BT889" s="131">
        <f t="shared" ref="BT889" si="17342">L889/L901</f>
        <v>6.298237255836113E-2</v>
      </c>
      <c r="BU889" s="129">
        <f t="shared" ref="BU889" si="17343">M889/M901</f>
        <v>3.6495643756050342E-2</v>
      </c>
      <c r="BV889" s="133">
        <f t="shared" ref="BV889" si="17344">N889/N901</f>
        <v>6.1810154525386317E-2</v>
      </c>
      <c r="BW889" s="134">
        <f t="shared" ref="BW889" si="17345">O889/O901</f>
        <v>3.8111251226005324E-2</v>
      </c>
      <c r="BX889" s="129">
        <f t="shared" ref="BX889" si="17346">P889/P901</f>
        <v>5.5212527964205817E-2</v>
      </c>
      <c r="BY889" s="130">
        <f t="shared" ref="BY889" si="17347">Q889/Q901</f>
        <v>3.8903794557301648E-2</v>
      </c>
      <c r="BZ889" s="131">
        <f t="shared" ref="BZ889" si="17348">R889/R901</f>
        <v>4.9309360290145841E-2</v>
      </c>
      <c r="CA889" s="132">
        <f t="shared" ref="CA889" si="17349">S889/S901</f>
        <v>4.9136786188579015E-2</v>
      </c>
      <c r="CB889" s="129">
        <f t="shared" ref="CB889" si="17350">T889/T901</f>
        <v>8.1180811808118078E-2</v>
      </c>
      <c r="CC889" s="130">
        <f t="shared" ref="CC889" si="17351">U889/U901</f>
        <v>3.5691922354414526E-2</v>
      </c>
      <c r="CD889" s="131">
        <f t="shared" ref="CD889" si="17352">V889/V901</f>
        <v>6.5494780048184167E-2</v>
      </c>
      <c r="CE889" s="132">
        <f t="shared" ref="CE889" si="17353">W889/W901</f>
        <v>5.0466312211278654E-2</v>
      </c>
      <c r="CF889" s="129">
        <f t="shared" ref="CF889" si="17354">X889/X901</f>
        <v>5.1653918744412435E-2</v>
      </c>
      <c r="CG889" s="130">
        <f t="shared" ref="CG889" si="17355">Y889/Y901</f>
        <v>3.6158962988231284E-2</v>
      </c>
      <c r="CH889" s="131">
        <f t="shared" ref="CH889" si="17356">Z889/Z901</f>
        <v>5.6090169599659741E-2</v>
      </c>
      <c r="CI889" s="129">
        <f t="shared" ref="CI889" si="17357">AA889/AA901</f>
        <v>6.2934325144367226E-2</v>
      </c>
      <c r="CJ889" s="135">
        <f t="shared" ref="CJ889" si="17358">AB889/AB901</f>
        <v>5.4210265375883936E-2</v>
      </c>
      <c r="CK889" s="136">
        <f t="shared" ref="CK889" si="17359">AC889/AC901</f>
        <v>4.9624433708790668E-2</v>
      </c>
    </row>
    <row r="890" spans="1:89" x14ac:dyDescent="0.2">
      <c r="A890" s="137" t="s">
        <v>29</v>
      </c>
      <c r="B890" s="206">
        <v>573</v>
      </c>
      <c r="C890" s="190">
        <v>1246</v>
      </c>
      <c r="D890" s="191">
        <v>412</v>
      </c>
      <c r="E890" s="192">
        <v>428</v>
      </c>
      <c r="F890" s="189">
        <v>703</v>
      </c>
      <c r="G890" s="193">
        <v>1161</v>
      </c>
      <c r="H890" s="191">
        <v>1069</v>
      </c>
      <c r="I890" s="192">
        <v>1559</v>
      </c>
      <c r="J890" s="189">
        <v>331</v>
      </c>
      <c r="K890" s="190">
        <v>88</v>
      </c>
      <c r="L890" s="191">
        <v>954</v>
      </c>
      <c r="M890" s="189">
        <v>378</v>
      </c>
      <c r="N890" s="194">
        <v>1651</v>
      </c>
      <c r="O890" s="207">
        <v>988</v>
      </c>
      <c r="P890" s="189">
        <v>947</v>
      </c>
      <c r="Q890" s="190">
        <v>533</v>
      </c>
      <c r="R890" s="191">
        <v>841</v>
      </c>
      <c r="S890" s="192">
        <v>892</v>
      </c>
      <c r="T890" s="189">
        <v>439</v>
      </c>
      <c r="U890" s="193">
        <v>97</v>
      </c>
      <c r="V890" s="191">
        <v>985</v>
      </c>
      <c r="W890" s="208">
        <v>640</v>
      </c>
      <c r="X890" s="189">
        <v>870</v>
      </c>
      <c r="Y890" s="193">
        <v>254</v>
      </c>
      <c r="Z890" s="191">
        <v>1165</v>
      </c>
      <c r="AA890" s="189">
        <v>1516</v>
      </c>
      <c r="AB890" s="172">
        <f t="shared" si="17030"/>
        <v>10940</v>
      </c>
      <c r="AC890" s="173">
        <f t="shared" si="17031"/>
        <v>9780</v>
      </c>
      <c r="BI890" s="137" t="s">
        <v>29</v>
      </c>
      <c r="BJ890" s="129">
        <f>B890/B901</f>
        <v>4.9231033593951368E-2</v>
      </c>
      <c r="BK890" s="130">
        <f t="shared" ref="BK890" si="17360">C890/C901</f>
        <v>9.4976751276774143E-2</v>
      </c>
      <c r="BL890" s="131">
        <f t="shared" ref="BL890" si="17361">D890/D901</f>
        <v>7.2637517630465442E-2</v>
      </c>
      <c r="BM890" s="132">
        <f t="shared" ref="BM890" si="17362">E890/E901</f>
        <v>7.0533948582729072E-2</v>
      </c>
      <c r="BN890" s="129">
        <f t="shared" ref="BN890" si="17363">F890/F901</f>
        <v>4.9364510919177026E-2</v>
      </c>
      <c r="BO890" s="130">
        <f t="shared" ref="BO890" si="17364">G890/G901</f>
        <v>8.8242000456031006E-2</v>
      </c>
      <c r="BP890" s="131">
        <f t="shared" ref="BP890" si="17365">H890/H901</f>
        <v>5.5918815713762622E-2</v>
      </c>
      <c r="BQ890" s="132">
        <f t="shared" ref="BQ890" si="17366">I890/I901</f>
        <v>7.3041604197901053E-2</v>
      </c>
      <c r="BR890" s="129">
        <f t="shared" ref="BR890" si="17367">J890/J901</f>
        <v>9.8277909738717334E-2</v>
      </c>
      <c r="BS890" s="130">
        <f t="shared" ref="BS890" si="17368">K890/K901</f>
        <v>2.6355196166516923E-2</v>
      </c>
      <c r="BT890" s="131">
        <f t="shared" ref="BT890" si="17369">L890/L901</f>
        <v>9.0900428775607431E-2</v>
      </c>
      <c r="BU890" s="129">
        <f t="shared" ref="BU890" si="17370">M890/M901</f>
        <v>3.6592449177153923E-2</v>
      </c>
      <c r="BV890" s="133">
        <f t="shared" ref="BV890" si="17371">N890/N901</f>
        <v>7.7544502371894225E-2</v>
      </c>
      <c r="BW890" s="134">
        <f t="shared" ref="BW890" si="17372">O890/O901</f>
        <v>4.6144505160898602E-2</v>
      </c>
      <c r="BX890" s="129">
        <f t="shared" ref="BX890" si="17373">P890/P901</f>
        <v>8.4742729306487699E-2</v>
      </c>
      <c r="BY890" s="130">
        <f t="shared" ref="BY890" si="17374">Q890/Q901</f>
        <v>5.1073208125718667E-2</v>
      </c>
      <c r="BZ890" s="131">
        <f t="shared" ref="BZ890" si="17375">R890/R901</f>
        <v>6.4896982791882094E-2</v>
      </c>
      <c r="CA890" s="132">
        <f t="shared" ref="CA890" si="17376">S890/S901</f>
        <v>6.9682056089368019E-2</v>
      </c>
      <c r="CB890" s="129">
        <f t="shared" ref="CB890" si="17377">T890/T901</f>
        <v>0.13499384993849939</v>
      </c>
      <c r="CC890" s="130">
        <f t="shared" ref="CC890" si="17378">U890/U901</f>
        <v>3.0369442705072011E-2</v>
      </c>
      <c r="CD890" s="131">
        <f t="shared" ref="CD890" si="17379">V890/V901</f>
        <v>8.7891496386187207E-2</v>
      </c>
      <c r="CE890" s="132">
        <f t="shared" ref="CE890" si="17380">W890/W901</f>
        <v>5.5783143031465178E-2</v>
      </c>
      <c r="CF890" s="129">
        <f t="shared" ref="CF890" si="17381">X890/X901</f>
        <v>8.6420979437766957E-2</v>
      </c>
      <c r="CG890" s="130">
        <f t="shared" ref="CG890" si="17382">Y890/Y901</f>
        <v>4.3322531127409178E-2</v>
      </c>
      <c r="CH890" s="131">
        <f t="shared" ref="CH890" si="17383">Z890/Z901</f>
        <v>6.1938433728534213E-2</v>
      </c>
      <c r="CI890" s="129">
        <f t="shared" ref="CI890" si="17384">AA890/AA901</f>
        <v>7.4190075364588437E-2</v>
      </c>
      <c r="CJ890" s="135">
        <f t="shared" ref="CJ890" si="17385">AB890/AB901</f>
        <v>7.1367064165122771E-2</v>
      </c>
      <c r="CK890" s="136">
        <f t="shared" ref="CK890" si="17386">AC890/AC901</f>
        <v>6.39345226810661E-2</v>
      </c>
    </row>
    <row r="891" spans="1:89" x14ac:dyDescent="0.2">
      <c r="A891" s="146" t="s">
        <v>30</v>
      </c>
      <c r="B891" s="203">
        <v>640</v>
      </c>
      <c r="C891" s="197">
        <v>1434</v>
      </c>
      <c r="D891" s="198">
        <v>521</v>
      </c>
      <c r="E891" s="199">
        <v>494</v>
      </c>
      <c r="F891" s="196">
        <v>809</v>
      </c>
      <c r="G891" s="200">
        <v>1277</v>
      </c>
      <c r="H891" s="198">
        <v>1298</v>
      </c>
      <c r="I891" s="199">
        <v>2201</v>
      </c>
      <c r="J891" s="196">
        <v>500</v>
      </c>
      <c r="K891" s="197">
        <v>112</v>
      </c>
      <c r="L891" s="198">
        <v>1244</v>
      </c>
      <c r="M891" s="196">
        <v>413</v>
      </c>
      <c r="N891" s="201">
        <v>1917</v>
      </c>
      <c r="O891" s="204">
        <v>1276</v>
      </c>
      <c r="P891" s="196">
        <v>964</v>
      </c>
      <c r="Q891" s="197">
        <v>794</v>
      </c>
      <c r="R891" s="198">
        <v>941</v>
      </c>
      <c r="S891" s="199">
        <v>1181</v>
      </c>
      <c r="T891" s="196">
        <v>514</v>
      </c>
      <c r="U891" s="200">
        <v>86</v>
      </c>
      <c r="V891" s="198">
        <v>1328</v>
      </c>
      <c r="W891" s="205">
        <v>727</v>
      </c>
      <c r="X891" s="196">
        <v>1108</v>
      </c>
      <c r="Y891" s="200">
        <v>275</v>
      </c>
      <c r="Z891" s="198">
        <v>1523</v>
      </c>
      <c r="AA891" s="196">
        <v>1952</v>
      </c>
      <c r="AB891" s="172">
        <f t="shared" si="17030"/>
        <v>13307</v>
      </c>
      <c r="AC891" s="173">
        <f t="shared" si="17031"/>
        <v>12222</v>
      </c>
      <c r="BI891" s="146" t="s">
        <v>30</v>
      </c>
      <c r="BJ891" s="129">
        <f>B891/B901</f>
        <v>5.4987541885041673E-2</v>
      </c>
      <c r="BK891" s="130">
        <f t="shared" ref="BK891" si="17387">C891/C901</f>
        <v>0.10930711182254745</v>
      </c>
      <c r="BL891" s="131">
        <f t="shared" ref="BL891" si="17388">D891/D901</f>
        <v>9.1854724964739065E-2</v>
      </c>
      <c r="BM891" s="132">
        <f t="shared" ref="BM891" si="17389">E891/E901</f>
        <v>8.1410678971654576E-2</v>
      </c>
      <c r="BN891" s="129">
        <f t="shared" ref="BN891" si="17390">F891/F901</f>
        <v>5.6807808440418509E-2</v>
      </c>
      <c r="BO891" s="130">
        <f t="shared" ref="BO891" si="17391">G891/G901</f>
        <v>9.705859998479896E-2</v>
      </c>
      <c r="BP891" s="131">
        <f t="shared" ref="BP891" si="17392">H891/H901</f>
        <v>6.7897682690798766E-2</v>
      </c>
      <c r="BQ891" s="132">
        <f t="shared" ref="BQ891" si="17393">I891/I901</f>
        <v>0.10312031484257871</v>
      </c>
      <c r="BR891" s="129">
        <f t="shared" ref="BR891" si="17394">J891/J901</f>
        <v>0.14845605700712589</v>
      </c>
      <c r="BS891" s="130">
        <f t="shared" ref="BS891" si="17395">K891/K901</f>
        <v>3.3542976939203356E-2</v>
      </c>
      <c r="BT891" s="131">
        <f t="shared" ref="BT891" si="17396">L891/L901</f>
        <v>0.11853263458789901</v>
      </c>
      <c r="BU891" s="129">
        <f t="shared" ref="BU891" si="17397">M891/M901</f>
        <v>3.9980638915779285E-2</v>
      </c>
      <c r="BV891" s="133">
        <f t="shared" ref="BV891" si="17398">N891/N901</f>
        <v>9.003804424404678E-2</v>
      </c>
      <c r="BW891" s="134">
        <f t="shared" ref="BW891" si="17399">O891/O901</f>
        <v>5.959553500537107E-2</v>
      </c>
      <c r="BX891" s="129">
        <f t="shared" ref="BX891" si="17400">P891/P901</f>
        <v>8.6263982102908282E-2</v>
      </c>
      <c r="BY891" s="130">
        <f t="shared" ref="BY891" si="17401">Q891/Q901</f>
        <v>7.6082790341126874E-2</v>
      </c>
      <c r="BZ891" s="131">
        <f t="shared" ref="BZ891" si="17402">R891/R901</f>
        <v>7.2613627594721813E-2</v>
      </c>
      <c r="CA891" s="132">
        <f t="shared" ref="CA891" si="17403">S891/S901</f>
        <v>9.2258417311147561E-2</v>
      </c>
      <c r="CB891" s="129">
        <f t="shared" ref="CB891" si="17404">T891/T901</f>
        <v>0.15805658056580565</v>
      </c>
      <c r="CC891" s="130">
        <f t="shared" ref="CC891" si="17405">U891/U901</f>
        <v>2.6925485284909206E-2</v>
      </c>
      <c r="CD891" s="131">
        <f t="shared" ref="CD891" si="17406">V891/V901</f>
        <v>0.1184973677166057</v>
      </c>
      <c r="CE891" s="132">
        <f t="shared" ref="CE891" si="17407">W891/W901</f>
        <v>6.3366164037304981E-2</v>
      </c>
      <c r="CF891" s="129">
        <f t="shared" ref="CF891" si="17408">X891/X901</f>
        <v>0.11006258070924804</v>
      </c>
      <c r="CG891" s="130">
        <f t="shared" ref="CG891" si="17409">Y891/Y901</f>
        <v>4.6904315196998121E-2</v>
      </c>
      <c r="CH891" s="131">
        <f t="shared" ref="CH891" si="17410">Z891/Z901</f>
        <v>8.0971875166143861E-2</v>
      </c>
      <c r="CI891" s="129">
        <f t="shared" ref="CI891" si="17411">AA891/AA901</f>
        <v>9.5527062738572963E-2</v>
      </c>
      <c r="CJ891" s="135">
        <f t="shared" ref="CJ891" si="17412">AB891/AB901</f>
        <v>8.6808183075437723E-2</v>
      </c>
      <c r="CK891" s="136">
        <f t="shared" ref="CK891" si="17413">AC891/AC901</f>
        <v>7.9898541534559289E-2</v>
      </c>
    </row>
    <row r="892" spans="1:89" x14ac:dyDescent="0.2">
      <c r="A892" s="137" t="s">
        <v>31</v>
      </c>
      <c r="B892" s="206">
        <v>702</v>
      </c>
      <c r="C892" s="190">
        <v>1566</v>
      </c>
      <c r="D892" s="191">
        <v>356</v>
      </c>
      <c r="E892" s="192">
        <v>547</v>
      </c>
      <c r="F892" s="189">
        <v>671</v>
      </c>
      <c r="G892" s="193">
        <v>1437</v>
      </c>
      <c r="H892" s="191">
        <v>1268</v>
      </c>
      <c r="I892" s="192">
        <v>2221</v>
      </c>
      <c r="J892" s="189">
        <v>369</v>
      </c>
      <c r="K892" s="190">
        <v>104</v>
      </c>
      <c r="L892" s="191">
        <v>1192</v>
      </c>
      <c r="M892" s="189">
        <v>387</v>
      </c>
      <c r="N892" s="194">
        <v>1808</v>
      </c>
      <c r="O892" s="207">
        <v>1359</v>
      </c>
      <c r="P892" s="189">
        <v>945</v>
      </c>
      <c r="Q892" s="190">
        <v>849</v>
      </c>
      <c r="R892" s="191">
        <v>936</v>
      </c>
      <c r="S892" s="192">
        <v>1117</v>
      </c>
      <c r="T892" s="189">
        <v>380</v>
      </c>
      <c r="U892" s="193">
        <v>91</v>
      </c>
      <c r="V892" s="191">
        <v>1382</v>
      </c>
      <c r="W892" s="208">
        <v>719</v>
      </c>
      <c r="X892" s="189">
        <v>818</v>
      </c>
      <c r="Y892" s="193">
        <v>322</v>
      </c>
      <c r="Z892" s="191">
        <v>1184</v>
      </c>
      <c r="AA892" s="189">
        <v>2041</v>
      </c>
      <c r="AB892" s="172">
        <f t="shared" si="17030"/>
        <v>12011</v>
      </c>
      <c r="AC892" s="173">
        <f t="shared" si="17031"/>
        <v>12760</v>
      </c>
      <c r="BI892" s="137" t="s">
        <v>31</v>
      </c>
      <c r="BJ892" s="129">
        <f>B892/B901</f>
        <v>6.0314460005155085E-2</v>
      </c>
      <c r="BK892" s="130">
        <f t="shared" ref="BK892" si="17414">C892/C901</f>
        <v>0.11936885433340956</v>
      </c>
      <c r="BL892" s="131">
        <f t="shared" ref="BL892" si="17415">D892/D901</f>
        <v>6.2764456981664316E-2</v>
      </c>
      <c r="BM892" s="132">
        <f t="shared" ref="BM892" si="17416">E892/E901</f>
        <v>9.0145023071852334E-2</v>
      </c>
      <c r="BN892" s="129">
        <f t="shared" ref="BN892" si="17417">F892/F901</f>
        <v>4.7117477705217327E-2</v>
      </c>
      <c r="BO892" s="130">
        <f t="shared" ref="BO892" si="17418">G892/G901</f>
        <v>0.10921942692103064</v>
      </c>
      <c r="BP892" s="131">
        <f t="shared" ref="BP892" si="17419">H892/H901</f>
        <v>6.6328398807344244E-2</v>
      </c>
      <c r="BQ892" s="132">
        <f t="shared" ref="BQ892" si="17420">I892/I901</f>
        <v>0.10405734632683658</v>
      </c>
      <c r="BR892" s="129">
        <f t="shared" ref="BR892" si="17421">J892/J901</f>
        <v>0.10956057007125891</v>
      </c>
      <c r="BS892" s="130">
        <f t="shared" ref="BS892" si="17422">K892/K901</f>
        <v>3.1147050014974545E-2</v>
      </c>
      <c r="BT892" s="131">
        <f t="shared" ref="BT892" si="17423">L892/L901</f>
        <v>0.11357789423535017</v>
      </c>
      <c r="BU892" s="129">
        <f t="shared" ref="BU892" si="17424">M892/M901</f>
        <v>3.7463697967086158E-2</v>
      </c>
      <c r="BV892" s="133">
        <f t="shared" ref="BV892" si="17425">N892/N901</f>
        <v>8.4918510168615846E-2</v>
      </c>
      <c r="BW892" s="134">
        <f t="shared" ref="BW892" si="17426">O892/O901</f>
        <v>6.347204707860446E-2</v>
      </c>
      <c r="BX892" s="129">
        <f t="shared" ref="BX892" si="17427">P892/P901</f>
        <v>8.4563758389261751E-2</v>
      </c>
      <c r="BY892" s="130">
        <f t="shared" ref="BY892" si="17428">Q892/Q901</f>
        <v>8.1353008815638173E-2</v>
      </c>
      <c r="BZ892" s="131">
        <f t="shared" ref="BZ892" si="17429">R892/R901</f>
        <v>7.2227795354579835E-2</v>
      </c>
      <c r="CA892" s="132">
        <f t="shared" ref="CA892" si="17430">S892/S901</f>
        <v>8.7258807905632368E-2</v>
      </c>
      <c r="CB892" s="129">
        <f t="shared" ref="CB892" si="17431">T892/T901</f>
        <v>0.11685116851168512</v>
      </c>
      <c r="CC892" s="130">
        <f t="shared" ref="CC892" si="17432">U892/U901</f>
        <v>2.8490920475892297E-2</v>
      </c>
      <c r="CD892" s="131">
        <f t="shared" ref="CD892" si="17433">V892/V901</f>
        <v>0.12331578477737129</v>
      </c>
      <c r="CE892" s="132">
        <f t="shared" ref="CE892" si="17434">W892/W901</f>
        <v>6.2668874749411657E-2</v>
      </c>
      <c r="CF892" s="129">
        <f t="shared" ref="CF892" si="17435">X892/X901</f>
        <v>8.1255587563325724E-2</v>
      </c>
      <c r="CG892" s="130">
        <f t="shared" ref="CG892" si="17436">Y892/Y901</f>
        <v>5.4920689067030529E-2</v>
      </c>
      <c r="CH892" s="131">
        <f t="shared" ref="CH892" si="17437">Z892/Z901</f>
        <v>6.2948588441703437E-2</v>
      </c>
      <c r="CI892" s="129">
        <f t="shared" ref="CI892" si="17438">AA892/AA901</f>
        <v>9.9882548693354209E-2</v>
      </c>
      <c r="CJ892" s="135">
        <f t="shared" ref="CJ892" si="17439">AB892/AB901</f>
        <v>7.8353730135949692E-2</v>
      </c>
      <c r="CK892" s="136">
        <f t="shared" ref="CK892" si="17440">AC892/AC901</f>
        <v>8.3415594009243699E-2</v>
      </c>
    </row>
    <row r="893" spans="1:89" x14ac:dyDescent="0.2">
      <c r="A893" s="146" t="s">
        <v>32</v>
      </c>
      <c r="B893" s="203">
        <v>827</v>
      </c>
      <c r="C893" s="197">
        <v>1240</v>
      </c>
      <c r="D893" s="198">
        <v>268</v>
      </c>
      <c r="E893" s="199">
        <v>483</v>
      </c>
      <c r="F893" s="196">
        <v>606</v>
      </c>
      <c r="G893" s="200">
        <v>1525</v>
      </c>
      <c r="H893" s="198">
        <v>1266</v>
      </c>
      <c r="I893" s="199">
        <v>1933</v>
      </c>
      <c r="J893" s="196">
        <v>256</v>
      </c>
      <c r="K893" s="197">
        <v>110</v>
      </c>
      <c r="L893" s="198">
        <v>992</v>
      </c>
      <c r="M893" s="196">
        <v>423</v>
      </c>
      <c r="N893" s="201">
        <v>1625</v>
      </c>
      <c r="O893" s="204">
        <v>1281</v>
      </c>
      <c r="P893" s="196">
        <v>644</v>
      </c>
      <c r="Q893" s="197">
        <v>809</v>
      </c>
      <c r="R893" s="198">
        <v>725</v>
      </c>
      <c r="S893" s="199">
        <v>1099</v>
      </c>
      <c r="T893" s="196">
        <v>202</v>
      </c>
      <c r="U893" s="200">
        <v>114</v>
      </c>
      <c r="V893" s="198">
        <v>1040</v>
      </c>
      <c r="W893" s="205">
        <v>633</v>
      </c>
      <c r="X893" s="196">
        <v>858</v>
      </c>
      <c r="Y893" s="200">
        <v>285</v>
      </c>
      <c r="Z893" s="198">
        <v>1143</v>
      </c>
      <c r="AA893" s="196">
        <v>1482</v>
      </c>
      <c r="AB893" s="172">
        <f t="shared" si="17030"/>
        <v>10452</v>
      </c>
      <c r="AC893" s="173">
        <f t="shared" si="17031"/>
        <v>11417</v>
      </c>
      <c r="BI893" s="146" t="s">
        <v>32</v>
      </c>
      <c r="BJ893" s="129">
        <f>B893/B901</f>
        <v>7.1054214279577282E-2</v>
      </c>
      <c r="BK893" s="130">
        <f t="shared" ref="BK893" si="17441">C893/C901</f>
        <v>9.4519399344462227E-2</v>
      </c>
      <c r="BL893" s="131">
        <f t="shared" ref="BL893" si="17442">D893/D901</f>
        <v>4.7249647390691117E-2</v>
      </c>
      <c r="BM893" s="132">
        <f t="shared" ref="BM893" si="17443">E893/E901</f>
        <v>7.9597890573500335E-2</v>
      </c>
      <c r="BN893" s="129">
        <f t="shared" ref="BN893" si="17444">F893/F901</f>
        <v>4.2553191489361701E-2</v>
      </c>
      <c r="BO893" s="130">
        <f t="shared" ref="BO893" si="17445">G893/G901</f>
        <v>0.11590788173595805</v>
      </c>
      <c r="BP893" s="131">
        <f t="shared" ref="BP893" si="17446">H893/H901</f>
        <v>6.6223779881780617E-2</v>
      </c>
      <c r="BQ893" s="132">
        <f t="shared" ref="BQ893" si="17447">I893/I901</f>
        <v>9.0564092953523245E-2</v>
      </c>
      <c r="BR893" s="129">
        <f t="shared" ref="BR893" si="17448">J893/J901</f>
        <v>7.6009501187648459E-2</v>
      </c>
      <c r="BS893" s="130">
        <f t="shared" ref="BS893" si="17449">K893/K901</f>
        <v>3.294399520814615E-2</v>
      </c>
      <c r="BT893" s="131">
        <f t="shared" ref="BT893" si="17450">L893/L901</f>
        <v>9.4521200571700811E-2</v>
      </c>
      <c r="BU893" s="129">
        <f t="shared" ref="BU893" si="17451">M893/M901</f>
        <v>4.0948693126815101E-2</v>
      </c>
      <c r="BV893" s="133">
        <f t="shared" ref="BV893" si="17452">N893/N901</f>
        <v>7.6323329106195104E-2</v>
      </c>
      <c r="BW893" s="134">
        <f t="shared" ref="BW893" si="17453">O893/O901</f>
        <v>5.9829059829059832E-2</v>
      </c>
      <c r="BX893" s="129">
        <f t="shared" ref="BX893" si="17454">P893/P901</f>
        <v>5.7628635346756149E-2</v>
      </c>
      <c r="BY893" s="130">
        <f t="shared" ref="BY893" si="17455">Q893/Q901</f>
        <v>7.7520122652357221E-2</v>
      </c>
      <c r="BZ893" s="131">
        <f t="shared" ref="BZ893" si="17456">R893/R901</f>
        <v>5.5945674820588008E-2</v>
      </c>
      <c r="CA893" s="132">
        <f t="shared" ref="CA893" si="17457">S893/S901</f>
        <v>8.5852667760331222E-2</v>
      </c>
      <c r="CB893" s="129">
        <f t="shared" ref="CB893" si="17458">T893/T901</f>
        <v>6.211562115621156E-2</v>
      </c>
      <c r="CC893" s="130">
        <f t="shared" ref="CC893" si="17459">U893/U901</f>
        <v>3.5691922354414526E-2</v>
      </c>
      <c r="CD893" s="131">
        <f t="shared" ref="CD893" si="17460">V893/V901</f>
        <v>9.2799143392522529E-2</v>
      </c>
      <c r="CE893" s="132">
        <f t="shared" ref="CE893" si="17461">W893/W901</f>
        <v>5.5173014904558532E-2</v>
      </c>
      <c r="CF893" s="129">
        <f t="shared" ref="CF893" si="17462">X893/X901</f>
        <v>8.5228965928280526E-2</v>
      </c>
      <c r="CG893" s="130">
        <f t="shared" ref="CG893" si="17463">Y893/Y901</f>
        <v>4.8609926658707149E-2</v>
      </c>
      <c r="CH893" s="131">
        <f t="shared" ref="CH893" si="17464">Z893/Z901</f>
        <v>6.076878090275932E-2</v>
      </c>
      <c r="CI893" s="129">
        <f t="shared" ref="CI893" si="17465">AA893/AA901</f>
        <v>7.2526181853773117E-2</v>
      </c>
      <c r="CJ893" s="135">
        <f t="shared" ref="CJ893" si="17466">AB893/AB901</f>
        <v>6.8183597317537772E-2</v>
      </c>
      <c r="CK893" s="136">
        <f t="shared" ref="CK893" si="17467">AC893/AC901</f>
        <v>7.4636037367048227E-2</v>
      </c>
    </row>
    <row r="894" spans="1:89" x14ac:dyDescent="0.2">
      <c r="A894" s="137" t="s">
        <v>33</v>
      </c>
      <c r="B894" s="206">
        <v>547</v>
      </c>
      <c r="C894" s="190">
        <v>893</v>
      </c>
      <c r="D894" s="191">
        <v>155</v>
      </c>
      <c r="E894" s="192">
        <v>441</v>
      </c>
      <c r="F894" s="189">
        <v>487</v>
      </c>
      <c r="G894" s="193">
        <v>1146</v>
      </c>
      <c r="H894" s="191">
        <v>922</v>
      </c>
      <c r="I894" s="192">
        <v>1434</v>
      </c>
      <c r="J894" s="189">
        <v>195</v>
      </c>
      <c r="K894" s="190">
        <v>64</v>
      </c>
      <c r="L894" s="191">
        <v>664</v>
      </c>
      <c r="M894" s="189">
        <v>310</v>
      </c>
      <c r="N894" s="194">
        <v>1311</v>
      </c>
      <c r="O894" s="207">
        <v>1129</v>
      </c>
      <c r="P894" s="189">
        <v>425</v>
      </c>
      <c r="Q894" s="190">
        <v>685</v>
      </c>
      <c r="R894" s="191">
        <v>567</v>
      </c>
      <c r="S894" s="192">
        <v>769</v>
      </c>
      <c r="T894" s="189">
        <v>122</v>
      </c>
      <c r="U894" s="193">
        <v>106</v>
      </c>
      <c r="V894" s="191">
        <v>853</v>
      </c>
      <c r="W894" s="208">
        <v>476</v>
      </c>
      <c r="X894" s="189">
        <v>464</v>
      </c>
      <c r="Y894" s="193">
        <v>303</v>
      </c>
      <c r="Z894" s="191">
        <v>817</v>
      </c>
      <c r="AA894" s="189">
        <v>968</v>
      </c>
      <c r="AB894" s="172">
        <f t="shared" si="17030"/>
        <v>7529</v>
      </c>
      <c r="AC894" s="173">
        <f t="shared" si="17031"/>
        <v>8724</v>
      </c>
      <c r="BI894" s="137" t="s">
        <v>33</v>
      </c>
      <c r="BJ894" s="129">
        <f>B894/B901</f>
        <v>4.6997164704871551E-2</v>
      </c>
      <c r="BK894" s="130">
        <f t="shared" ref="BK894" si="17468">C894/C901</f>
        <v>6.8069212592423198E-2</v>
      </c>
      <c r="BL894" s="131">
        <f t="shared" ref="BL894" si="17469">D894/D901</f>
        <v>2.7327221438645979E-2</v>
      </c>
      <c r="BM894" s="132">
        <f t="shared" ref="BM894" si="17470">E894/E901</f>
        <v>7.2676334871456819E-2</v>
      </c>
      <c r="BN894" s="129">
        <f t="shared" ref="BN894" si="17471">F894/F901</f>
        <v>3.4197036724949094E-2</v>
      </c>
      <c r="BO894" s="130">
        <f t="shared" ref="BO894" si="17472">G894/G901</f>
        <v>8.7101922930759287E-2</v>
      </c>
      <c r="BP894" s="131">
        <f t="shared" ref="BP894" si="17473">H894/H901</f>
        <v>4.8229324684835484E-2</v>
      </c>
      <c r="BQ894" s="132">
        <f t="shared" ref="BQ894" si="17474">I894/I901</f>
        <v>6.718515742128936E-2</v>
      </c>
      <c r="BR894" s="129">
        <f t="shared" ref="BR894" si="17475">J894/J901</f>
        <v>5.7897862232779096E-2</v>
      </c>
      <c r="BS894" s="130">
        <f t="shared" ref="BS894" si="17476">K894/K901</f>
        <v>1.9167415393830489E-2</v>
      </c>
      <c r="BT894" s="131">
        <f t="shared" ref="BT894" si="17477">L894/L901</f>
        <v>6.326822296331587E-2</v>
      </c>
      <c r="BU894" s="129">
        <f t="shared" ref="BU894" si="17478">M894/M901</f>
        <v>3.0009680542110357E-2</v>
      </c>
      <c r="BV894" s="133">
        <f t="shared" ref="BV894" si="17479">N894/N901</f>
        <v>6.1575313512751868E-2</v>
      </c>
      <c r="BW894" s="134">
        <f t="shared" ref="BW894" si="17480">O894/O901</f>
        <v>5.272990518892158E-2</v>
      </c>
      <c r="BX894" s="129">
        <f t="shared" ref="BX894" si="17481">P894/P901</f>
        <v>3.803131991051454E-2</v>
      </c>
      <c r="BY894" s="130">
        <f t="shared" ref="BY894" si="17482">Q894/Q901</f>
        <v>6.5638175546186284E-2</v>
      </c>
      <c r="BZ894" s="131">
        <f t="shared" ref="BZ894" si="17483">R894/R901</f>
        <v>4.3753376032101242E-2</v>
      </c>
      <c r="CA894" s="132">
        <f t="shared" ref="CA894" si="17484">S894/S901</f>
        <v>6.0073431763143503E-2</v>
      </c>
      <c r="CB894" s="129">
        <f t="shared" ref="CB894" si="17485">T894/T901</f>
        <v>3.7515375153751536E-2</v>
      </c>
      <c r="CC894" s="130">
        <f t="shared" ref="CC894" si="17486">U894/U901</f>
        <v>3.3187226048841577E-2</v>
      </c>
      <c r="CD894" s="131">
        <f t="shared" ref="CD894" si="17487">V894/V901</f>
        <v>7.6113143570982422E-2</v>
      </c>
      <c r="CE894" s="132">
        <f t="shared" ref="CE894" si="17488">W894/W901</f>
        <v>4.148871262965223E-2</v>
      </c>
      <c r="CF894" s="129">
        <f t="shared" ref="CF894" si="17489">X894/X901</f>
        <v>4.6091189033475713E-2</v>
      </c>
      <c r="CG894" s="130">
        <f t="shared" ref="CG894" si="17490">Y894/Y901</f>
        <v>5.1680027289783388E-2</v>
      </c>
      <c r="CH894" s="131">
        <f t="shared" ref="CH894" si="17491">Z894/Z901</f>
        <v>4.3436652666276783E-2</v>
      </c>
      <c r="CI894" s="129">
        <f t="shared" ref="CI894" si="17492">AA894/AA901</f>
        <v>4.7372027013800527E-2</v>
      </c>
      <c r="CJ894" s="135">
        <f t="shared" ref="CJ894" si="17493">AB894/AB901</f>
        <v>4.9115413720220234E-2</v>
      </c>
      <c r="CK894" s="136">
        <f t="shared" ref="CK894" si="17494">AC894/AC901</f>
        <v>5.7031163176852827E-2</v>
      </c>
    </row>
    <row r="895" spans="1:89" x14ac:dyDescent="0.2">
      <c r="A895" s="146" t="s">
        <v>34</v>
      </c>
      <c r="B895" s="203">
        <v>193</v>
      </c>
      <c r="C895" s="197">
        <v>432</v>
      </c>
      <c r="D895" s="198">
        <v>83</v>
      </c>
      <c r="E895" s="199">
        <v>244</v>
      </c>
      <c r="F895" s="196">
        <v>178</v>
      </c>
      <c r="G895" s="200">
        <v>738</v>
      </c>
      <c r="H895" s="198">
        <v>373</v>
      </c>
      <c r="I895" s="199">
        <v>998</v>
      </c>
      <c r="J895" s="196">
        <v>58</v>
      </c>
      <c r="K895" s="197">
        <v>45</v>
      </c>
      <c r="L895" s="198">
        <v>632</v>
      </c>
      <c r="M895" s="196">
        <v>210</v>
      </c>
      <c r="N895" s="201">
        <v>802</v>
      </c>
      <c r="O895" s="204">
        <v>863</v>
      </c>
      <c r="P895" s="196">
        <v>271</v>
      </c>
      <c r="Q895" s="197">
        <v>490</v>
      </c>
      <c r="R895" s="198">
        <v>432</v>
      </c>
      <c r="S895" s="199">
        <v>561</v>
      </c>
      <c r="T895" s="196">
        <v>83</v>
      </c>
      <c r="U895" s="200">
        <v>75</v>
      </c>
      <c r="V895" s="198">
        <v>820</v>
      </c>
      <c r="W895" s="205">
        <v>281</v>
      </c>
      <c r="X895" s="196">
        <v>202</v>
      </c>
      <c r="Y895" s="200">
        <v>249</v>
      </c>
      <c r="Z895" s="198">
        <v>632</v>
      </c>
      <c r="AA895" s="196">
        <v>681</v>
      </c>
      <c r="AB895" s="172">
        <f t="shared" si="17030"/>
        <v>4759</v>
      </c>
      <c r="AC895" s="173">
        <f t="shared" si="17031"/>
        <v>5867</v>
      </c>
      <c r="BI895" s="146" t="s">
        <v>34</v>
      </c>
      <c r="BJ895" s="129">
        <f>B895/B901</f>
        <v>1.6582180599707879E-2</v>
      </c>
      <c r="BK895" s="130">
        <f t="shared" ref="BK895" si="17495">C895/C901</f>
        <v>3.2929339126457811E-2</v>
      </c>
      <c r="BL895" s="131">
        <f t="shared" ref="BL895" si="17496">D895/D901</f>
        <v>1.4633286318758815E-2</v>
      </c>
      <c r="BM895" s="132">
        <f t="shared" ref="BM895" si="17497">E895/E901</f>
        <v>4.0210942649967038E-2</v>
      </c>
      <c r="BN895" s="129">
        <f t="shared" ref="BN895" si="17498">F895/F901</f>
        <v>1.2499122252650798E-2</v>
      </c>
      <c r="BO895" s="130">
        <f t="shared" ref="BO895" si="17499">G895/G901</f>
        <v>5.6091814243368551E-2</v>
      </c>
      <c r="BP895" s="131">
        <f t="shared" ref="BP895" si="17500">H895/H901</f>
        <v>1.9511429617617829E-2</v>
      </c>
      <c r="BQ895" s="132">
        <f t="shared" ref="BQ895" si="17501">I895/I901</f>
        <v>4.6757871064467764E-2</v>
      </c>
      <c r="BR895" s="129">
        <f t="shared" ref="BR895" si="17502">J895/J901</f>
        <v>1.7220902612826602E-2</v>
      </c>
      <c r="BS895" s="130">
        <f t="shared" ref="BS895" si="17503">K895/K901</f>
        <v>1.3477088948787063E-2</v>
      </c>
      <c r="BT895" s="131">
        <f t="shared" ref="BT895" si="17504">L895/L901</f>
        <v>6.0219151977131964E-2</v>
      </c>
      <c r="BU895" s="129">
        <f t="shared" ref="BU895" si="17505">M895/M901</f>
        <v>2.0329138431752179E-2</v>
      </c>
      <c r="BV895" s="133">
        <f t="shared" ref="BV895" si="17506">N895/N901</f>
        <v>3.7668498426565215E-2</v>
      </c>
      <c r="BW895" s="134">
        <f t="shared" ref="BW895" si="17507">O895/O901</f>
        <v>4.0306384568679653E-2</v>
      </c>
      <c r="BX895" s="129">
        <f t="shared" ref="BX895" si="17508">P895/P901</f>
        <v>2.4250559284116333E-2</v>
      </c>
      <c r="BY895" s="130">
        <f t="shared" ref="BY895" si="17509">Q895/Q901</f>
        <v>4.6952855500191647E-2</v>
      </c>
      <c r="BZ895" s="131">
        <f t="shared" ref="BZ895" si="17510">R895/R901</f>
        <v>3.3335905548267611E-2</v>
      </c>
      <c r="CA895" s="132">
        <f t="shared" ref="CA895" si="17511">S895/S901</f>
        <v>4.3824701195219126E-2</v>
      </c>
      <c r="CB895" s="129">
        <f t="shared" ref="CB895" si="17512">T895/T901</f>
        <v>2.5522755227552277E-2</v>
      </c>
      <c r="CC895" s="130">
        <f t="shared" ref="CC895" si="17513">U895/U901</f>
        <v>2.3481527864746398E-2</v>
      </c>
      <c r="CD895" s="131">
        <f t="shared" ref="CD895" si="17514">V895/V901</f>
        <v>7.3168555367181226E-2</v>
      </c>
      <c r="CE895" s="132">
        <f t="shared" ref="CE895" si="17515">W895/W901</f>
        <v>2.4492286237252681E-2</v>
      </c>
      <c r="CF895" s="129">
        <f t="shared" ref="CF895" si="17516">X895/X901</f>
        <v>2.0065560743021755E-2</v>
      </c>
      <c r="CG895" s="130">
        <f t="shared" ref="CG895" si="17517">Y895/Y901</f>
        <v>4.2469725396554664E-2</v>
      </c>
      <c r="CH895" s="131">
        <f t="shared" ref="CH895" si="17518">Z895/Z901</f>
        <v>3.3600935722260618E-2</v>
      </c>
      <c r="CI895" s="129">
        <f t="shared" ref="CI895" si="17519">AA895/AA901</f>
        <v>3.33268082607419E-2</v>
      </c>
      <c r="CJ895" s="135">
        <f t="shared" ref="CJ895" si="17520">AB895/AB901</f>
        <v>3.1045325261592257E-2</v>
      </c>
      <c r="CK895" s="136">
        <f t="shared" ref="CK895" si="17521">AC895/AC901</f>
        <v>3.8354176336381884E-2</v>
      </c>
    </row>
    <row r="896" spans="1:89" x14ac:dyDescent="0.2">
      <c r="A896" s="137" t="s">
        <v>35</v>
      </c>
      <c r="B896" s="206">
        <v>0</v>
      </c>
      <c r="C896" s="190">
        <v>270</v>
      </c>
      <c r="D896" s="191">
        <v>1</v>
      </c>
      <c r="E896" s="192">
        <v>141</v>
      </c>
      <c r="F896" s="189">
        <v>0</v>
      </c>
      <c r="G896" s="193">
        <v>400</v>
      </c>
      <c r="H896" s="191">
        <v>49</v>
      </c>
      <c r="I896" s="192">
        <v>377</v>
      </c>
      <c r="J896" s="189">
        <v>12</v>
      </c>
      <c r="K896" s="190">
        <v>18</v>
      </c>
      <c r="L896" s="191">
        <v>107</v>
      </c>
      <c r="M896" s="189">
        <v>52</v>
      </c>
      <c r="N896" s="194">
        <v>113</v>
      </c>
      <c r="O896" s="207">
        <v>148</v>
      </c>
      <c r="P896" s="189">
        <v>43</v>
      </c>
      <c r="Q896" s="190">
        <v>64</v>
      </c>
      <c r="R896" s="191">
        <v>69</v>
      </c>
      <c r="S896" s="192">
        <v>73</v>
      </c>
      <c r="T896" s="189">
        <v>10</v>
      </c>
      <c r="U896" s="193">
        <v>8</v>
      </c>
      <c r="V896" s="191">
        <v>55</v>
      </c>
      <c r="W896" s="208">
        <v>15</v>
      </c>
      <c r="X896" s="189">
        <v>21</v>
      </c>
      <c r="Y896" s="193">
        <v>26</v>
      </c>
      <c r="Z896" s="191">
        <v>47</v>
      </c>
      <c r="AA896" s="189">
        <v>26</v>
      </c>
      <c r="AB896" s="172">
        <f t="shared" si="17030"/>
        <v>527</v>
      </c>
      <c r="AC896" s="173">
        <f t="shared" si="17031"/>
        <v>1618</v>
      </c>
      <c r="BI896" s="137" t="s">
        <v>35</v>
      </c>
      <c r="BJ896" s="129">
        <f>B896/B901</f>
        <v>0</v>
      </c>
      <c r="BK896" s="130">
        <f t="shared" ref="BK896" si="17522">C896/C901</f>
        <v>2.058083695403613E-2</v>
      </c>
      <c r="BL896" s="131">
        <f t="shared" ref="BL896" si="17523">D896/D901</f>
        <v>1.7630465444287729E-4</v>
      </c>
      <c r="BM896" s="132">
        <f t="shared" ref="BM896" si="17524">E896/E901</f>
        <v>2.3236651285431772E-2</v>
      </c>
      <c r="BN896" s="129">
        <f t="shared" ref="BN896" si="17525">F896/F901</f>
        <v>0</v>
      </c>
      <c r="BO896" s="130">
        <f t="shared" ref="BO896" si="17526">G896/G901</f>
        <v>3.040206734057916E-2</v>
      </c>
      <c r="BP896" s="131">
        <f t="shared" ref="BP896" si="17527">H896/H901</f>
        <v>2.5631636763090442E-3</v>
      </c>
      <c r="BQ896" s="132">
        <f t="shared" ref="BQ896" si="17528">I896/I901</f>
        <v>1.7663043478260868E-2</v>
      </c>
      <c r="BR896" s="129">
        <f t="shared" ref="BR896" si="17529">J896/J901</f>
        <v>3.5629453681710215E-3</v>
      </c>
      <c r="BS896" s="130">
        <f t="shared" ref="BS896" si="17530">K896/K901</f>
        <v>5.3908355795148251E-3</v>
      </c>
      <c r="BT896" s="131">
        <f t="shared" ref="BT896" si="17531">L896/L901</f>
        <v>1.0195331110052407E-2</v>
      </c>
      <c r="BU896" s="129">
        <f t="shared" ref="BU896" si="17532">M896/M901</f>
        <v>5.0338818973862534E-3</v>
      </c>
      <c r="BV896" s="133">
        <f t="shared" ref="BV896" si="17533">N896/N901</f>
        <v>5.3074068855384904E-3</v>
      </c>
      <c r="BW896" s="134">
        <f t="shared" ref="BW896" si="17534">O896/O901</f>
        <v>6.9123347811872399E-3</v>
      </c>
      <c r="BX896" s="129">
        <f t="shared" ref="BX896" si="17535">P896/P901</f>
        <v>3.847874720357942E-3</v>
      </c>
      <c r="BY896" s="130">
        <f t="shared" ref="BY896" si="17536">Q896/Q901</f>
        <v>6.1326178612495213E-3</v>
      </c>
      <c r="BZ896" s="131">
        <f t="shared" ref="BZ896" si="17537">R896/R901</f>
        <v>5.3244849139594107E-3</v>
      </c>
      <c r="CA896" s="132">
        <f t="shared" ref="CA896" si="17538">S896/S901</f>
        <v>5.7026794781657687E-3</v>
      </c>
      <c r="CB896" s="129">
        <f t="shared" ref="CB896" si="17539">T896/T901</f>
        <v>3.0750307503075031E-3</v>
      </c>
      <c r="CC896" s="130">
        <f t="shared" ref="CC896" si="17540">U896/U901</f>
        <v>2.5046963055729492E-3</v>
      </c>
      <c r="CD896" s="131">
        <f t="shared" ref="CD896" si="17541">V896/V901</f>
        <v>4.9076470063353257E-3</v>
      </c>
      <c r="CE896" s="132">
        <f t="shared" ref="CE896" si="17542">W896/W901</f>
        <v>1.3074174147999652E-3</v>
      </c>
      <c r="CF896" s="129">
        <f t="shared" ref="CF896" si="17543">X896/X901</f>
        <v>2.0860236416012715E-3</v>
      </c>
      <c r="CG896" s="130">
        <f t="shared" ref="CG896" si="17544">Y896/Y901</f>
        <v>4.434589800443459E-3</v>
      </c>
      <c r="CH896" s="131">
        <f t="shared" ref="CH896" si="17545">Z896/Z901</f>
        <v>2.4988037641554576E-3</v>
      </c>
      <c r="CI896" s="129">
        <f t="shared" ref="CI896" si="17546">AA896/AA901</f>
        <v>1.272389155329353E-3</v>
      </c>
      <c r="CJ896" s="135">
        <f t="shared" ref="CJ896" si="17547">AB896/AB901</f>
        <v>3.4378832554862616E-3</v>
      </c>
      <c r="CK896" s="136">
        <f t="shared" ref="CK896" si="17548">AC896/AC901</f>
        <v>1.0577306513084351E-2</v>
      </c>
    </row>
    <row r="897" spans="1:89" x14ac:dyDescent="0.2">
      <c r="A897" s="146" t="s">
        <v>36</v>
      </c>
      <c r="B897" s="203"/>
      <c r="C897" s="197"/>
      <c r="D897" s="198"/>
      <c r="E897" s="199"/>
      <c r="F897" s="196"/>
      <c r="G897" s="200"/>
      <c r="H897" s="198"/>
      <c r="I897" s="199"/>
      <c r="J897" s="196"/>
      <c r="K897" s="200"/>
      <c r="L897" s="198"/>
      <c r="M897" s="196"/>
      <c r="N897" s="201"/>
      <c r="O897" s="204"/>
      <c r="P897" s="196"/>
      <c r="Q897" s="200"/>
      <c r="R897" s="198"/>
      <c r="S897" s="199"/>
      <c r="T897" s="196"/>
      <c r="U897" s="200"/>
      <c r="V897" s="198"/>
      <c r="W897" s="199"/>
      <c r="X897" s="196"/>
      <c r="Y897" s="200"/>
      <c r="Z897" s="198"/>
      <c r="AA897" s="196"/>
      <c r="AB897" s="172">
        <f t="shared" si="17030"/>
        <v>0</v>
      </c>
      <c r="AC897" s="173">
        <f t="shared" si="17031"/>
        <v>0</v>
      </c>
      <c r="BI897" s="146" t="s">
        <v>36</v>
      </c>
      <c r="BJ897" s="129">
        <f>B897/B901</f>
        <v>0</v>
      </c>
      <c r="BK897" s="130">
        <f t="shared" ref="BK897" si="17549">C897/C901</f>
        <v>0</v>
      </c>
      <c r="BL897" s="131">
        <f t="shared" ref="BL897" si="17550">D897/D901</f>
        <v>0</v>
      </c>
      <c r="BM897" s="132">
        <f t="shared" ref="BM897" si="17551">E897/E901</f>
        <v>0</v>
      </c>
      <c r="BN897" s="129">
        <f t="shared" ref="BN897" si="17552">F897/F901</f>
        <v>0</v>
      </c>
      <c r="BO897" s="130">
        <f t="shared" ref="BO897" si="17553">G897/G901</f>
        <v>0</v>
      </c>
      <c r="BP897" s="131">
        <f t="shared" ref="BP897" si="17554">H897/H901</f>
        <v>0</v>
      </c>
      <c r="BQ897" s="132">
        <f t="shared" ref="BQ897" si="17555">I897/I901</f>
        <v>0</v>
      </c>
      <c r="BR897" s="129">
        <f t="shared" ref="BR897" si="17556">J897/J901</f>
        <v>0</v>
      </c>
      <c r="BS897" s="130">
        <f t="shared" ref="BS897" si="17557">K897/K901</f>
        <v>0</v>
      </c>
      <c r="BT897" s="131">
        <f t="shared" ref="BT897" si="17558">L897/L901</f>
        <v>0</v>
      </c>
      <c r="BU897" s="129">
        <f t="shared" ref="BU897" si="17559">M897/M901</f>
        <v>0</v>
      </c>
      <c r="BV897" s="133">
        <f t="shared" ref="BV897" si="17560">N897/N901</f>
        <v>0</v>
      </c>
      <c r="BW897" s="134">
        <f t="shared" ref="BW897" si="17561">O897/O901</f>
        <v>0</v>
      </c>
      <c r="BX897" s="129">
        <f t="shared" ref="BX897" si="17562">P897/P901</f>
        <v>0</v>
      </c>
      <c r="BY897" s="130">
        <f t="shared" ref="BY897" si="17563">Q897/Q901</f>
        <v>0</v>
      </c>
      <c r="BZ897" s="131">
        <f t="shared" ref="BZ897" si="17564">R897/R901</f>
        <v>0</v>
      </c>
      <c r="CA897" s="132">
        <f t="shared" ref="CA897" si="17565">S897/S901</f>
        <v>0</v>
      </c>
      <c r="CB897" s="129">
        <f t="shared" ref="CB897" si="17566">T897/T901</f>
        <v>0</v>
      </c>
      <c r="CC897" s="130">
        <f t="shared" ref="CC897" si="17567">U897/U901</f>
        <v>0</v>
      </c>
      <c r="CD897" s="131">
        <f t="shared" ref="CD897" si="17568">V897/V901</f>
        <v>0</v>
      </c>
      <c r="CE897" s="132">
        <f t="shared" ref="CE897" si="17569">W897/W901</f>
        <v>0</v>
      </c>
      <c r="CF897" s="129">
        <f t="shared" ref="CF897" si="17570">X897/X901</f>
        <v>0</v>
      </c>
      <c r="CG897" s="130">
        <f t="shared" ref="CG897" si="17571">Y897/Y901</f>
        <v>0</v>
      </c>
      <c r="CH897" s="131">
        <f t="shared" ref="CH897" si="17572">Z897/Z901</f>
        <v>0</v>
      </c>
      <c r="CI897" s="129">
        <f t="shared" ref="CI897" si="17573">AA897/AA901</f>
        <v>0</v>
      </c>
      <c r="CJ897" s="135">
        <f t="shared" ref="CJ897" si="17574">AB897/AB901</f>
        <v>0</v>
      </c>
      <c r="CK897" s="136">
        <f t="shared" ref="CK897" si="17575">AC897/AC901</f>
        <v>0</v>
      </c>
    </row>
    <row r="898" spans="1:89" x14ac:dyDescent="0.2">
      <c r="A898" s="137" t="s">
        <v>37</v>
      </c>
      <c r="B898" s="59"/>
      <c r="C898" s="60"/>
      <c r="D898" s="139"/>
      <c r="E898" s="140"/>
      <c r="F898" s="138"/>
      <c r="G898" s="141"/>
      <c r="H898" s="139"/>
      <c r="I898" s="140"/>
      <c r="J898" s="138"/>
      <c r="K898" s="141"/>
      <c r="L898" s="139"/>
      <c r="M898" s="138"/>
      <c r="N898" s="142"/>
      <c r="O898" s="143"/>
      <c r="P898" s="138"/>
      <c r="Q898" s="141"/>
      <c r="R898" s="139"/>
      <c r="S898" s="140"/>
      <c r="T898" s="138"/>
      <c r="U898" s="141"/>
      <c r="V898" s="139"/>
      <c r="W898" s="140"/>
      <c r="X898" s="138"/>
      <c r="Y898" s="141"/>
      <c r="Z898" s="144"/>
      <c r="AA898" s="145"/>
      <c r="AB898" s="172">
        <f t="shared" si="17030"/>
        <v>0</v>
      </c>
      <c r="AC898" s="173">
        <f t="shared" si="17031"/>
        <v>0</v>
      </c>
      <c r="BI898" s="137" t="s">
        <v>37</v>
      </c>
      <c r="BJ898" s="129">
        <f>B898/B901</f>
        <v>0</v>
      </c>
      <c r="BK898" s="130">
        <f t="shared" ref="BK898" si="17576">C898/C901</f>
        <v>0</v>
      </c>
      <c r="BL898" s="131">
        <f t="shared" ref="BL898" si="17577">D898/D901</f>
        <v>0</v>
      </c>
      <c r="BM898" s="132">
        <f t="shared" ref="BM898" si="17578">E898/E901</f>
        <v>0</v>
      </c>
      <c r="BN898" s="129">
        <f t="shared" ref="BN898" si="17579">F898/F901</f>
        <v>0</v>
      </c>
      <c r="BO898" s="130">
        <f t="shared" ref="BO898" si="17580">G898/G901</f>
        <v>0</v>
      </c>
      <c r="BP898" s="131">
        <f t="shared" ref="BP898" si="17581">H898/H901</f>
        <v>0</v>
      </c>
      <c r="BQ898" s="132">
        <f t="shared" ref="BQ898" si="17582">I898/I901</f>
        <v>0</v>
      </c>
      <c r="BR898" s="129">
        <f t="shared" ref="BR898" si="17583">J898/J901</f>
        <v>0</v>
      </c>
      <c r="BS898" s="130">
        <f t="shared" ref="BS898" si="17584">K898/K901</f>
        <v>0</v>
      </c>
      <c r="BT898" s="131">
        <f t="shared" ref="BT898" si="17585">L898/L901</f>
        <v>0</v>
      </c>
      <c r="BU898" s="129">
        <f t="shared" ref="BU898" si="17586">M898/M901</f>
        <v>0</v>
      </c>
      <c r="BV898" s="133">
        <f t="shared" ref="BV898" si="17587">N898/N901</f>
        <v>0</v>
      </c>
      <c r="BW898" s="134">
        <f t="shared" ref="BW898" si="17588">O898/O901</f>
        <v>0</v>
      </c>
      <c r="BX898" s="129">
        <f t="shared" ref="BX898" si="17589">P898/P901</f>
        <v>0</v>
      </c>
      <c r="BY898" s="130">
        <f t="shared" ref="BY898" si="17590">Q898/Q901</f>
        <v>0</v>
      </c>
      <c r="BZ898" s="131">
        <f t="shared" ref="BZ898" si="17591">R898/R901</f>
        <v>0</v>
      </c>
      <c r="CA898" s="132">
        <f t="shared" ref="CA898" si="17592">S898/S901</f>
        <v>0</v>
      </c>
      <c r="CB898" s="129">
        <f t="shared" ref="CB898" si="17593">T898/T901</f>
        <v>0</v>
      </c>
      <c r="CC898" s="130">
        <f t="shared" ref="CC898" si="17594">U898/U901</f>
        <v>0</v>
      </c>
      <c r="CD898" s="131">
        <f t="shared" ref="CD898" si="17595">V898/V901</f>
        <v>0</v>
      </c>
      <c r="CE898" s="132">
        <f t="shared" ref="CE898" si="17596">W898/W901</f>
        <v>0</v>
      </c>
      <c r="CF898" s="129">
        <f t="shared" ref="CF898" si="17597">X898/X901</f>
        <v>0</v>
      </c>
      <c r="CG898" s="130">
        <f t="shared" ref="CG898" si="17598">Y898/Y901</f>
        <v>0</v>
      </c>
      <c r="CH898" s="131">
        <f t="shared" ref="CH898" si="17599">Z898/Z901</f>
        <v>0</v>
      </c>
      <c r="CI898" s="129">
        <f t="shared" ref="CI898" si="17600">AA898/AA901</f>
        <v>0</v>
      </c>
      <c r="CJ898" s="135">
        <f t="shared" ref="CJ898" si="17601">AB898/AB901</f>
        <v>0</v>
      </c>
      <c r="CK898" s="136">
        <f t="shared" ref="CK898" si="17602">AC898/AC901</f>
        <v>0</v>
      </c>
    </row>
    <row r="899" spans="1:89" x14ac:dyDescent="0.2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>
        <f t="shared" si="17030"/>
        <v>0</v>
      </c>
      <c r="AC899" s="173">
        <f t="shared" si="17031"/>
        <v>0</v>
      </c>
      <c r="BI899" s="146" t="s">
        <v>38</v>
      </c>
      <c r="BJ899" s="129">
        <f>B899/B901</f>
        <v>0</v>
      </c>
      <c r="BK899" s="130">
        <f t="shared" ref="BK899" si="17603">C899/C901</f>
        <v>0</v>
      </c>
      <c r="BL899" s="131">
        <f t="shared" ref="BL899" si="17604">D899/D901</f>
        <v>0</v>
      </c>
      <c r="BM899" s="132">
        <f t="shared" ref="BM899" si="17605">E899/E901</f>
        <v>0</v>
      </c>
      <c r="BN899" s="129">
        <f t="shared" ref="BN899" si="17606">F899/F901</f>
        <v>0</v>
      </c>
      <c r="BO899" s="130">
        <f t="shared" ref="BO899" si="17607">G899/G901</f>
        <v>0</v>
      </c>
      <c r="BP899" s="131">
        <f t="shared" ref="BP899" si="17608">H899/H901</f>
        <v>0</v>
      </c>
      <c r="BQ899" s="132">
        <f t="shared" ref="BQ899" si="17609">I899/I901</f>
        <v>0</v>
      </c>
      <c r="BR899" s="129">
        <f t="shared" ref="BR899" si="17610">J899/J901</f>
        <v>0</v>
      </c>
      <c r="BS899" s="130">
        <f t="shared" ref="BS899" si="17611">K899/K901</f>
        <v>0</v>
      </c>
      <c r="BT899" s="131">
        <f t="shared" ref="BT899" si="17612">L899/L901</f>
        <v>0</v>
      </c>
      <c r="BU899" s="129">
        <f t="shared" ref="BU899" si="17613">M899/M901</f>
        <v>0</v>
      </c>
      <c r="BV899" s="133">
        <f t="shared" ref="BV899" si="17614">N899/N901</f>
        <v>0</v>
      </c>
      <c r="BW899" s="134">
        <f t="shared" ref="BW899" si="17615">O899/O901</f>
        <v>0</v>
      </c>
      <c r="BX899" s="129">
        <f t="shared" ref="BX899" si="17616">P899/P901</f>
        <v>0</v>
      </c>
      <c r="BY899" s="130">
        <f t="shared" ref="BY899" si="17617">Q899/Q901</f>
        <v>0</v>
      </c>
      <c r="BZ899" s="131">
        <f t="shared" ref="BZ899" si="17618">R899/R901</f>
        <v>0</v>
      </c>
      <c r="CA899" s="132">
        <f t="shared" ref="CA899" si="17619">S899/S901</f>
        <v>0</v>
      </c>
      <c r="CB899" s="129">
        <f t="shared" ref="CB899" si="17620">T899/T901</f>
        <v>0</v>
      </c>
      <c r="CC899" s="130">
        <f t="shared" ref="CC899" si="17621">U899/U901</f>
        <v>0</v>
      </c>
      <c r="CD899" s="131">
        <f t="shared" ref="CD899" si="17622">V899/V901</f>
        <v>0</v>
      </c>
      <c r="CE899" s="132">
        <f t="shared" ref="CE899" si="17623">W899/W901</f>
        <v>0</v>
      </c>
      <c r="CF899" s="129">
        <f t="shared" ref="CF899" si="17624">X899/X901</f>
        <v>0</v>
      </c>
      <c r="CG899" s="130">
        <f t="shared" ref="CG899" si="17625">Y899/Y901</f>
        <v>0</v>
      </c>
      <c r="CH899" s="131">
        <f t="shared" ref="CH899" si="17626">Z899/Z901</f>
        <v>0</v>
      </c>
      <c r="CI899" s="129">
        <f t="shared" ref="CI899" si="17627">AA899/AA901</f>
        <v>0</v>
      </c>
      <c r="CJ899" s="135">
        <f t="shared" ref="CJ899" si="17628">AB899/AB901</f>
        <v>0</v>
      </c>
      <c r="CK899" s="136">
        <f t="shared" ref="CK899" si="17629">AC899/AC901</f>
        <v>0</v>
      </c>
    </row>
    <row r="900" spans="1:89" ht="13.5" thickBot="1" x14ac:dyDescent="0.25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>
        <f t="shared" si="17030"/>
        <v>0</v>
      </c>
      <c r="AC900" s="173">
        <f t="shared" si="17031"/>
        <v>0</v>
      </c>
      <c r="BI900" s="137" t="s">
        <v>39</v>
      </c>
      <c r="BJ900" s="129">
        <f>B900/B901</f>
        <v>0</v>
      </c>
      <c r="BK900" s="130">
        <f t="shared" ref="BK900" si="17630">C900/C901</f>
        <v>0</v>
      </c>
      <c r="BL900" s="131">
        <f t="shared" ref="BL900" si="17631">D900/D901</f>
        <v>0</v>
      </c>
      <c r="BM900" s="132">
        <f t="shared" ref="BM900" si="17632">E900/E901</f>
        <v>0</v>
      </c>
      <c r="BN900" s="129">
        <f t="shared" ref="BN900" si="17633">F900/F901</f>
        <v>0</v>
      </c>
      <c r="BO900" s="130">
        <f t="shared" ref="BO900" si="17634">G900/G901</f>
        <v>0</v>
      </c>
      <c r="BP900" s="131">
        <f t="shared" ref="BP900" si="17635">H900/H901</f>
        <v>0</v>
      </c>
      <c r="BQ900" s="132">
        <f t="shared" ref="BQ900" si="17636">I900/I901</f>
        <v>0</v>
      </c>
      <c r="BR900" s="129">
        <f t="shared" ref="BR900" si="17637">J900/J901</f>
        <v>0</v>
      </c>
      <c r="BS900" s="130">
        <f t="shared" ref="BS900" si="17638">K900/K901</f>
        <v>0</v>
      </c>
      <c r="BT900" s="131">
        <f t="shared" ref="BT900" si="17639">L900/L901</f>
        <v>0</v>
      </c>
      <c r="BU900" s="129">
        <f t="shared" ref="BU900" si="17640">M900/M901</f>
        <v>0</v>
      </c>
      <c r="BV900" s="133">
        <f t="shared" ref="BV900" si="17641">N900/N901</f>
        <v>0</v>
      </c>
      <c r="BW900" s="134">
        <f t="shared" ref="BW900" si="17642">O900/O901</f>
        <v>0</v>
      </c>
      <c r="BX900" s="129">
        <f t="shared" ref="BX900" si="17643">P900/P901</f>
        <v>0</v>
      </c>
      <c r="BY900" s="130">
        <f t="shared" ref="BY900" si="17644">Q900/Q901</f>
        <v>0</v>
      </c>
      <c r="BZ900" s="131">
        <f t="shared" ref="BZ900" si="17645">R900/R901</f>
        <v>0</v>
      </c>
      <c r="CA900" s="132">
        <f t="shared" ref="CA900" si="17646">S900/S901</f>
        <v>0</v>
      </c>
      <c r="CB900" s="129">
        <f t="shared" ref="CB900" si="17647">T900/T901</f>
        <v>0</v>
      </c>
      <c r="CC900" s="130">
        <f t="shared" ref="CC900" si="17648">U900/U901</f>
        <v>0</v>
      </c>
      <c r="CD900" s="131">
        <f t="shared" ref="CD900" si="17649">V900/V901</f>
        <v>0</v>
      </c>
      <c r="CE900" s="132">
        <f t="shared" ref="CE900" si="17650">W900/W901</f>
        <v>0</v>
      </c>
      <c r="CF900" s="129">
        <f t="shared" ref="CF900" si="17651">X900/X901</f>
        <v>0</v>
      </c>
      <c r="CG900" s="130">
        <f t="shared" ref="CG900" si="17652">Y900/Y901</f>
        <v>0</v>
      </c>
      <c r="CH900" s="131">
        <f t="shared" ref="CH900" si="17653">Z900/Z901</f>
        <v>0</v>
      </c>
      <c r="CI900" s="129">
        <f t="shared" ref="CI900" si="17654">AA900/AA901</f>
        <v>0</v>
      </c>
      <c r="CJ900" s="135">
        <f t="shared" ref="CJ900" si="17655">AB900/AB901</f>
        <v>0</v>
      </c>
      <c r="CK900" s="136">
        <f t="shared" ref="CK900" si="17656">AC900/AC901</f>
        <v>0</v>
      </c>
    </row>
    <row r="901" spans="1:89" ht="14.25" thickTop="1" thickBot="1" x14ac:dyDescent="0.25">
      <c r="A901" s="267" t="s">
        <v>13</v>
      </c>
      <c r="B901" s="20">
        <f t="shared" ref="B901:AA901" si="17657">SUM(B878:B900)</f>
        <v>11639</v>
      </c>
      <c r="C901" s="21">
        <f t="shared" si="17657"/>
        <v>13119</v>
      </c>
      <c r="D901" s="20">
        <f t="shared" si="17657"/>
        <v>5672</v>
      </c>
      <c r="E901" s="21">
        <f t="shared" si="17657"/>
        <v>6068</v>
      </c>
      <c r="F901" s="20">
        <f t="shared" si="17657"/>
        <v>14241</v>
      </c>
      <c r="G901" s="21">
        <f t="shared" si="17657"/>
        <v>13157</v>
      </c>
      <c r="H901" s="20">
        <f t="shared" si="17657"/>
        <v>19117</v>
      </c>
      <c r="I901" s="21">
        <f t="shared" si="17657"/>
        <v>21344</v>
      </c>
      <c r="J901" s="20">
        <f t="shared" si="17657"/>
        <v>3368</v>
      </c>
      <c r="K901" s="21">
        <f t="shared" si="17657"/>
        <v>3339</v>
      </c>
      <c r="L901" s="20">
        <f t="shared" si="17657"/>
        <v>10495</v>
      </c>
      <c r="M901" s="21">
        <f t="shared" si="17657"/>
        <v>10330</v>
      </c>
      <c r="N901" s="20">
        <f t="shared" si="17657"/>
        <v>21291</v>
      </c>
      <c r="O901" s="21">
        <f t="shared" si="17657"/>
        <v>21411</v>
      </c>
      <c r="P901" s="20">
        <f t="shared" si="17657"/>
        <v>11175</v>
      </c>
      <c r="Q901" s="21">
        <f t="shared" si="17657"/>
        <v>10436</v>
      </c>
      <c r="R901" s="20">
        <f t="shared" si="17657"/>
        <v>12959</v>
      </c>
      <c r="S901" s="21">
        <f t="shared" si="17657"/>
        <v>12801</v>
      </c>
      <c r="T901" s="20">
        <f t="shared" si="17657"/>
        <v>3252</v>
      </c>
      <c r="U901" s="21">
        <f t="shared" si="17657"/>
        <v>3194</v>
      </c>
      <c r="V901" s="20">
        <f t="shared" si="17657"/>
        <v>11207</v>
      </c>
      <c r="W901" s="21">
        <f t="shared" si="17657"/>
        <v>11473</v>
      </c>
      <c r="X901" s="20">
        <f t="shared" si="17657"/>
        <v>10067</v>
      </c>
      <c r="Y901" s="21">
        <f t="shared" si="17657"/>
        <v>5863</v>
      </c>
      <c r="Z901" s="20">
        <f t="shared" si="17657"/>
        <v>18809</v>
      </c>
      <c r="AA901" s="21">
        <f t="shared" si="17657"/>
        <v>20434</v>
      </c>
      <c r="AB901" s="174">
        <f t="shared" ref="AB901:AC901" si="17658">SUM(AB877:AB900)</f>
        <v>153292</v>
      </c>
      <c r="AC901" s="175">
        <f t="shared" si="17658"/>
        <v>152969</v>
      </c>
      <c r="BI901" s="267" t="s">
        <v>13</v>
      </c>
      <c r="BJ901" s="155">
        <f>SUM(BJ877:BJ900)</f>
        <v>0.99999999999999989</v>
      </c>
      <c r="BK901" s="156">
        <f t="shared" ref="BK901:CK901" si="17659">SUM(BK877:BK900)</f>
        <v>0.99999999999999989</v>
      </c>
      <c r="BL901" s="155">
        <f t="shared" si="17659"/>
        <v>0.99999999999999989</v>
      </c>
      <c r="BM901" s="156">
        <f t="shared" si="17659"/>
        <v>1</v>
      </c>
      <c r="BN901" s="155">
        <f t="shared" si="17659"/>
        <v>1.0000000000000002</v>
      </c>
      <c r="BO901" s="156">
        <f t="shared" si="17659"/>
        <v>0.99999999999999989</v>
      </c>
      <c r="BP901" s="155">
        <f t="shared" si="17659"/>
        <v>1.0000000000000002</v>
      </c>
      <c r="BQ901" s="156">
        <f t="shared" si="17659"/>
        <v>1</v>
      </c>
      <c r="BR901" s="155">
        <f t="shared" si="17659"/>
        <v>1</v>
      </c>
      <c r="BS901" s="156">
        <f t="shared" si="17659"/>
        <v>1.0000000000000002</v>
      </c>
      <c r="BT901" s="155">
        <f t="shared" si="17659"/>
        <v>1</v>
      </c>
      <c r="BU901" s="156">
        <f t="shared" si="17659"/>
        <v>1</v>
      </c>
      <c r="BV901" s="155">
        <f t="shared" si="17659"/>
        <v>1</v>
      </c>
      <c r="BW901" s="156">
        <f t="shared" si="17659"/>
        <v>1</v>
      </c>
      <c r="BX901" s="155">
        <f t="shared" si="17659"/>
        <v>1</v>
      </c>
      <c r="BY901" s="156">
        <f t="shared" si="17659"/>
        <v>1</v>
      </c>
      <c r="BZ901" s="155">
        <f t="shared" si="17659"/>
        <v>0.99999999999999989</v>
      </c>
      <c r="CA901" s="156">
        <f t="shared" si="17659"/>
        <v>0.99999999999999989</v>
      </c>
      <c r="CB901" s="155">
        <f t="shared" si="17659"/>
        <v>1</v>
      </c>
      <c r="CC901" s="156">
        <f t="shared" si="17659"/>
        <v>1.0000000000000002</v>
      </c>
      <c r="CD901" s="155">
        <f t="shared" si="17659"/>
        <v>0.99999999999999989</v>
      </c>
      <c r="CE901" s="156">
        <f t="shared" si="17659"/>
        <v>0.99999999999999989</v>
      </c>
      <c r="CF901" s="155">
        <f t="shared" si="17659"/>
        <v>1</v>
      </c>
      <c r="CG901" s="156">
        <f t="shared" si="17659"/>
        <v>0.99999999999999978</v>
      </c>
      <c r="CH901" s="155">
        <f t="shared" si="17659"/>
        <v>1.0000000000000002</v>
      </c>
      <c r="CI901" s="156">
        <f t="shared" si="17659"/>
        <v>0.99999999999999989</v>
      </c>
      <c r="CJ901" s="155">
        <f t="shared" si="17659"/>
        <v>0.99999999999999978</v>
      </c>
      <c r="CK901" s="156">
        <f t="shared" si="17659"/>
        <v>1.0000000000000002</v>
      </c>
    </row>
    <row r="902" spans="1:89" ht="13.5" thickTop="1" x14ac:dyDescent="0.2">
      <c r="A902" s="187"/>
    </row>
    <row r="904" spans="1:89" x14ac:dyDescent="0.2">
      <c r="A904" s="301">
        <f>+A873+1</f>
        <v>44499</v>
      </c>
      <c r="B904" s="301"/>
      <c r="C904" s="301"/>
      <c r="D904" s="301"/>
      <c r="BI904" s="300">
        <f>+BI842+2</f>
        <v>44499</v>
      </c>
      <c r="BJ904" s="300"/>
      <c r="BK904" s="300"/>
      <c r="BL904" s="300"/>
    </row>
    <row r="905" spans="1:89" ht="13.5" thickBot="1" x14ac:dyDescent="0.25">
      <c r="AE905" s="270" t="s">
        <v>84</v>
      </c>
    </row>
    <row r="906" spans="1:89" ht="14.25" thickTop="1" thickBot="1" x14ac:dyDescent="0.25">
      <c r="A906" s="298" t="s">
        <v>0</v>
      </c>
      <c r="B906" s="292" t="s">
        <v>1</v>
      </c>
      <c r="C906" s="293"/>
      <c r="D906" s="292" t="s">
        <v>2</v>
      </c>
      <c r="E906" s="293"/>
      <c r="F906" s="292" t="s">
        <v>3</v>
      </c>
      <c r="G906" s="293"/>
      <c r="H906" s="292" t="s">
        <v>4</v>
      </c>
      <c r="I906" s="293"/>
      <c r="J906" s="292" t="s">
        <v>5</v>
      </c>
      <c r="K906" s="293"/>
      <c r="L906" s="292" t="s">
        <v>6</v>
      </c>
      <c r="M906" s="293"/>
      <c r="N906" s="292" t="s">
        <v>7</v>
      </c>
      <c r="O906" s="293"/>
      <c r="P906" s="292" t="s">
        <v>8</v>
      </c>
      <c r="Q906" s="293"/>
      <c r="R906" s="292" t="s">
        <v>9</v>
      </c>
      <c r="S906" s="293"/>
      <c r="T906" s="292" t="s">
        <v>10</v>
      </c>
      <c r="U906" s="293"/>
      <c r="V906" s="292" t="s">
        <v>11</v>
      </c>
      <c r="W906" s="293"/>
      <c r="X906" s="292" t="s">
        <v>12</v>
      </c>
      <c r="Y906" s="293"/>
      <c r="Z906" s="294" t="s">
        <v>40</v>
      </c>
      <c r="AA906" s="295"/>
      <c r="AB906" s="296" t="s">
        <v>41</v>
      </c>
      <c r="AC906" s="297"/>
      <c r="AE906" s="298" t="s">
        <v>0</v>
      </c>
      <c r="AF906" s="292" t="s">
        <v>1</v>
      </c>
      <c r="AG906" s="293"/>
      <c r="AH906" s="292" t="s">
        <v>2</v>
      </c>
      <c r="AI906" s="293"/>
      <c r="AJ906" s="292" t="s">
        <v>3</v>
      </c>
      <c r="AK906" s="293"/>
      <c r="AL906" s="292" t="s">
        <v>4</v>
      </c>
      <c r="AM906" s="293"/>
      <c r="AN906" s="292" t="s">
        <v>5</v>
      </c>
      <c r="AO906" s="293"/>
      <c r="AP906" s="292" t="s">
        <v>6</v>
      </c>
      <c r="AQ906" s="293"/>
      <c r="AR906" s="292" t="s">
        <v>7</v>
      </c>
      <c r="AS906" s="293"/>
      <c r="AT906" s="292" t="s">
        <v>8</v>
      </c>
      <c r="AU906" s="293"/>
      <c r="AV906" s="292" t="s">
        <v>9</v>
      </c>
      <c r="AW906" s="293"/>
      <c r="AX906" s="292" t="s">
        <v>10</v>
      </c>
      <c r="AY906" s="293"/>
      <c r="AZ906" s="292" t="s">
        <v>11</v>
      </c>
      <c r="BA906" s="293"/>
      <c r="BB906" s="292" t="s">
        <v>12</v>
      </c>
      <c r="BC906" s="293"/>
      <c r="BD906" s="294" t="s">
        <v>40</v>
      </c>
      <c r="BE906" s="295"/>
      <c r="BF906" s="296" t="s">
        <v>41</v>
      </c>
      <c r="BG906" s="297"/>
      <c r="BI906" s="298" t="s">
        <v>0</v>
      </c>
      <c r="BJ906" s="292" t="s">
        <v>1</v>
      </c>
      <c r="BK906" s="293"/>
      <c r="BL906" s="292" t="s">
        <v>2</v>
      </c>
      <c r="BM906" s="293"/>
      <c r="BN906" s="292" t="s">
        <v>3</v>
      </c>
      <c r="BO906" s="293"/>
      <c r="BP906" s="292" t="s">
        <v>4</v>
      </c>
      <c r="BQ906" s="293"/>
      <c r="BR906" s="292" t="s">
        <v>5</v>
      </c>
      <c r="BS906" s="293"/>
      <c r="BT906" s="292" t="s">
        <v>6</v>
      </c>
      <c r="BU906" s="293"/>
      <c r="BV906" s="292" t="s">
        <v>7</v>
      </c>
      <c r="BW906" s="293"/>
      <c r="BX906" s="292" t="s">
        <v>8</v>
      </c>
      <c r="BY906" s="293"/>
      <c r="BZ906" s="292" t="s">
        <v>9</v>
      </c>
      <c r="CA906" s="293"/>
      <c r="CB906" s="292" t="s">
        <v>10</v>
      </c>
      <c r="CC906" s="293"/>
      <c r="CD906" s="292" t="s">
        <v>11</v>
      </c>
      <c r="CE906" s="293"/>
      <c r="CF906" s="292" t="s">
        <v>12</v>
      </c>
      <c r="CG906" s="293"/>
      <c r="CH906" s="294" t="s">
        <v>40</v>
      </c>
      <c r="CI906" s="295"/>
      <c r="CJ906" s="292" t="s">
        <v>41</v>
      </c>
      <c r="CK906" s="293"/>
    </row>
    <row r="907" spans="1:89" ht="15" thickTop="1" thickBot="1" x14ac:dyDescent="0.3">
      <c r="A907" s="299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9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9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3.5" thickTop="1" x14ac:dyDescent="0.2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3" t="str">
        <f>$AE$9</f>
        <v>07:00 - 07:59</v>
      </c>
      <c r="AF908" s="126">
        <f>SUMIF($A$9:$A$32,$AE908,B$908:B$931)</f>
        <v>652</v>
      </c>
      <c r="AG908" s="186">
        <f t="shared" ref="AG908:AV910" si="17660">SUMIF($A$9:$A$32,$AE908,C$908:C$931)</f>
        <v>555</v>
      </c>
      <c r="AH908" s="127">
        <f t="shared" si="17660"/>
        <v>307</v>
      </c>
      <c r="AI908" s="180">
        <f t="shared" si="17660"/>
        <v>253</v>
      </c>
      <c r="AJ908" s="126">
        <f t="shared" si="17660"/>
        <v>996</v>
      </c>
      <c r="AK908" s="128">
        <f t="shared" si="17660"/>
        <v>580</v>
      </c>
      <c r="AL908" s="127">
        <f t="shared" si="17660"/>
        <v>1123</v>
      </c>
      <c r="AM908" s="180">
        <f t="shared" si="17660"/>
        <v>1046</v>
      </c>
      <c r="AN908" s="126">
        <f t="shared" si="17660"/>
        <v>87</v>
      </c>
      <c r="AO908" s="128">
        <f t="shared" si="17660"/>
        <v>246</v>
      </c>
      <c r="AP908" s="127">
        <f t="shared" si="17660"/>
        <v>323</v>
      </c>
      <c r="AQ908" s="126">
        <f t="shared" si="17660"/>
        <v>622</v>
      </c>
      <c r="AR908" s="179">
        <f t="shared" si="17660"/>
        <v>1198</v>
      </c>
      <c r="AS908" s="181">
        <f t="shared" si="17660"/>
        <v>1290</v>
      </c>
      <c r="AT908" s="126">
        <f t="shared" si="17660"/>
        <v>640</v>
      </c>
      <c r="AU908" s="128">
        <f t="shared" si="17660"/>
        <v>617</v>
      </c>
      <c r="AV908" s="127">
        <f t="shared" si="17660"/>
        <v>853</v>
      </c>
      <c r="AW908" s="180">
        <f t="shared" ref="AW908:BG910" si="17661">SUMIF($A$9:$A$32,$AE908,S$908:S$931)</f>
        <v>640</v>
      </c>
      <c r="AX908" s="126">
        <f t="shared" si="17661"/>
        <v>128</v>
      </c>
      <c r="AY908" s="128">
        <f t="shared" si="17661"/>
        <v>204</v>
      </c>
      <c r="AZ908" s="127">
        <f t="shared" si="17661"/>
        <v>392</v>
      </c>
      <c r="BA908" s="180">
        <f t="shared" si="17661"/>
        <v>663</v>
      </c>
      <c r="BB908" s="126">
        <f t="shared" si="17661"/>
        <v>569</v>
      </c>
      <c r="BC908" s="128">
        <f t="shared" si="17661"/>
        <v>444</v>
      </c>
      <c r="BD908" s="184">
        <f t="shared" si="17661"/>
        <v>965</v>
      </c>
      <c r="BE908" s="185">
        <f t="shared" si="17661"/>
        <v>935</v>
      </c>
      <c r="BF908" s="170">
        <f t="shared" si="17661"/>
        <v>8233</v>
      </c>
      <c r="BG908" s="171">
        <f t="shared" si="17661"/>
        <v>8095</v>
      </c>
      <c r="BI908" s="125" t="s">
        <v>16</v>
      </c>
      <c r="BJ908" s="129">
        <f>B908/B932</f>
        <v>0</v>
      </c>
      <c r="BK908" s="130">
        <f t="shared" ref="BK908" si="17662">C908/C932</f>
        <v>0</v>
      </c>
      <c r="BL908" s="131">
        <f t="shared" ref="BL908" si="17663">D908/D932</f>
        <v>0</v>
      </c>
      <c r="BM908" s="132">
        <f t="shared" ref="BM908" si="17664">E908/E932</f>
        <v>0</v>
      </c>
      <c r="BN908" s="129">
        <f t="shared" ref="BN908" si="17665">F908/F932</f>
        <v>0</v>
      </c>
      <c r="BO908" s="130">
        <f t="shared" ref="BO908" si="17666">G908/G932</f>
        <v>0</v>
      </c>
      <c r="BP908" s="131">
        <f t="shared" ref="BP908" si="17667">H908/H932</f>
        <v>0</v>
      </c>
      <c r="BQ908" s="132">
        <f t="shared" ref="BQ908" si="17668">I908/I932</f>
        <v>0</v>
      </c>
      <c r="BR908" s="129">
        <f t="shared" ref="BR908" si="17669">J908/J932</f>
        <v>0</v>
      </c>
      <c r="BS908" s="130">
        <f t="shared" ref="BS908" si="17670">K908/K932</f>
        <v>0</v>
      </c>
      <c r="BT908" s="131">
        <f t="shared" ref="BT908" si="17671">L908/L932</f>
        <v>0</v>
      </c>
      <c r="BU908" s="129">
        <f t="shared" ref="BU908" si="17672">M908/M932</f>
        <v>0</v>
      </c>
      <c r="BV908" s="133">
        <f t="shared" ref="BV908" si="17673">N908/N932</f>
        <v>0</v>
      </c>
      <c r="BW908" s="134">
        <f t="shared" ref="BW908" si="17674">O908/O932</f>
        <v>0</v>
      </c>
      <c r="BX908" s="129">
        <f t="shared" ref="BX908" si="17675">P908/P932</f>
        <v>0</v>
      </c>
      <c r="BY908" s="130">
        <f t="shared" ref="BY908" si="17676">Q908/Q932</f>
        <v>0</v>
      </c>
      <c r="BZ908" s="131">
        <f t="shared" ref="BZ908" si="17677">R908/R932</f>
        <v>0</v>
      </c>
      <c r="CA908" s="132">
        <f t="shared" ref="CA908" si="17678">S908/S932</f>
        <v>0</v>
      </c>
      <c r="CB908" s="129">
        <f t="shared" ref="CB908" si="17679">T908/T932</f>
        <v>0</v>
      </c>
      <c r="CC908" s="130">
        <f t="shared" ref="CC908" si="17680">U908/U932</f>
        <v>0</v>
      </c>
      <c r="CD908" s="131">
        <f t="shared" ref="CD908" si="17681">V908/V932</f>
        <v>0</v>
      </c>
      <c r="CE908" s="132">
        <f t="shared" ref="CE908" si="17682">W908/W932</f>
        <v>0</v>
      </c>
      <c r="CF908" s="129">
        <f t="shared" ref="CF908" si="17683">X908/X932</f>
        <v>0</v>
      </c>
      <c r="CG908" s="130">
        <f t="shared" ref="CG908" si="17684">Y908/Y932</f>
        <v>0</v>
      </c>
      <c r="CH908" s="131">
        <f t="shared" ref="CH908" si="17685">Z908/Z932</f>
        <v>0</v>
      </c>
      <c r="CI908" s="129">
        <f t="shared" ref="CI908" si="17686">AA908/AA932</f>
        <v>0</v>
      </c>
      <c r="CJ908" s="135">
        <f t="shared" ref="CJ908" si="17687">AB908/AB932</f>
        <v>0</v>
      </c>
      <c r="CK908" s="136">
        <f t="shared" ref="CK908" si="17688">AC908/AC932</f>
        <v>0</v>
      </c>
    </row>
    <row r="909" spans="1:89" x14ac:dyDescent="0.2">
      <c r="A909" s="137" t="s">
        <v>17</v>
      </c>
      <c r="B909" s="189">
        <v>55</v>
      </c>
      <c r="C909" s="190">
        <v>0</v>
      </c>
      <c r="D909" s="191">
        <v>57</v>
      </c>
      <c r="E909" s="192">
        <v>1</v>
      </c>
      <c r="F909" s="189">
        <v>203</v>
      </c>
      <c r="G909" s="193">
        <v>2</v>
      </c>
      <c r="H909" s="191">
        <v>149</v>
      </c>
      <c r="I909" s="192">
        <v>18</v>
      </c>
      <c r="J909" s="189">
        <v>5</v>
      </c>
      <c r="K909" s="193">
        <v>14</v>
      </c>
      <c r="L909" s="191">
        <v>19</v>
      </c>
      <c r="M909" s="189">
        <v>19</v>
      </c>
      <c r="N909" s="194">
        <v>68</v>
      </c>
      <c r="O909" s="195">
        <v>46</v>
      </c>
      <c r="P909" s="189">
        <v>22</v>
      </c>
      <c r="Q909" s="193">
        <v>33</v>
      </c>
      <c r="R909" s="191">
        <v>4</v>
      </c>
      <c r="S909" s="192">
        <v>35</v>
      </c>
      <c r="T909" s="189">
        <v>0</v>
      </c>
      <c r="U909" s="193">
        <v>0</v>
      </c>
      <c r="V909" s="191">
        <v>0</v>
      </c>
      <c r="W909" s="192">
        <v>0</v>
      </c>
      <c r="X909" s="189">
        <v>2</v>
      </c>
      <c r="Y909" s="193">
        <v>0</v>
      </c>
      <c r="Z909" s="191">
        <v>0</v>
      </c>
      <c r="AA909" s="189">
        <v>0</v>
      </c>
      <c r="AB909" s="172">
        <f t="shared" ref="AB909:AB931" si="17689">SUM(B909,D909,F909,H909,J909,L909,N909,P909,R909,T909,V909,X909,Z909)</f>
        <v>584</v>
      </c>
      <c r="AC909" s="173">
        <f t="shared" ref="AC909:AC931" si="17690">SUM(C909,E909,G909,I909,K909,M909,O909,Q909,S909,U909,W909,Y909,AA909)</f>
        <v>168</v>
      </c>
      <c r="AE909" s="275" t="str">
        <f>$AE$10</f>
        <v>08:00 - 08:59</v>
      </c>
      <c r="AF909" s="126">
        <f>SUMIF($A$9:$A$32,$AE909,B$908:B$931)</f>
        <v>650</v>
      </c>
      <c r="AG909" s="190">
        <f t="shared" si="17660"/>
        <v>549</v>
      </c>
      <c r="AH909" s="191">
        <f t="shared" si="17660"/>
        <v>237</v>
      </c>
      <c r="AI909" s="192">
        <f t="shared" si="17660"/>
        <v>235</v>
      </c>
      <c r="AJ909" s="276">
        <f t="shared" si="17660"/>
        <v>911</v>
      </c>
      <c r="AK909" s="193">
        <f t="shared" si="17660"/>
        <v>464</v>
      </c>
      <c r="AL909" s="191">
        <f t="shared" si="17660"/>
        <v>1197</v>
      </c>
      <c r="AM909" s="192">
        <f t="shared" si="17660"/>
        <v>971</v>
      </c>
      <c r="AN909" s="276">
        <f t="shared" si="17660"/>
        <v>76</v>
      </c>
      <c r="AO909" s="193">
        <f t="shared" si="17660"/>
        <v>179</v>
      </c>
      <c r="AP909" s="191">
        <f t="shared" si="17660"/>
        <v>329</v>
      </c>
      <c r="AQ909" s="276">
        <f t="shared" si="17660"/>
        <v>636</v>
      </c>
      <c r="AR909" s="194">
        <f t="shared" si="17660"/>
        <v>1053</v>
      </c>
      <c r="AS909" s="195">
        <f t="shared" si="17660"/>
        <v>1361</v>
      </c>
      <c r="AT909" s="276">
        <f t="shared" si="17660"/>
        <v>633</v>
      </c>
      <c r="AU909" s="193">
        <f t="shared" si="17660"/>
        <v>474</v>
      </c>
      <c r="AV909" s="191">
        <f t="shared" si="17660"/>
        <v>816</v>
      </c>
      <c r="AW909" s="192">
        <f t="shared" si="17661"/>
        <v>474</v>
      </c>
      <c r="AX909" s="276">
        <f t="shared" si="17661"/>
        <v>99</v>
      </c>
      <c r="AY909" s="193">
        <f t="shared" si="17661"/>
        <v>179</v>
      </c>
      <c r="AZ909" s="191">
        <f t="shared" si="17661"/>
        <v>379</v>
      </c>
      <c r="BA909" s="192">
        <f t="shared" si="17661"/>
        <v>716</v>
      </c>
      <c r="BB909" s="276">
        <f t="shared" si="17661"/>
        <v>569</v>
      </c>
      <c r="BC909" s="193">
        <f t="shared" si="17661"/>
        <v>353</v>
      </c>
      <c r="BD909" s="191">
        <f t="shared" si="17661"/>
        <v>931</v>
      </c>
      <c r="BE909" s="276">
        <f t="shared" si="17661"/>
        <v>896</v>
      </c>
      <c r="BF909" s="172">
        <f t="shared" si="17661"/>
        <v>7880</v>
      </c>
      <c r="BG909" s="173">
        <f t="shared" si="17661"/>
        <v>7487</v>
      </c>
      <c r="BI909" s="137" t="s">
        <v>17</v>
      </c>
      <c r="BJ909" s="129">
        <f>B909/B932</f>
        <v>5.4406964091403701E-3</v>
      </c>
      <c r="BK909" s="130">
        <f t="shared" ref="BK909" si="17691">C909/C932</f>
        <v>0</v>
      </c>
      <c r="BL909" s="131">
        <f t="shared" ref="BL909" si="17692">D909/D932</f>
        <v>1.4133399454500373E-2</v>
      </c>
      <c r="BM909" s="132">
        <f t="shared" ref="BM909" si="17693">E909/E932</f>
        <v>1.9642506383814575E-4</v>
      </c>
      <c r="BN909" s="129">
        <f t="shared" ref="BN909" si="17694">F909/F932</f>
        <v>1.8271827182718272E-2</v>
      </c>
      <c r="BO909" s="130">
        <f t="shared" ref="BO909" si="17695">G909/G932</f>
        <v>1.3950892857142856E-4</v>
      </c>
      <c r="BP909" s="131">
        <f t="shared" ref="BP909" si="17696">H909/H932</f>
        <v>8.6723706419882425E-3</v>
      </c>
      <c r="BQ909" s="132">
        <f t="shared" ref="BQ909" si="17697">I909/I932</f>
        <v>8.3931735521775627E-4</v>
      </c>
      <c r="BR909" s="129">
        <f t="shared" ref="BR909" si="17698">J909/J932</f>
        <v>2.2016732716864818E-3</v>
      </c>
      <c r="BS909" s="130">
        <f t="shared" ref="BS909" si="17699">K909/K932</f>
        <v>6.6571564431764148E-3</v>
      </c>
      <c r="BT909" s="131">
        <f t="shared" ref="BT909" si="17700">L909/L932</f>
        <v>2.3705552089831566E-3</v>
      </c>
      <c r="BU909" s="129">
        <f t="shared" ref="BU909" si="17701">M909/M932</f>
        <v>2.6141992294991746E-3</v>
      </c>
      <c r="BV909" s="133">
        <f t="shared" ref="BV909" si="17702">N909/N932</f>
        <v>3.5853632816619215E-3</v>
      </c>
      <c r="BW909" s="134">
        <f t="shared" ref="BW909" si="17703">O909/O932</f>
        <v>2.6845637583892616E-3</v>
      </c>
      <c r="BX909" s="129">
        <f t="shared" ref="BX909" si="17704">P909/P932</f>
        <v>2.2242442624608228E-3</v>
      </c>
      <c r="BY909" s="130">
        <f t="shared" ref="BY909" si="17705">Q909/Q932</f>
        <v>4.3035993740219089E-3</v>
      </c>
      <c r="BZ909" s="131">
        <f t="shared" ref="BZ909" si="17706">R909/R932</f>
        <v>3.1007751937984498E-4</v>
      </c>
      <c r="CA909" s="132">
        <f t="shared" ref="CA909" si="17707">S909/S932</f>
        <v>3.2947378330038597E-3</v>
      </c>
      <c r="CB909" s="129">
        <f t="shared" ref="CB909" si="17708">T909/T932</f>
        <v>0</v>
      </c>
      <c r="CC909" s="130">
        <f t="shared" ref="CC909" si="17709">U909/U932</f>
        <v>0</v>
      </c>
      <c r="CD909" s="131">
        <f t="shared" ref="CD909" si="17710">V909/V932</f>
        <v>0</v>
      </c>
      <c r="CE909" s="132">
        <f t="shared" ref="CE909" si="17711">W909/W932</f>
        <v>0</v>
      </c>
      <c r="CF909" s="129">
        <f t="shared" ref="CF909" si="17712">X909/X932</f>
        <v>2.2251891410769915E-4</v>
      </c>
      <c r="CG909" s="130">
        <f t="shared" ref="CG909" si="17713">Y909/Y932</f>
        <v>0</v>
      </c>
      <c r="CH909" s="131">
        <f t="shared" ref="CH909" si="17714">Z909/Z932</f>
        <v>0</v>
      </c>
      <c r="CI909" s="129">
        <f t="shared" ref="CI909" si="17715">AA909/AA932</f>
        <v>0</v>
      </c>
      <c r="CJ909" s="135">
        <f t="shared" ref="CJ909" si="17716">AB909/AB932</f>
        <v>4.3826405409259075E-3</v>
      </c>
      <c r="CK909" s="136">
        <f t="shared" ref="CK909" si="17717">AC909/AC932</f>
        <v>1.2645365247826578E-3</v>
      </c>
    </row>
    <row r="910" spans="1:89" ht="13.5" thickBot="1" x14ac:dyDescent="0.25">
      <c r="A910" s="146" t="s">
        <v>18</v>
      </c>
      <c r="B910" s="196">
        <v>311</v>
      </c>
      <c r="C910" s="197">
        <v>8</v>
      </c>
      <c r="D910" s="198">
        <v>187</v>
      </c>
      <c r="E910" s="199">
        <v>50</v>
      </c>
      <c r="F910" s="196">
        <v>833</v>
      </c>
      <c r="G910" s="200">
        <v>151</v>
      </c>
      <c r="H910" s="198">
        <v>653</v>
      </c>
      <c r="I910" s="199">
        <v>301</v>
      </c>
      <c r="J910" s="196">
        <v>27</v>
      </c>
      <c r="K910" s="200">
        <v>69</v>
      </c>
      <c r="L910" s="198">
        <v>164</v>
      </c>
      <c r="M910" s="196">
        <v>217</v>
      </c>
      <c r="N910" s="201">
        <v>672</v>
      </c>
      <c r="O910" s="202">
        <v>663</v>
      </c>
      <c r="P910" s="196">
        <v>353</v>
      </c>
      <c r="Q910" s="200">
        <v>379</v>
      </c>
      <c r="R910" s="198">
        <v>306</v>
      </c>
      <c r="S910" s="199">
        <v>370</v>
      </c>
      <c r="T910" s="196">
        <v>47</v>
      </c>
      <c r="U910" s="200">
        <v>128</v>
      </c>
      <c r="V910" s="198">
        <v>169</v>
      </c>
      <c r="W910" s="199">
        <v>266</v>
      </c>
      <c r="X910" s="196">
        <v>303</v>
      </c>
      <c r="Y910" s="200">
        <v>181</v>
      </c>
      <c r="Z910" s="198">
        <v>542</v>
      </c>
      <c r="AA910" s="196">
        <v>416</v>
      </c>
      <c r="AB910" s="172">
        <f t="shared" si="17689"/>
        <v>4567</v>
      </c>
      <c r="AC910" s="173">
        <f t="shared" si="17690"/>
        <v>3199</v>
      </c>
      <c r="AE910" s="273">
        <f>$AE$11</f>
        <v>0</v>
      </c>
      <c r="AF910" s="126">
        <f>SUMIF($A$9:$A$32,$AE910,B$908:B$931)</f>
        <v>0</v>
      </c>
      <c r="AG910" s="197">
        <f t="shared" si="17660"/>
        <v>0</v>
      </c>
      <c r="AH910" s="198">
        <f t="shared" si="17660"/>
        <v>0</v>
      </c>
      <c r="AI910" s="199">
        <f t="shared" si="17660"/>
        <v>0</v>
      </c>
      <c r="AJ910" s="196">
        <f t="shared" si="17660"/>
        <v>0</v>
      </c>
      <c r="AK910" s="200">
        <f t="shared" si="17660"/>
        <v>0</v>
      </c>
      <c r="AL910" s="198">
        <f t="shared" si="17660"/>
        <v>0</v>
      </c>
      <c r="AM910" s="199">
        <f t="shared" si="17660"/>
        <v>0</v>
      </c>
      <c r="AN910" s="196">
        <f t="shared" si="17660"/>
        <v>0</v>
      </c>
      <c r="AO910" s="200">
        <f t="shared" si="17660"/>
        <v>0</v>
      </c>
      <c r="AP910" s="198">
        <f t="shared" si="17660"/>
        <v>0</v>
      </c>
      <c r="AQ910" s="196">
        <f t="shared" si="17660"/>
        <v>0</v>
      </c>
      <c r="AR910" s="201">
        <f t="shared" si="17660"/>
        <v>0</v>
      </c>
      <c r="AS910" s="202">
        <f t="shared" si="17660"/>
        <v>0</v>
      </c>
      <c r="AT910" s="196">
        <f t="shared" si="17660"/>
        <v>0</v>
      </c>
      <c r="AU910" s="200">
        <f t="shared" si="17660"/>
        <v>0</v>
      </c>
      <c r="AV910" s="198">
        <f t="shared" si="17660"/>
        <v>0</v>
      </c>
      <c r="AW910" s="199">
        <f t="shared" si="17661"/>
        <v>0</v>
      </c>
      <c r="AX910" s="196">
        <f t="shared" si="17661"/>
        <v>0</v>
      </c>
      <c r="AY910" s="200">
        <f t="shared" si="17661"/>
        <v>0</v>
      </c>
      <c r="AZ910" s="198">
        <f t="shared" si="17661"/>
        <v>0</v>
      </c>
      <c r="BA910" s="199">
        <f t="shared" si="17661"/>
        <v>0</v>
      </c>
      <c r="BB910" s="196">
        <f t="shared" si="17661"/>
        <v>0</v>
      </c>
      <c r="BC910" s="200">
        <f t="shared" si="17661"/>
        <v>0</v>
      </c>
      <c r="BD910" s="198">
        <f t="shared" si="17661"/>
        <v>0</v>
      </c>
      <c r="BE910" s="196">
        <f t="shared" si="17661"/>
        <v>0</v>
      </c>
      <c r="BF910" s="172">
        <f t="shared" si="17661"/>
        <v>0</v>
      </c>
      <c r="BG910" s="173">
        <f t="shared" si="17661"/>
        <v>0</v>
      </c>
      <c r="BI910" s="146" t="s">
        <v>18</v>
      </c>
      <c r="BJ910" s="129">
        <f>B910/B932</f>
        <v>3.0764665149866456E-2</v>
      </c>
      <c r="BK910" s="130">
        <f t="shared" ref="BK910" si="17718">C910/C932</f>
        <v>6.1676046565415157E-4</v>
      </c>
      <c r="BL910" s="131">
        <f t="shared" ref="BL910" si="17719">D910/D932</f>
        <v>4.6367468385817012E-2</v>
      </c>
      <c r="BM910" s="132">
        <f t="shared" ref="BM910" si="17720">E910/E932</f>
        <v>9.8212531919072872E-3</v>
      </c>
      <c r="BN910" s="129">
        <f t="shared" ref="BN910" si="17721">F910/F932</f>
        <v>7.4977497749774982E-2</v>
      </c>
      <c r="BO910" s="130">
        <f t="shared" ref="BO910" si="17722">G910/G932</f>
        <v>1.0532924107142858E-2</v>
      </c>
      <c r="BP910" s="131">
        <f t="shared" ref="BP910" si="17723">H910/H932</f>
        <v>3.8007100867237062E-2</v>
      </c>
      <c r="BQ910" s="132">
        <f t="shared" ref="BQ910" si="17724">I910/I932</f>
        <v>1.4035251328919146E-2</v>
      </c>
      <c r="BR910" s="129">
        <f t="shared" ref="BR910" si="17725">J910/J932</f>
        <v>1.1889035667107001E-2</v>
      </c>
      <c r="BS910" s="130">
        <f t="shared" ref="BS910" si="17726">K910/K932</f>
        <v>3.2810271041369472E-2</v>
      </c>
      <c r="BT910" s="131">
        <f t="shared" ref="BT910" si="17727">L910/L932</f>
        <v>2.0461634435433564E-2</v>
      </c>
      <c r="BU910" s="129">
        <f t="shared" ref="BU910" si="17728">M910/M932</f>
        <v>2.9856906989543203E-2</v>
      </c>
      <c r="BV910" s="133">
        <f t="shared" ref="BV910" si="17729">N910/N932</f>
        <v>3.5431825371717809E-2</v>
      </c>
      <c r="BW910" s="134">
        <f t="shared" ref="BW910" si="17730">O910/O932</f>
        <v>3.8692734169827839E-2</v>
      </c>
      <c r="BX910" s="129">
        <f t="shared" ref="BX910" si="17731">P910/P932</f>
        <v>3.5689010211303204E-2</v>
      </c>
      <c r="BY910" s="130">
        <f t="shared" ref="BY910" si="17732">Q910/Q932</f>
        <v>4.9426186750130413E-2</v>
      </c>
      <c r="BZ910" s="131">
        <f t="shared" ref="BZ910" si="17733">R910/R932</f>
        <v>2.3720930232558141E-2</v>
      </c>
      <c r="CA910" s="132">
        <f t="shared" ref="CA910" si="17734">S910/S932</f>
        <v>3.4830085663183658E-2</v>
      </c>
      <c r="CB910" s="129">
        <f t="shared" ref="CB910" si="17735">T910/T932</f>
        <v>2.2306597057427623E-2</v>
      </c>
      <c r="CC910" s="130">
        <f t="shared" ref="CC910" si="17736">U910/U932</f>
        <v>7.7201447527141129E-2</v>
      </c>
      <c r="CD910" s="131">
        <f t="shared" ref="CD910" si="17737">V910/V932</f>
        <v>1.6142898080045851E-2</v>
      </c>
      <c r="CE910" s="132">
        <f t="shared" ref="CE910" si="17738">W910/W932</f>
        <v>2.6245683275777011E-2</v>
      </c>
      <c r="CF910" s="129">
        <f t="shared" ref="CF910" si="17739">X910/X932</f>
        <v>3.3711615487316424E-2</v>
      </c>
      <c r="CG910" s="130">
        <f t="shared" ref="CG910" si="17740">Y910/Y932</f>
        <v>4.8852901484480432E-2</v>
      </c>
      <c r="CH910" s="131">
        <f t="shared" ref="CH910" si="17741">Z910/Z932</f>
        <v>3.1487828966478823E-2</v>
      </c>
      <c r="CI910" s="129">
        <f t="shared" ref="CI910" si="17742">AA910/AA932</f>
        <v>2.2226971575122888E-2</v>
      </c>
      <c r="CJ910" s="135">
        <f t="shared" ref="CJ910" si="17743">AB910/AB932</f>
        <v>3.4273149572617505E-2</v>
      </c>
      <c r="CK910" s="136">
        <f t="shared" ref="CK910" si="17744">AC910/AC932</f>
        <v>2.4078882992736441E-2</v>
      </c>
    </row>
    <row r="911" spans="1:89" ht="14.25" thickTop="1" thickBot="1" x14ac:dyDescent="0.25">
      <c r="A911" s="137" t="s">
        <v>19</v>
      </c>
      <c r="B911" s="189">
        <v>533</v>
      </c>
      <c r="C911" s="190">
        <v>389</v>
      </c>
      <c r="D911" s="191">
        <v>316</v>
      </c>
      <c r="E911" s="192">
        <v>246</v>
      </c>
      <c r="F911" s="189">
        <v>1000</v>
      </c>
      <c r="G911" s="193">
        <v>510</v>
      </c>
      <c r="H911" s="191">
        <v>1063</v>
      </c>
      <c r="I911" s="192">
        <v>930</v>
      </c>
      <c r="J911" s="189">
        <v>79</v>
      </c>
      <c r="K911" s="193">
        <v>157</v>
      </c>
      <c r="L911" s="191">
        <v>282</v>
      </c>
      <c r="M911" s="189">
        <v>446</v>
      </c>
      <c r="N911" s="194">
        <v>1035</v>
      </c>
      <c r="O911" s="195">
        <v>1057</v>
      </c>
      <c r="P911" s="189">
        <v>604</v>
      </c>
      <c r="Q911" s="193">
        <v>615</v>
      </c>
      <c r="R911" s="191">
        <v>650</v>
      </c>
      <c r="S911" s="192">
        <v>576</v>
      </c>
      <c r="T911" s="189">
        <v>115</v>
      </c>
      <c r="U911" s="193">
        <v>197</v>
      </c>
      <c r="V911" s="191">
        <v>360</v>
      </c>
      <c r="W911" s="192">
        <v>586</v>
      </c>
      <c r="X911" s="189">
        <v>555</v>
      </c>
      <c r="Y911" s="193">
        <v>301</v>
      </c>
      <c r="Z911" s="191">
        <v>837</v>
      </c>
      <c r="AA911" s="189">
        <v>779</v>
      </c>
      <c r="AB911" s="172">
        <f t="shared" si="17689"/>
        <v>7429</v>
      </c>
      <c r="AC911" s="173">
        <f t="shared" si="17690"/>
        <v>6789</v>
      </c>
      <c r="AE911" s="267" t="s">
        <v>13</v>
      </c>
      <c r="AF911" s="20">
        <f t="shared" ref="AF911:BG911" si="17745">SUM(AF908:AF910)</f>
        <v>1302</v>
      </c>
      <c r="AG911" s="21">
        <f t="shared" si="17745"/>
        <v>1104</v>
      </c>
      <c r="AH911" s="20">
        <f t="shared" si="17745"/>
        <v>544</v>
      </c>
      <c r="AI911" s="21">
        <f t="shared" si="17745"/>
        <v>488</v>
      </c>
      <c r="AJ911" s="20">
        <f t="shared" si="17745"/>
        <v>1907</v>
      </c>
      <c r="AK911" s="21">
        <f t="shared" si="17745"/>
        <v>1044</v>
      </c>
      <c r="AL911" s="20">
        <f t="shared" si="17745"/>
        <v>2320</v>
      </c>
      <c r="AM911" s="21">
        <f t="shared" si="17745"/>
        <v>2017</v>
      </c>
      <c r="AN911" s="20">
        <f t="shared" si="17745"/>
        <v>163</v>
      </c>
      <c r="AO911" s="21">
        <f t="shared" si="17745"/>
        <v>425</v>
      </c>
      <c r="AP911" s="20">
        <f t="shared" si="17745"/>
        <v>652</v>
      </c>
      <c r="AQ911" s="21">
        <f t="shared" si="17745"/>
        <v>1258</v>
      </c>
      <c r="AR911" s="20">
        <f t="shared" si="17745"/>
        <v>2251</v>
      </c>
      <c r="AS911" s="21">
        <f t="shared" si="17745"/>
        <v>2651</v>
      </c>
      <c r="AT911" s="20">
        <f t="shared" si="17745"/>
        <v>1273</v>
      </c>
      <c r="AU911" s="21">
        <f t="shared" si="17745"/>
        <v>1091</v>
      </c>
      <c r="AV911" s="20">
        <f t="shared" si="17745"/>
        <v>1669</v>
      </c>
      <c r="AW911" s="21">
        <f t="shared" si="17745"/>
        <v>1114</v>
      </c>
      <c r="AX911" s="20">
        <f t="shared" si="17745"/>
        <v>227</v>
      </c>
      <c r="AY911" s="21">
        <f t="shared" si="17745"/>
        <v>383</v>
      </c>
      <c r="AZ911" s="20">
        <f t="shared" si="17745"/>
        <v>771</v>
      </c>
      <c r="BA911" s="21">
        <f t="shared" si="17745"/>
        <v>1379</v>
      </c>
      <c r="BB911" s="20">
        <f t="shared" si="17745"/>
        <v>1138</v>
      </c>
      <c r="BC911" s="21">
        <f t="shared" si="17745"/>
        <v>797</v>
      </c>
      <c r="BD911" s="20">
        <f t="shared" si="17745"/>
        <v>1896</v>
      </c>
      <c r="BE911" s="21">
        <f t="shared" si="17745"/>
        <v>1831</v>
      </c>
      <c r="BF911" s="174">
        <f t="shared" si="17745"/>
        <v>16113</v>
      </c>
      <c r="BG911" s="175">
        <f t="shared" si="17745"/>
        <v>15582</v>
      </c>
      <c r="BI911" s="137" t="s">
        <v>19</v>
      </c>
      <c r="BJ911" s="129">
        <f>B911/B932</f>
        <v>5.2725294292214855E-2</v>
      </c>
      <c r="BK911" s="130">
        <f t="shared" ref="BK911" si="17746">C911/C932</f>
        <v>2.9989977642433122E-2</v>
      </c>
      <c r="BL911" s="131">
        <f t="shared" ref="BL911" si="17747">D911/D932</f>
        <v>7.8353582940738908E-2</v>
      </c>
      <c r="BM911" s="132">
        <f t="shared" ref="BM911" si="17748">E911/E932</f>
        <v>4.8320565704183853E-2</v>
      </c>
      <c r="BN911" s="129">
        <f t="shared" ref="BN911" si="17749">F911/F932</f>
        <v>9.0009000900090008E-2</v>
      </c>
      <c r="BO911" s="130">
        <f t="shared" ref="BO911" si="17750">G911/G932</f>
        <v>3.5574776785714288E-2</v>
      </c>
      <c r="BP911" s="131">
        <f t="shared" ref="BP911" si="17751">H911/H932</f>
        <v>6.1870671090157731E-2</v>
      </c>
      <c r="BQ911" s="132">
        <f t="shared" ref="BQ911" si="17752">I911/I932</f>
        <v>4.3364730019584075E-2</v>
      </c>
      <c r="BR911" s="129">
        <f t="shared" ref="BR911" si="17753">J911/J932</f>
        <v>3.4786437692646409E-2</v>
      </c>
      <c r="BS911" s="130">
        <f t="shared" ref="BS911" si="17754">K911/K932</f>
        <v>7.4655254398478366E-2</v>
      </c>
      <c r="BT911" s="131">
        <f t="shared" ref="BT911" si="17755">L911/L932</f>
        <v>3.518402994385527E-2</v>
      </c>
      <c r="BU911" s="129">
        <f t="shared" ref="BU911" si="17756">M911/M932</f>
        <v>6.1364887176664835E-2</v>
      </c>
      <c r="BV911" s="133">
        <f t="shared" ref="BV911" si="17757">N911/N932</f>
        <v>5.4571338184118946E-2</v>
      </c>
      <c r="BW911" s="134">
        <f t="shared" ref="BW911" si="17758">O911/O932</f>
        <v>6.1686606361248904E-2</v>
      </c>
      <c r="BX911" s="129">
        <f t="shared" ref="BX911" si="17759">P911/P932</f>
        <v>6.1065615205742593E-2</v>
      </c>
      <c r="BY911" s="130">
        <f t="shared" ref="BY911" si="17760">Q911/Q932</f>
        <v>8.0203442879499223E-2</v>
      </c>
      <c r="BZ911" s="131">
        <f t="shared" ref="BZ911" si="17761">R911/R932</f>
        <v>5.0387596899224806E-2</v>
      </c>
      <c r="CA911" s="132">
        <f t="shared" ref="CA911" si="17762">S911/S932</f>
        <v>5.4221971194577806E-2</v>
      </c>
      <c r="CB911" s="129">
        <f t="shared" ref="CB911" si="17763">T911/T932</f>
        <v>5.4579971523493115E-2</v>
      </c>
      <c r="CC911" s="130">
        <f t="shared" ref="CC911" si="17764">U911/U932</f>
        <v>0.11881785283474065</v>
      </c>
      <c r="CD911" s="131">
        <f t="shared" ref="CD911" si="17765">V911/V932</f>
        <v>3.4387238513707133E-2</v>
      </c>
      <c r="CE911" s="132">
        <f t="shared" ref="CE911" si="17766">W911/W932</f>
        <v>5.781943759250123E-2</v>
      </c>
      <c r="CF911" s="129">
        <f t="shared" ref="CF911" si="17767">X911/X932</f>
        <v>6.1748998664886513E-2</v>
      </c>
      <c r="CG911" s="130">
        <f t="shared" ref="CG911" si="17768">Y911/Y932</f>
        <v>8.1241565452091768E-2</v>
      </c>
      <c r="CH911" s="131">
        <f t="shared" ref="CH911" si="17769">Z911/Z932</f>
        <v>4.8626038459304015E-2</v>
      </c>
      <c r="CI911" s="129">
        <f t="shared" ref="CI911" si="17770">AA911/AA932</f>
        <v>4.1622141483222908E-2</v>
      </c>
      <c r="CJ911" s="135">
        <f t="shared" ref="CJ911" si="17771">AB911/AB932</f>
        <v>5.5751090031744124E-2</v>
      </c>
      <c r="CK911" s="136">
        <f t="shared" ref="CK911" si="17772">AC911/AC932</f>
        <v>5.1100824206842047E-2</v>
      </c>
    </row>
    <row r="912" spans="1:89" ht="13.5" thickTop="1" x14ac:dyDescent="0.2">
      <c r="A912" s="146" t="s">
        <v>20</v>
      </c>
      <c r="B912" s="196">
        <v>652</v>
      </c>
      <c r="C912" s="197">
        <v>555</v>
      </c>
      <c r="D912" s="198">
        <v>307</v>
      </c>
      <c r="E912" s="199">
        <v>253</v>
      </c>
      <c r="F912" s="196">
        <v>996</v>
      </c>
      <c r="G912" s="200">
        <v>580</v>
      </c>
      <c r="H912" s="198">
        <v>1123</v>
      </c>
      <c r="I912" s="199">
        <v>1046</v>
      </c>
      <c r="J912" s="196">
        <v>87</v>
      </c>
      <c r="K912" s="200">
        <v>246</v>
      </c>
      <c r="L912" s="198">
        <v>323</v>
      </c>
      <c r="M912" s="196">
        <v>622</v>
      </c>
      <c r="N912" s="201">
        <v>1198</v>
      </c>
      <c r="O912" s="202">
        <v>1290</v>
      </c>
      <c r="P912" s="196">
        <v>640</v>
      </c>
      <c r="Q912" s="200">
        <v>617</v>
      </c>
      <c r="R912" s="198">
        <v>853</v>
      </c>
      <c r="S912" s="199">
        <v>640</v>
      </c>
      <c r="T912" s="196">
        <v>128</v>
      </c>
      <c r="U912" s="200">
        <v>204</v>
      </c>
      <c r="V912" s="198">
        <v>392</v>
      </c>
      <c r="W912" s="199">
        <v>663</v>
      </c>
      <c r="X912" s="196">
        <v>569</v>
      </c>
      <c r="Y912" s="200">
        <v>444</v>
      </c>
      <c r="Z912" s="198">
        <v>965</v>
      </c>
      <c r="AA912" s="196">
        <v>935</v>
      </c>
      <c r="AB912" s="172">
        <f t="shared" si="17689"/>
        <v>8233</v>
      </c>
      <c r="AC912" s="173">
        <f t="shared" si="17690"/>
        <v>8095</v>
      </c>
      <c r="BI912" s="146" t="s">
        <v>20</v>
      </c>
      <c r="BJ912" s="129">
        <f>B912/B932</f>
        <v>6.4496982886536755E-2</v>
      </c>
      <c r="BK912" s="130">
        <f t="shared" ref="BK912" si="17773">C912/C932</f>
        <v>4.2787757304756764E-2</v>
      </c>
      <c r="BL912" s="131">
        <f t="shared" ref="BL912" si="17774">D912/D932</f>
        <v>7.6121993553186218E-2</v>
      </c>
      <c r="BM912" s="132">
        <f t="shared" ref="BM912" si="17775">E912/E932</f>
        <v>4.9695541151050876E-2</v>
      </c>
      <c r="BN912" s="129">
        <f t="shared" ref="BN912" si="17776">F912/F932</f>
        <v>8.9648964896489644E-2</v>
      </c>
      <c r="BO912" s="130">
        <f t="shared" ref="BO912" si="17777">G912/G932</f>
        <v>4.0457589285714288E-2</v>
      </c>
      <c r="BP912" s="131">
        <f t="shared" ref="BP912" si="17778">H912/H932</f>
        <v>6.5362900878877833E-2</v>
      </c>
      <c r="BQ912" s="132">
        <f t="shared" ref="BQ912" si="17779">I912/I932</f>
        <v>4.8773664086542948E-2</v>
      </c>
      <c r="BR912" s="129">
        <f t="shared" ref="BR912" si="17780">J912/J932</f>
        <v>3.8309114927344783E-2</v>
      </c>
      <c r="BS912" s="130">
        <f t="shared" ref="BS912" si="17781">K912/K932</f>
        <v>0.11697574893009986</v>
      </c>
      <c r="BT912" s="131">
        <f t="shared" ref="BT912" si="17782">L912/L932</f>
        <v>4.0299438552713659E-2</v>
      </c>
      <c r="BU912" s="129">
        <f t="shared" ref="BU912" si="17783">M912/M932</f>
        <v>8.558062740781508E-2</v>
      </c>
      <c r="BV912" s="133">
        <f t="shared" ref="BV912" si="17784">N912/N932</f>
        <v>6.316566487398502E-2</v>
      </c>
      <c r="BW912" s="134">
        <f t="shared" ref="BW912" si="17785">O912/O932</f>
        <v>7.5284505398307555E-2</v>
      </c>
      <c r="BX912" s="129">
        <f t="shared" ref="BX912" si="17786">P912/P932</f>
        <v>6.4705287635223943E-2</v>
      </c>
      <c r="BY912" s="130">
        <f t="shared" ref="BY912" si="17787">Q912/Q932</f>
        <v>8.0464267083985394E-2</v>
      </c>
      <c r="BZ912" s="131">
        <f t="shared" ref="BZ912" si="17788">R912/R932</f>
        <v>6.6124031007751938E-2</v>
      </c>
      <c r="CA912" s="132">
        <f t="shared" ref="CA912" si="17789">S912/S932</f>
        <v>6.0246634660642E-2</v>
      </c>
      <c r="CB912" s="129">
        <f t="shared" ref="CB912" si="17790">T912/T932</f>
        <v>6.0749881347887995E-2</v>
      </c>
      <c r="CC912" s="130">
        <f t="shared" ref="CC912" si="17791">U912/U932</f>
        <v>0.12303980699638119</v>
      </c>
      <c r="CD912" s="131">
        <f t="shared" ref="CD912" si="17792">V912/V932</f>
        <v>3.7443881937147767E-2</v>
      </c>
      <c r="CE912" s="132">
        <f t="shared" ref="CE912" si="17793">W912/W932</f>
        <v>6.5416872224962994E-2</v>
      </c>
      <c r="CF912" s="129">
        <f t="shared" ref="CF912" si="17794">X912/X932</f>
        <v>6.3306631063640414E-2</v>
      </c>
      <c r="CG912" s="130">
        <f t="shared" ref="CG912" si="17795">Y912/Y932</f>
        <v>0.11983805668016194</v>
      </c>
      <c r="CH912" s="131">
        <f t="shared" ref="CH912" si="17796">Z912/Z932</f>
        <v>5.6062278510428165E-2</v>
      </c>
      <c r="CI912" s="129">
        <f t="shared" ref="CI912" si="17797">AA912/AA932</f>
        <v>4.9957255823893994E-2</v>
      </c>
      <c r="CJ912" s="135">
        <f t="shared" ref="CJ912" si="17798">AB912/AB932</f>
        <v>6.1784725296991437E-2</v>
      </c>
      <c r="CK912" s="136">
        <f t="shared" ref="CK912" si="17799">AC912/AC932</f>
        <v>6.0931090286402471E-2</v>
      </c>
    </row>
    <row r="913" spans="1:89" ht="13.5" thickBot="1" x14ac:dyDescent="0.25">
      <c r="A913" s="137" t="s">
        <v>21</v>
      </c>
      <c r="B913" s="189">
        <v>650</v>
      </c>
      <c r="C913" s="190">
        <v>549</v>
      </c>
      <c r="D913" s="191">
        <v>237</v>
      </c>
      <c r="E913" s="192">
        <v>235</v>
      </c>
      <c r="F913" s="189">
        <v>911</v>
      </c>
      <c r="G913" s="193">
        <v>464</v>
      </c>
      <c r="H913" s="191">
        <v>1197</v>
      </c>
      <c r="I913" s="192">
        <v>971</v>
      </c>
      <c r="J913" s="189">
        <v>76</v>
      </c>
      <c r="K913" s="193">
        <v>179</v>
      </c>
      <c r="L913" s="191">
        <v>329</v>
      </c>
      <c r="M913" s="189">
        <v>636</v>
      </c>
      <c r="N913" s="194">
        <v>1053</v>
      </c>
      <c r="O913" s="195">
        <v>1361</v>
      </c>
      <c r="P913" s="189">
        <v>633</v>
      </c>
      <c r="Q913" s="193">
        <v>474</v>
      </c>
      <c r="R913" s="191">
        <v>816</v>
      </c>
      <c r="S913" s="192">
        <v>474</v>
      </c>
      <c r="T913" s="189">
        <v>99</v>
      </c>
      <c r="U913" s="193">
        <v>179</v>
      </c>
      <c r="V913" s="191">
        <v>379</v>
      </c>
      <c r="W913" s="192">
        <v>716</v>
      </c>
      <c r="X913" s="189">
        <v>569</v>
      </c>
      <c r="Y913" s="193">
        <v>353</v>
      </c>
      <c r="Z913" s="191">
        <v>931</v>
      </c>
      <c r="AA913" s="189">
        <v>896</v>
      </c>
      <c r="AB913" s="172">
        <f t="shared" si="17689"/>
        <v>7880</v>
      </c>
      <c r="AC913" s="173">
        <f t="shared" si="17690"/>
        <v>7487</v>
      </c>
      <c r="AE913" s="270" t="s">
        <v>85</v>
      </c>
      <c r="BI913" s="137" t="s">
        <v>21</v>
      </c>
      <c r="BJ913" s="129">
        <f>B913/B932</f>
        <v>6.4299139380749826E-2</v>
      </c>
      <c r="BK913" s="130">
        <f t="shared" ref="BK913" si="17800">C913/C932</f>
        <v>4.2325186955516153E-2</v>
      </c>
      <c r="BL913" s="131">
        <f t="shared" ref="BL913" si="17801">D913/D932</f>
        <v>5.8765187205554181E-2</v>
      </c>
      <c r="BM913" s="132">
        <f t="shared" ref="BM913" si="17802">E913/E932</f>
        <v>4.615989000196425E-2</v>
      </c>
      <c r="BN913" s="129">
        <f t="shared" ref="BN913" si="17803">F913/F932</f>
        <v>8.1998199819981993E-2</v>
      </c>
      <c r="BO913" s="130">
        <f t="shared" ref="BO913" si="17804">G913/G932</f>
        <v>3.2366071428571432E-2</v>
      </c>
      <c r="BP913" s="131">
        <f t="shared" ref="BP913" si="17805">H913/H932</f>
        <v>6.9669984284965944E-2</v>
      </c>
      <c r="BQ913" s="132">
        <f t="shared" ref="BQ913" si="17806">I913/I932</f>
        <v>4.5276508439802292E-2</v>
      </c>
      <c r="BR913" s="129">
        <f t="shared" ref="BR913" si="17807">J913/J932</f>
        <v>3.3465433729634522E-2</v>
      </c>
      <c r="BS913" s="130">
        <f t="shared" ref="BS913" si="17808">K913/K932</f>
        <v>8.5116500237755591E-2</v>
      </c>
      <c r="BT913" s="131">
        <f t="shared" ref="BT913" si="17809">L913/L932</f>
        <v>4.1048034934497817E-2</v>
      </c>
      <c r="BU913" s="129">
        <f t="shared" ref="BU913" si="17810">M913/M932</f>
        <v>8.7506879471656571E-2</v>
      </c>
      <c r="BV913" s="133">
        <f t="shared" ref="BV913" si="17811">N913/N932</f>
        <v>5.5520404935147108E-2</v>
      </c>
      <c r="BW913" s="134">
        <f t="shared" ref="BW913" si="17812">O913/O932</f>
        <v>7.9428071199299677E-2</v>
      </c>
      <c r="BX913" s="129">
        <f t="shared" ref="BX913" si="17813">P913/P932</f>
        <v>6.3997573551713677E-2</v>
      </c>
      <c r="BY913" s="130">
        <f t="shared" ref="BY913" si="17814">Q913/Q932</f>
        <v>6.1815336463223784E-2</v>
      </c>
      <c r="BZ913" s="131">
        <f t="shared" ref="BZ913" si="17815">R913/R932</f>
        <v>6.3255813953488366E-2</v>
      </c>
      <c r="CA913" s="132">
        <f t="shared" ref="CA913" si="17816">S913/S932</f>
        <v>4.4620163795537987E-2</v>
      </c>
      <c r="CB913" s="129">
        <f t="shared" ref="CB913" si="17817">T913/T932</f>
        <v>4.6986236355007122E-2</v>
      </c>
      <c r="CC913" s="130">
        <f t="shared" ref="CC913" si="17818">U913/U932</f>
        <v>0.10796139927623644</v>
      </c>
      <c r="CD913" s="131">
        <f t="shared" ref="CD913" si="17819">V913/V932</f>
        <v>3.6202120546375012E-2</v>
      </c>
      <c r="CE913" s="132">
        <f t="shared" ref="CE913" si="17820">W913/W932</f>
        <v>7.0646275283670443E-2</v>
      </c>
      <c r="CF913" s="129">
        <f t="shared" ref="CF913" si="17821">X913/X932</f>
        <v>6.3306631063640414E-2</v>
      </c>
      <c r="CG913" s="130">
        <f t="shared" ref="CG913" si="17822">Y913/Y932</f>
        <v>9.5276653171390016E-2</v>
      </c>
      <c r="CH913" s="131">
        <f t="shared" ref="CH913" si="17823">Z913/Z932</f>
        <v>5.4087027246848315E-2</v>
      </c>
      <c r="CI913" s="129">
        <f t="shared" ref="CI913" si="17824">AA913/AA932</f>
        <v>4.7873477238726224E-2</v>
      </c>
      <c r="CJ913" s="135">
        <f t="shared" ref="CJ913" si="17825">AB913/AB932</f>
        <v>5.9135629216603001E-2</v>
      </c>
      <c r="CK913" s="136">
        <f t="shared" ref="CK913" si="17826">AC913/AC932</f>
        <v>5.6354672387189039E-2</v>
      </c>
    </row>
    <row r="914" spans="1:89" ht="14.25" thickTop="1" thickBot="1" x14ac:dyDescent="0.25">
      <c r="A914" s="146" t="s">
        <v>22</v>
      </c>
      <c r="B914" s="196">
        <v>660</v>
      </c>
      <c r="C914" s="197">
        <v>674</v>
      </c>
      <c r="D914" s="198">
        <v>273</v>
      </c>
      <c r="E914" s="199">
        <v>217</v>
      </c>
      <c r="F914" s="196">
        <v>975</v>
      </c>
      <c r="G914" s="200">
        <v>398</v>
      </c>
      <c r="H914" s="198">
        <v>1206</v>
      </c>
      <c r="I914" s="199">
        <v>931</v>
      </c>
      <c r="J914" s="196">
        <v>127</v>
      </c>
      <c r="K914" s="200">
        <v>266</v>
      </c>
      <c r="L914" s="198">
        <v>317</v>
      </c>
      <c r="M914" s="196">
        <v>800</v>
      </c>
      <c r="N914" s="201">
        <v>967</v>
      </c>
      <c r="O914" s="202">
        <v>1407</v>
      </c>
      <c r="P914" s="196">
        <v>726</v>
      </c>
      <c r="Q914" s="200">
        <v>422</v>
      </c>
      <c r="R914" s="198">
        <v>880</v>
      </c>
      <c r="S914" s="199">
        <v>563</v>
      </c>
      <c r="T914" s="196">
        <v>83</v>
      </c>
      <c r="U914" s="200">
        <v>114</v>
      </c>
      <c r="V914" s="198">
        <v>349</v>
      </c>
      <c r="W914" s="199">
        <v>797</v>
      </c>
      <c r="X914" s="196">
        <v>469</v>
      </c>
      <c r="Y914" s="200">
        <v>295</v>
      </c>
      <c r="Z914" s="198">
        <v>1063</v>
      </c>
      <c r="AA914" s="196">
        <v>1067</v>
      </c>
      <c r="AB914" s="172">
        <f t="shared" si="17689"/>
        <v>8095</v>
      </c>
      <c r="AC914" s="173">
        <f t="shared" si="17690"/>
        <v>7951</v>
      </c>
      <c r="AE914" s="298" t="s">
        <v>0</v>
      </c>
      <c r="AF914" s="292" t="s">
        <v>1</v>
      </c>
      <c r="AG914" s="293"/>
      <c r="AH914" s="292" t="s">
        <v>2</v>
      </c>
      <c r="AI914" s="293"/>
      <c r="AJ914" s="292" t="s">
        <v>3</v>
      </c>
      <c r="AK914" s="293"/>
      <c r="AL914" s="292" t="s">
        <v>4</v>
      </c>
      <c r="AM914" s="293"/>
      <c r="AN914" s="292" t="s">
        <v>5</v>
      </c>
      <c r="AO914" s="293"/>
      <c r="AP914" s="292" t="s">
        <v>6</v>
      </c>
      <c r="AQ914" s="293"/>
      <c r="AR914" s="292" t="s">
        <v>7</v>
      </c>
      <c r="AS914" s="293"/>
      <c r="AT914" s="292" t="s">
        <v>8</v>
      </c>
      <c r="AU914" s="293"/>
      <c r="AV914" s="292" t="s">
        <v>9</v>
      </c>
      <c r="AW914" s="293"/>
      <c r="AX914" s="292" t="s">
        <v>10</v>
      </c>
      <c r="AY914" s="293"/>
      <c r="AZ914" s="292" t="s">
        <v>11</v>
      </c>
      <c r="BA914" s="293"/>
      <c r="BB914" s="292" t="s">
        <v>12</v>
      </c>
      <c r="BC914" s="293"/>
      <c r="BD914" s="294" t="s">
        <v>40</v>
      </c>
      <c r="BE914" s="295"/>
      <c r="BF914" s="296" t="s">
        <v>41</v>
      </c>
      <c r="BG914" s="297"/>
      <c r="BI914" s="146" t="s">
        <v>22</v>
      </c>
      <c r="BJ914" s="129">
        <f>B914/B932</f>
        <v>6.5288356909684445E-2</v>
      </c>
      <c r="BK914" s="130">
        <f t="shared" ref="BK914" si="17827">C914/C932</f>
        <v>5.1962069231362269E-2</v>
      </c>
      <c r="BL914" s="131">
        <f t="shared" ref="BL914" si="17828">D914/D932</f>
        <v>6.7691544755764943E-2</v>
      </c>
      <c r="BM914" s="132">
        <f t="shared" ref="BM914" si="17829">E914/E932</f>
        <v>4.2624238852877624E-2</v>
      </c>
      <c r="BN914" s="129">
        <f t="shared" ref="BN914" si="17830">F914/F932</f>
        <v>8.7758775877587764E-2</v>
      </c>
      <c r="BO914" s="130">
        <f t="shared" ref="BO914" si="17831">G914/G932</f>
        <v>2.7762276785714284E-2</v>
      </c>
      <c r="BP914" s="131">
        <f t="shared" ref="BP914" si="17832">H914/H932</f>
        <v>7.0193818753273962E-2</v>
      </c>
      <c r="BQ914" s="132">
        <f t="shared" ref="BQ914" si="17833">I914/I932</f>
        <v>4.3411358761540612E-2</v>
      </c>
      <c r="BR914" s="129">
        <f t="shared" ref="BR914" si="17834">J914/J932</f>
        <v>5.5922501100836637E-2</v>
      </c>
      <c r="BS914" s="130">
        <f t="shared" ref="BS914" si="17835">K914/K932</f>
        <v>0.12648597242035187</v>
      </c>
      <c r="BT914" s="131">
        <f t="shared" ref="BT914" si="17836">L914/L932</f>
        <v>3.9550842170929509E-2</v>
      </c>
      <c r="BU914" s="129">
        <f t="shared" ref="BU914" si="17837">M914/M932</f>
        <v>0.11007154650522839</v>
      </c>
      <c r="BV914" s="133">
        <f t="shared" ref="BV914" si="17838">N914/N932</f>
        <v>5.0985974902457029E-2</v>
      </c>
      <c r="BW914" s="134">
        <f t="shared" ref="BW914" si="17839">O914/O932</f>
        <v>8.2112634957688946E-2</v>
      </c>
      <c r="BX914" s="129">
        <f t="shared" ref="BX914" si="17840">P914/P932</f>
        <v>7.3400060661207162E-2</v>
      </c>
      <c r="BY914" s="130">
        <f t="shared" ref="BY914" si="17841">Q914/Q932</f>
        <v>5.5033907146583204E-2</v>
      </c>
      <c r="BZ914" s="131">
        <f t="shared" ref="BZ914" si="17842">R914/R932</f>
        <v>6.8217054263565891E-2</v>
      </c>
      <c r="CA914" s="132">
        <f t="shared" ref="CA914" si="17843">S914/S932</f>
        <v>5.2998211428033515E-2</v>
      </c>
      <c r="CB914" s="129">
        <f t="shared" ref="CB914" si="17844">T914/T932</f>
        <v>3.9392501186521121E-2</v>
      </c>
      <c r="CC914" s="130">
        <f t="shared" ref="CC914" si="17845">U914/U932</f>
        <v>6.8757539203860074E-2</v>
      </c>
      <c r="CD914" s="131">
        <f t="shared" ref="CD914" si="17846">V914/V932</f>
        <v>3.3336517336899414E-2</v>
      </c>
      <c r="CE914" s="132">
        <f t="shared" ref="CE914" si="17847">W914/W932</f>
        <v>7.8638381845091268E-2</v>
      </c>
      <c r="CF914" s="129">
        <f t="shared" ref="CF914" si="17848">X914/X932</f>
        <v>5.2180685358255451E-2</v>
      </c>
      <c r="CG914" s="130">
        <f t="shared" ref="CG914" si="17849">Y914/Y932</f>
        <v>7.9622132253711203E-2</v>
      </c>
      <c r="CH914" s="131">
        <f t="shared" ref="CH914" si="17850">Z914/Z932</f>
        <v>6.1755649799570093E-2</v>
      </c>
      <c r="CI914" s="129">
        <f t="shared" ref="CI914" si="17851">AA914/AA932</f>
        <v>5.7010044881384912E-2</v>
      </c>
      <c r="CJ914" s="135">
        <f t="shared" ref="CJ914" si="17852">AB914/AB932</f>
        <v>6.0749101333553469E-2</v>
      </c>
      <c r="CK914" s="136">
        <f t="shared" ref="CK914" si="17853">AC914/AC932</f>
        <v>5.9847201836588759E-2</v>
      </c>
    </row>
    <row r="915" spans="1:89" ht="15" thickTop="1" thickBot="1" x14ac:dyDescent="0.3">
      <c r="A915" s="137" t="s">
        <v>23</v>
      </c>
      <c r="B915" s="189">
        <v>605</v>
      </c>
      <c r="C915" s="190">
        <v>680</v>
      </c>
      <c r="D915" s="191">
        <v>205</v>
      </c>
      <c r="E915" s="192">
        <v>210</v>
      </c>
      <c r="F915" s="189">
        <v>768</v>
      </c>
      <c r="G915" s="193">
        <v>398</v>
      </c>
      <c r="H915" s="191">
        <v>1050</v>
      </c>
      <c r="I915" s="192">
        <v>1035</v>
      </c>
      <c r="J915" s="189">
        <v>97</v>
      </c>
      <c r="K915" s="193">
        <v>212</v>
      </c>
      <c r="L915" s="191">
        <v>271</v>
      </c>
      <c r="M915" s="189">
        <v>701</v>
      </c>
      <c r="N915" s="194">
        <v>859</v>
      </c>
      <c r="O915" s="195">
        <v>1231</v>
      </c>
      <c r="P915" s="189">
        <v>555</v>
      </c>
      <c r="Q915" s="193">
        <v>298</v>
      </c>
      <c r="R915" s="191">
        <v>762</v>
      </c>
      <c r="S915" s="192">
        <v>448</v>
      </c>
      <c r="T915" s="189">
        <v>94</v>
      </c>
      <c r="U915" s="193">
        <v>84</v>
      </c>
      <c r="V915" s="191">
        <v>300</v>
      </c>
      <c r="W915" s="192">
        <v>760</v>
      </c>
      <c r="X915" s="189">
        <v>444</v>
      </c>
      <c r="Y915" s="193">
        <v>244</v>
      </c>
      <c r="Z915" s="191">
        <v>955</v>
      </c>
      <c r="AA915" s="189">
        <v>1042</v>
      </c>
      <c r="AB915" s="172">
        <f t="shared" si="17689"/>
        <v>6965</v>
      </c>
      <c r="AC915" s="173">
        <f t="shared" si="17690"/>
        <v>7343</v>
      </c>
      <c r="AE915" s="299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>
        <f>B915/B932</f>
        <v>5.9847660500544068E-2</v>
      </c>
      <c r="BK915" s="130">
        <f t="shared" ref="BK915" si="17854">C915/C932</f>
        <v>5.242463958060288E-2</v>
      </c>
      <c r="BL915" s="131">
        <f t="shared" ref="BL915" si="17855">D915/D932</f>
        <v>5.0830647160922393E-2</v>
      </c>
      <c r="BM915" s="132">
        <f t="shared" ref="BM915" si="17856">E915/E932</f>
        <v>4.1249263406010608E-2</v>
      </c>
      <c r="BN915" s="129">
        <f t="shared" ref="BN915" si="17857">F915/F932</f>
        <v>6.9126912691269124E-2</v>
      </c>
      <c r="BO915" s="130">
        <f t="shared" ref="BO915" si="17858">G915/G932</f>
        <v>2.7762276785714284E-2</v>
      </c>
      <c r="BP915" s="131">
        <f t="shared" ref="BP915" si="17859">H915/H932</f>
        <v>6.1114021302601712E-2</v>
      </c>
      <c r="BQ915" s="132">
        <f t="shared" ref="BQ915" si="17860">I915/I932</f>
        <v>4.8260747925020983E-2</v>
      </c>
      <c r="BR915" s="129">
        <f t="shared" ref="BR915" si="17861">J915/J932</f>
        <v>4.2712461470717743E-2</v>
      </c>
      <c r="BS915" s="130">
        <f t="shared" ref="BS915" si="17862">K915/K932</f>
        <v>0.10080836899667142</v>
      </c>
      <c r="BT915" s="131">
        <f t="shared" ref="BT915" si="17863">L915/L932</f>
        <v>3.3811603243917653E-2</v>
      </c>
      <c r="BU915" s="129">
        <f t="shared" ref="BU915" si="17864">M915/M932</f>
        <v>9.6450192625206391E-2</v>
      </c>
      <c r="BV915" s="133">
        <f t="shared" ref="BV915" si="17865">N915/N932</f>
        <v>4.5291574396288094E-2</v>
      </c>
      <c r="BW915" s="134">
        <f t="shared" ref="BW915" si="17866">O915/O932</f>
        <v>7.1841260577764812E-2</v>
      </c>
      <c r="BX915" s="129">
        <f t="shared" ref="BX915" si="17867">P915/P932</f>
        <v>5.6111616621170764E-2</v>
      </c>
      <c r="BY915" s="130">
        <f t="shared" ref="BY915" si="17868">Q915/Q932</f>
        <v>3.8862806468440272E-2</v>
      </c>
      <c r="BZ915" s="131">
        <f t="shared" ref="BZ915" si="17869">R915/R932</f>
        <v>5.9069767441860467E-2</v>
      </c>
      <c r="CA915" s="132">
        <f t="shared" ref="CA915" si="17870">S915/S932</f>
        <v>4.2172644262449405E-2</v>
      </c>
      <c r="CB915" s="129">
        <f t="shared" ref="CB915" si="17871">T915/T932</f>
        <v>4.4613194114855245E-2</v>
      </c>
      <c r="CC915" s="130">
        <f t="shared" ref="CC915" si="17872">U915/U932</f>
        <v>5.066344993968637E-2</v>
      </c>
      <c r="CD915" s="131">
        <f t="shared" ref="CD915" si="17873">V915/V932</f>
        <v>2.8656032094755948E-2</v>
      </c>
      <c r="CE915" s="132">
        <f t="shared" ref="CE915" si="17874">W915/W932</f>
        <v>7.4987666502220024E-2</v>
      </c>
      <c r="CF915" s="129">
        <f t="shared" ref="CF915" si="17875">X915/X932</f>
        <v>4.9399198931909215E-2</v>
      </c>
      <c r="CG915" s="130">
        <f t="shared" ref="CG915" si="17876">Y915/Y932</f>
        <v>6.5856950067476383E-2</v>
      </c>
      <c r="CH915" s="131">
        <f t="shared" ref="CH915" si="17877">Z915/Z932</f>
        <v>5.5481322256434089E-2</v>
      </c>
      <c r="CI915" s="129">
        <f t="shared" ref="CI915" si="17878">AA915/AA932</f>
        <v>5.5674289378072235E-2</v>
      </c>
      <c r="CJ915" s="135">
        <f t="shared" ref="CJ915" si="17879">AB915/AB932</f>
        <v>5.2268992067720801E-2</v>
      </c>
      <c r="CK915" s="136">
        <f t="shared" ref="CK915" si="17880">AC915/AC932</f>
        <v>5.5270783937375334E-2</v>
      </c>
    </row>
    <row r="916" spans="1:89" ht="13.5" thickTop="1" x14ac:dyDescent="0.2">
      <c r="A916" s="146" t="s">
        <v>24</v>
      </c>
      <c r="B916" s="203">
        <v>420</v>
      </c>
      <c r="C916" s="197">
        <v>672</v>
      </c>
      <c r="D916" s="198">
        <v>198</v>
      </c>
      <c r="E916" s="199">
        <v>209</v>
      </c>
      <c r="F916" s="196">
        <v>566</v>
      </c>
      <c r="G916" s="200">
        <v>352</v>
      </c>
      <c r="H916" s="198">
        <v>925</v>
      </c>
      <c r="I916" s="199">
        <v>957</v>
      </c>
      <c r="J916" s="196">
        <v>92</v>
      </c>
      <c r="K916" s="200">
        <v>109</v>
      </c>
      <c r="L916" s="198">
        <v>243</v>
      </c>
      <c r="M916" s="196">
        <v>473</v>
      </c>
      <c r="N916" s="201">
        <v>722</v>
      </c>
      <c r="O916" s="204">
        <v>813</v>
      </c>
      <c r="P916" s="196">
        <v>489</v>
      </c>
      <c r="Q916" s="200">
        <v>294</v>
      </c>
      <c r="R916" s="198">
        <v>623</v>
      </c>
      <c r="S916" s="199">
        <v>361</v>
      </c>
      <c r="T916" s="196">
        <v>72</v>
      </c>
      <c r="U916" s="200">
        <v>104</v>
      </c>
      <c r="V916" s="198">
        <v>325</v>
      </c>
      <c r="W916" s="205">
        <v>459</v>
      </c>
      <c r="X916" s="196">
        <v>392</v>
      </c>
      <c r="Y916" s="200">
        <v>111</v>
      </c>
      <c r="Z916" s="198">
        <v>942</v>
      </c>
      <c r="AA916" s="196">
        <v>622</v>
      </c>
      <c r="AB916" s="172">
        <f t="shared" si="17689"/>
        <v>6009</v>
      </c>
      <c r="AC916" s="173">
        <f t="shared" si="17690"/>
        <v>5536</v>
      </c>
      <c r="AE916" s="273" t="str">
        <f>$AE$17</f>
        <v>17:00 - 17:59</v>
      </c>
      <c r="AF916" s="126">
        <f t="shared" ref="AF916:AU918" si="17881">SUMIF($A$9:$A$32,$AE916,B$908:B$931)</f>
        <v>833</v>
      </c>
      <c r="AG916" s="186">
        <f t="shared" si="17881"/>
        <v>1085</v>
      </c>
      <c r="AH916" s="127">
        <f t="shared" si="17881"/>
        <v>322</v>
      </c>
      <c r="AI916" s="180">
        <f t="shared" si="17881"/>
        <v>417</v>
      </c>
      <c r="AJ916" s="126">
        <f t="shared" si="17881"/>
        <v>579</v>
      </c>
      <c r="AK916" s="128">
        <f t="shared" si="17881"/>
        <v>1796</v>
      </c>
      <c r="AL916" s="127">
        <f t="shared" si="17881"/>
        <v>1356</v>
      </c>
      <c r="AM916" s="180">
        <f t="shared" si="17881"/>
        <v>2060</v>
      </c>
      <c r="AN916" s="126">
        <f t="shared" si="17881"/>
        <v>310</v>
      </c>
      <c r="AO916" s="128">
        <f t="shared" si="17881"/>
        <v>103</v>
      </c>
      <c r="AP916" s="127">
        <f t="shared" si="17881"/>
        <v>923</v>
      </c>
      <c r="AQ916" s="126">
        <f t="shared" si="17881"/>
        <v>318</v>
      </c>
      <c r="AR916" s="179">
        <f t="shared" si="17881"/>
        <v>1726</v>
      </c>
      <c r="AS916" s="181">
        <f t="shared" si="17881"/>
        <v>980</v>
      </c>
      <c r="AT916" s="126">
        <f t="shared" si="17881"/>
        <v>898</v>
      </c>
      <c r="AU916" s="128">
        <f t="shared" si="17881"/>
        <v>512</v>
      </c>
      <c r="AV916" s="127">
        <f t="shared" ref="AP916:BE918" si="17882">SUMIF($A$9:$A$32,$AE916,R$908:R$931)</f>
        <v>1412</v>
      </c>
      <c r="AW916" s="180">
        <f t="shared" si="17882"/>
        <v>927</v>
      </c>
      <c r="AX916" s="126">
        <f t="shared" si="17882"/>
        <v>262</v>
      </c>
      <c r="AY916" s="128">
        <f t="shared" si="17882"/>
        <v>68</v>
      </c>
      <c r="AZ916" s="127">
        <f t="shared" si="17882"/>
        <v>1117</v>
      </c>
      <c r="BA916" s="180">
        <f t="shared" si="17882"/>
        <v>775</v>
      </c>
      <c r="BB916" s="126">
        <f t="shared" si="17882"/>
        <v>874</v>
      </c>
      <c r="BC916" s="128">
        <f t="shared" si="17882"/>
        <v>215</v>
      </c>
      <c r="BD916" s="184">
        <f t="shared" si="17882"/>
        <v>1091</v>
      </c>
      <c r="BE916" s="185">
        <f t="shared" si="17882"/>
        <v>1863</v>
      </c>
      <c r="BF916" s="170">
        <f>AF916+AH916+AJ916+AL916+AN916+AP916+AR916+AT916+AV916+AX916+AZ916+BB916+BD916</f>
        <v>11703</v>
      </c>
      <c r="BG916" s="171">
        <f>AG916+AI916+AK916+AM916+AO916+AQ916+AS916+AU916+AW916+AY916+BA916+BC916+BE916</f>
        <v>11119</v>
      </c>
      <c r="BI916" s="146" t="s">
        <v>24</v>
      </c>
      <c r="BJ916" s="129">
        <f>B916/B932</f>
        <v>4.1547136215253737E-2</v>
      </c>
      <c r="BK916" s="130">
        <f t="shared" ref="BK916" si="17883">C916/C932</f>
        <v>5.1807879114948732E-2</v>
      </c>
      <c r="BL916" s="131">
        <f t="shared" ref="BL916" si="17884">D916/D932</f>
        <v>4.9094966526159189E-2</v>
      </c>
      <c r="BM916" s="132">
        <f t="shared" ref="BM916" si="17885">E916/E932</f>
        <v>4.1052838342172458E-2</v>
      </c>
      <c r="BN916" s="129">
        <f t="shared" ref="BN916" si="17886">F916/F932</f>
        <v>5.0945094509450943E-2</v>
      </c>
      <c r="BO916" s="130">
        <f t="shared" ref="BO916" si="17887">G916/G932</f>
        <v>2.4553571428571428E-2</v>
      </c>
      <c r="BP916" s="131">
        <f t="shared" ref="BP916" si="17888">H916/H932</f>
        <v>5.383854257610151E-2</v>
      </c>
      <c r="BQ916" s="132">
        <f t="shared" ref="BQ916" si="17889">I916/I932</f>
        <v>4.4623706052410707E-2</v>
      </c>
      <c r="BR916" s="129">
        <f t="shared" ref="BR916" si="17890">J916/J932</f>
        <v>4.0510788199031263E-2</v>
      </c>
      <c r="BS916" s="130">
        <f t="shared" ref="BS916" si="17891">K916/K932</f>
        <v>5.1830718021873515E-2</v>
      </c>
      <c r="BT916" s="131">
        <f t="shared" ref="BT916" si="17892">L916/L932</f>
        <v>3.0318153462258267E-2</v>
      </c>
      <c r="BU916" s="129">
        <f t="shared" ref="BU916" si="17893">M916/M932</f>
        <v>6.5079801871216286E-2</v>
      </c>
      <c r="BV916" s="133">
        <f t="shared" ref="BV916" si="17894">N916/N932</f>
        <v>3.8068121902351579E-2</v>
      </c>
      <c r="BW916" s="134">
        <f t="shared" ref="BW916" si="17895">O916/O932</f>
        <v>4.7446746425444997E-2</v>
      </c>
      <c r="BX916" s="129">
        <f t="shared" ref="BX916" si="17896">P916/P932</f>
        <v>4.9438883833788291E-2</v>
      </c>
      <c r="BY916" s="130">
        <f t="shared" ref="BY916" si="17897">Q916/Q932</f>
        <v>3.8341158059467917E-2</v>
      </c>
      <c r="BZ916" s="131">
        <f t="shared" ref="BZ916" si="17898">R916/R932</f>
        <v>4.8294573643410853E-2</v>
      </c>
      <c r="CA916" s="132">
        <f t="shared" ref="CA916" si="17899">S916/S932</f>
        <v>3.3982867363268381E-2</v>
      </c>
      <c r="CB916" s="129">
        <f t="shared" ref="CB916" si="17900">T916/T932</f>
        <v>3.4171808258186998E-2</v>
      </c>
      <c r="CC916" s="130">
        <f t="shared" ref="CC916" si="17901">U916/U932</f>
        <v>6.2726176115802168E-2</v>
      </c>
      <c r="CD916" s="131">
        <f t="shared" ref="CD916" si="17902">V916/V932</f>
        <v>3.104403476931894E-2</v>
      </c>
      <c r="CE916" s="132">
        <f t="shared" ref="CE916" si="17903">W916/W932</f>
        <v>4.5288603848051306E-2</v>
      </c>
      <c r="CF916" s="129">
        <f t="shared" ref="CF916" si="17904">X916/X932</f>
        <v>4.3613707165109032E-2</v>
      </c>
      <c r="CG916" s="130">
        <f t="shared" ref="CG916" si="17905">Y916/Y932</f>
        <v>2.9959514170040485E-2</v>
      </c>
      <c r="CH916" s="131">
        <f t="shared" ref="CH916" si="17906">Z916/Z932</f>
        <v>5.4726079126241792E-2</v>
      </c>
      <c r="CI916" s="129">
        <f t="shared" ref="CI916" si="17907">AA916/AA932</f>
        <v>3.3233596922419319E-2</v>
      </c>
      <c r="CJ916" s="135">
        <f t="shared" ref="CJ916" si="17908">AB916/AB932</f>
        <v>4.5094669538396887E-2</v>
      </c>
      <c r="CK916" s="136">
        <f t="shared" ref="CK916" si="17909">AC916/AC932</f>
        <v>4.1669489292838056E-2</v>
      </c>
    </row>
    <row r="917" spans="1:89" x14ac:dyDescent="0.2">
      <c r="A917" s="137" t="s">
        <v>25</v>
      </c>
      <c r="B917" s="206">
        <v>578</v>
      </c>
      <c r="C917" s="190">
        <v>930</v>
      </c>
      <c r="D917" s="191">
        <v>251</v>
      </c>
      <c r="E917" s="192">
        <v>298</v>
      </c>
      <c r="F917" s="189">
        <v>704</v>
      </c>
      <c r="G917" s="193">
        <v>655</v>
      </c>
      <c r="H917" s="191">
        <v>919</v>
      </c>
      <c r="I917" s="192">
        <v>1125</v>
      </c>
      <c r="J917" s="189">
        <v>123</v>
      </c>
      <c r="K917" s="190">
        <v>131</v>
      </c>
      <c r="L917" s="191">
        <v>381</v>
      </c>
      <c r="M917" s="189">
        <v>551</v>
      </c>
      <c r="N917" s="194">
        <v>998</v>
      </c>
      <c r="O917" s="207">
        <v>877</v>
      </c>
      <c r="P917" s="189">
        <v>596</v>
      </c>
      <c r="Q917" s="190">
        <v>372</v>
      </c>
      <c r="R917" s="191">
        <v>723</v>
      </c>
      <c r="S917" s="192">
        <v>527</v>
      </c>
      <c r="T917" s="198">
        <v>87</v>
      </c>
      <c r="U917" s="189">
        <v>68</v>
      </c>
      <c r="V917" s="191">
        <v>479</v>
      </c>
      <c r="W917" s="208">
        <v>740</v>
      </c>
      <c r="X917" s="189">
        <v>509</v>
      </c>
      <c r="Y917" s="193">
        <v>202</v>
      </c>
      <c r="Z917" s="191">
        <v>939</v>
      </c>
      <c r="AA917" s="189">
        <v>1140</v>
      </c>
      <c r="AB917" s="172">
        <f t="shared" si="17689"/>
        <v>7287</v>
      </c>
      <c r="AC917" s="173">
        <f t="shared" si="17690"/>
        <v>7616</v>
      </c>
      <c r="AE917" s="275" t="str">
        <f>$AE$18</f>
        <v>18:00 - 18:59</v>
      </c>
      <c r="AF917" s="126">
        <f t="shared" si="17881"/>
        <v>773</v>
      </c>
      <c r="AG917" s="190">
        <f t="shared" si="17881"/>
        <v>1326</v>
      </c>
      <c r="AH917" s="191">
        <f t="shared" si="17881"/>
        <v>265</v>
      </c>
      <c r="AI917" s="192">
        <f t="shared" si="17881"/>
        <v>488</v>
      </c>
      <c r="AJ917" s="276">
        <f t="shared" si="17881"/>
        <v>577</v>
      </c>
      <c r="AK917" s="193">
        <f t="shared" si="17881"/>
        <v>1824</v>
      </c>
      <c r="AL917" s="191">
        <f t="shared" si="17881"/>
        <v>1204</v>
      </c>
      <c r="AM917" s="192">
        <f t="shared" si="17881"/>
        <v>1992</v>
      </c>
      <c r="AN917" s="276">
        <f t="shared" si="17881"/>
        <v>215</v>
      </c>
      <c r="AO917" s="193">
        <f t="shared" si="17881"/>
        <v>87</v>
      </c>
      <c r="AP917" s="191">
        <f t="shared" si="17882"/>
        <v>709</v>
      </c>
      <c r="AQ917" s="276">
        <f t="shared" si="17882"/>
        <v>289</v>
      </c>
      <c r="AR917" s="194">
        <f t="shared" si="17882"/>
        <v>1523</v>
      </c>
      <c r="AS917" s="195">
        <f t="shared" si="17882"/>
        <v>1026</v>
      </c>
      <c r="AT917" s="276">
        <f t="shared" si="17882"/>
        <v>898</v>
      </c>
      <c r="AU917" s="193">
        <f t="shared" si="17882"/>
        <v>493</v>
      </c>
      <c r="AV917" s="191">
        <f t="shared" si="17882"/>
        <v>1062</v>
      </c>
      <c r="AW917" s="192">
        <f t="shared" si="17882"/>
        <v>909</v>
      </c>
      <c r="AX917" s="276">
        <f t="shared" si="17882"/>
        <v>181</v>
      </c>
      <c r="AY917" s="193">
        <f t="shared" si="17882"/>
        <v>62</v>
      </c>
      <c r="AZ917" s="191">
        <f t="shared" si="17882"/>
        <v>1183</v>
      </c>
      <c r="BA917" s="192">
        <f t="shared" si="17882"/>
        <v>628</v>
      </c>
      <c r="BB917" s="276">
        <f t="shared" si="17882"/>
        <v>738</v>
      </c>
      <c r="BC917" s="193">
        <f t="shared" si="17882"/>
        <v>223</v>
      </c>
      <c r="BD917" s="191">
        <f t="shared" si="17882"/>
        <v>1185</v>
      </c>
      <c r="BE917" s="276">
        <f t="shared" si="17882"/>
        <v>1696</v>
      </c>
      <c r="BF917" s="172">
        <f>SUM(AF917,AH917,AJ917,AL917,AN917,AP917,AR917,AT917,AV917,AX917,AZ917,BB917,BD917)</f>
        <v>10513</v>
      </c>
      <c r="BG917" s="173">
        <f>SUM(AG917,AI917,AK917,AM917,AO917,AQ917,AS917,AU917,AW917,AY917,BA917,BC917,BE917)</f>
        <v>11043</v>
      </c>
      <c r="BI917" s="137" t="s">
        <v>25</v>
      </c>
      <c r="BJ917" s="129">
        <f>B917/B932</f>
        <v>5.7176773172420613E-2</v>
      </c>
      <c r="BK917" s="130">
        <f t="shared" ref="BK917" si="17910">C917/C932</f>
        <v>7.1698404132295127E-2</v>
      </c>
      <c r="BL917" s="131">
        <f t="shared" ref="BL917" si="17911">D917/D932</f>
        <v>6.2236548475080589E-2</v>
      </c>
      <c r="BM917" s="132">
        <f t="shared" ref="BM917" si="17912">E917/E932</f>
        <v>5.853466902376743E-2</v>
      </c>
      <c r="BN917" s="129">
        <f t="shared" ref="BN917" si="17913">F917/F932</f>
        <v>6.3366336633663367E-2</v>
      </c>
      <c r="BO917" s="130">
        <f t="shared" ref="BO917" si="17914">G917/G932</f>
        <v>4.5689174107142856E-2</v>
      </c>
      <c r="BP917" s="131">
        <f t="shared" ref="BP917" si="17915">H917/H932</f>
        <v>5.3489319597229495E-2</v>
      </c>
      <c r="BQ917" s="132">
        <f t="shared" ref="BQ917" si="17916">I917/I932</f>
        <v>5.2457334701109762E-2</v>
      </c>
      <c r="BR917" s="129">
        <f t="shared" ref="BR917" si="17917">J917/J932</f>
        <v>5.416116248348745E-2</v>
      </c>
      <c r="BS917" s="130">
        <f t="shared" ref="BS917" si="17918">K917/K932</f>
        <v>6.229196386115074E-2</v>
      </c>
      <c r="BT917" s="131">
        <f t="shared" ref="BT917" si="17919">L917/L932</f>
        <v>4.7535870243293823E-2</v>
      </c>
      <c r="BU917" s="129">
        <f t="shared" ref="BU917" si="17920">M917/M932</f>
        <v>7.5811777655476059E-2</v>
      </c>
      <c r="BV917" s="133">
        <f t="shared" ref="BV917" si="17921">N917/N932</f>
        <v>5.2620478751449963E-2</v>
      </c>
      <c r="BW917" s="134">
        <f t="shared" ref="BW917" si="17922">O917/O932</f>
        <v>5.1181791654508313E-2</v>
      </c>
      <c r="BX917" s="129">
        <f t="shared" ref="BX917" si="17923">P917/P932</f>
        <v>6.0256799110302295E-2</v>
      </c>
      <c r="BY917" s="130">
        <f t="shared" ref="BY917" si="17924">Q917/Q932</f>
        <v>4.8513302034428794E-2</v>
      </c>
      <c r="BZ917" s="131">
        <f t="shared" ref="BZ917" si="17925">R917/R932</f>
        <v>5.6046511627906977E-2</v>
      </c>
      <c r="CA917" s="132">
        <f t="shared" ref="CA917" si="17926">S917/S932</f>
        <v>4.96093382283724E-2</v>
      </c>
      <c r="CB917" s="129">
        <f t="shared" ref="CB917" si="17927">T917/T932</f>
        <v>4.129093497864262E-2</v>
      </c>
      <c r="CC917" s="130">
        <f t="shared" ref="CC917" si="17928">U917/U932</f>
        <v>4.1013268998793727E-2</v>
      </c>
      <c r="CD917" s="131">
        <f t="shared" ref="CD917" si="17929">V917/V932</f>
        <v>4.5754131244626996E-2</v>
      </c>
      <c r="CE917" s="132">
        <f t="shared" ref="CE917" si="17930">W917/W932</f>
        <v>7.3014306857424771E-2</v>
      </c>
      <c r="CF917" s="129">
        <f t="shared" ref="CF917" si="17931">X917/X932</f>
        <v>5.6631063640409436E-2</v>
      </c>
      <c r="CG917" s="130">
        <f t="shared" ref="CG917" si="17932">Y917/Y932</f>
        <v>5.4520917678812418E-2</v>
      </c>
      <c r="CH917" s="131">
        <f t="shared" ref="CH917" si="17933">Z917/Z932</f>
        <v>5.4551792250043571E-2</v>
      </c>
      <c r="CI917" s="129">
        <f t="shared" ref="CI917" si="17934">AA917/AA932</f>
        <v>6.0910450951057918E-2</v>
      </c>
      <c r="CJ917" s="135">
        <f t="shared" ref="CJ917" si="17935">AB917/AB932</f>
        <v>5.4685447982409402E-2</v>
      </c>
      <c r="CK917" s="136">
        <f t="shared" ref="CK917" si="17936">AC917/AC932</f>
        <v>5.7325655790147152E-2</v>
      </c>
    </row>
    <row r="918" spans="1:89" ht="13.5" thickBot="1" x14ac:dyDescent="0.25">
      <c r="A918" s="146" t="s">
        <v>26</v>
      </c>
      <c r="B918" s="203">
        <v>594</v>
      </c>
      <c r="C918" s="197">
        <v>741</v>
      </c>
      <c r="D918" s="198">
        <v>206</v>
      </c>
      <c r="E918" s="199">
        <v>226</v>
      </c>
      <c r="F918" s="196">
        <v>511</v>
      </c>
      <c r="G918" s="200">
        <v>632</v>
      </c>
      <c r="H918" s="198">
        <v>982</v>
      </c>
      <c r="I918" s="199">
        <v>1238</v>
      </c>
      <c r="J918" s="196">
        <v>87</v>
      </c>
      <c r="K918" s="197">
        <v>98</v>
      </c>
      <c r="L918" s="198">
        <v>345</v>
      </c>
      <c r="M918" s="196">
        <v>414</v>
      </c>
      <c r="N918" s="201">
        <v>915</v>
      </c>
      <c r="O918" s="204">
        <v>887</v>
      </c>
      <c r="P918" s="196">
        <v>503</v>
      </c>
      <c r="Q918" s="197">
        <v>371</v>
      </c>
      <c r="R918" s="198">
        <v>699</v>
      </c>
      <c r="S918" s="199">
        <v>486</v>
      </c>
      <c r="T918" s="196">
        <v>97</v>
      </c>
      <c r="U918" s="200">
        <v>76</v>
      </c>
      <c r="V918" s="198">
        <v>471</v>
      </c>
      <c r="W918" s="205">
        <v>600</v>
      </c>
      <c r="X918" s="196">
        <v>500</v>
      </c>
      <c r="Y918" s="200">
        <v>134</v>
      </c>
      <c r="Z918" s="198">
        <v>961</v>
      </c>
      <c r="AA918" s="196">
        <v>965</v>
      </c>
      <c r="AB918" s="172">
        <f t="shared" si="17689"/>
        <v>6871</v>
      </c>
      <c r="AC918" s="173">
        <f t="shared" si="17690"/>
        <v>6868</v>
      </c>
      <c r="AE918" s="273">
        <f>$AE$19</f>
        <v>0</v>
      </c>
      <c r="AF918" s="126">
        <f t="shared" si="17881"/>
        <v>0</v>
      </c>
      <c r="AG918" s="197">
        <f t="shared" si="17881"/>
        <v>0</v>
      </c>
      <c r="AH918" s="198">
        <f t="shared" si="17881"/>
        <v>0</v>
      </c>
      <c r="AI918" s="199">
        <f t="shared" si="17881"/>
        <v>0</v>
      </c>
      <c r="AJ918" s="196">
        <f t="shared" si="17881"/>
        <v>0</v>
      </c>
      <c r="AK918" s="200">
        <f t="shared" si="17881"/>
        <v>0</v>
      </c>
      <c r="AL918" s="198">
        <f t="shared" si="17881"/>
        <v>0</v>
      </c>
      <c r="AM918" s="199">
        <f t="shared" si="17881"/>
        <v>0</v>
      </c>
      <c r="AN918" s="196">
        <f t="shared" si="17881"/>
        <v>0</v>
      </c>
      <c r="AO918" s="200">
        <f t="shared" si="17881"/>
        <v>0</v>
      </c>
      <c r="AP918" s="198">
        <f t="shared" si="17882"/>
        <v>0</v>
      </c>
      <c r="AQ918" s="196">
        <f t="shared" si="17882"/>
        <v>0</v>
      </c>
      <c r="AR918" s="201">
        <f t="shared" si="17882"/>
        <v>0</v>
      </c>
      <c r="AS918" s="202">
        <f t="shared" si="17882"/>
        <v>0</v>
      </c>
      <c r="AT918" s="196">
        <f t="shared" si="17882"/>
        <v>0</v>
      </c>
      <c r="AU918" s="200">
        <f t="shared" si="17882"/>
        <v>0</v>
      </c>
      <c r="AV918" s="198">
        <f t="shared" si="17882"/>
        <v>0</v>
      </c>
      <c r="AW918" s="199">
        <f t="shared" si="17882"/>
        <v>0</v>
      </c>
      <c r="AX918" s="196">
        <f t="shared" si="17882"/>
        <v>0</v>
      </c>
      <c r="AY918" s="200">
        <f t="shared" si="17882"/>
        <v>0</v>
      </c>
      <c r="AZ918" s="198">
        <f t="shared" si="17882"/>
        <v>0</v>
      </c>
      <c r="BA918" s="199">
        <f t="shared" si="17882"/>
        <v>0</v>
      </c>
      <c r="BB918" s="196">
        <f t="shared" si="17882"/>
        <v>0</v>
      </c>
      <c r="BC918" s="200">
        <f t="shared" si="17882"/>
        <v>0</v>
      </c>
      <c r="BD918" s="198">
        <f t="shared" si="17882"/>
        <v>0</v>
      </c>
      <c r="BE918" s="196">
        <f t="shared" si="17882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>
        <f>B918/B932</f>
        <v>5.8759521218715999E-2</v>
      </c>
      <c r="BK918" s="130">
        <f t="shared" ref="BK918" si="17937">C918/C932</f>
        <v>5.7127438131215791E-2</v>
      </c>
      <c r="BL918" s="131">
        <f t="shared" ref="BL918" si="17938">D918/D932</f>
        <v>5.1078601537317136E-2</v>
      </c>
      <c r="BM918" s="132">
        <f t="shared" ref="BM918" si="17939">E918/E932</f>
        <v>4.4392064427420941E-2</v>
      </c>
      <c r="BN918" s="129">
        <f t="shared" ref="BN918" si="17940">F918/F932</f>
        <v>4.5994599459945995E-2</v>
      </c>
      <c r="BO918" s="130">
        <f t="shared" ref="BO918" si="17941">G918/G932</f>
        <v>4.4084821428571432E-2</v>
      </c>
      <c r="BP918" s="131">
        <f t="shared" ref="BP918" si="17942">H918/H932</f>
        <v>5.7156160875385602E-2</v>
      </c>
      <c r="BQ918" s="132">
        <f t="shared" ref="BQ918" si="17943">I918/I932</f>
        <v>5.7726382542199015E-2</v>
      </c>
      <c r="BR918" s="129">
        <f t="shared" ref="BR918" si="17944">J918/J932</f>
        <v>3.8309114927344783E-2</v>
      </c>
      <c r="BS918" s="130">
        <f t="shared" ref="BS918" si="17945">K918/K932</f>
        <v>4.6600095102234902E-2</v>
      </c>
      <c r="BT918" s="131">
        <f t="shared" ref="BT918" si="17946">L918/L932</f>
        <v>4.3044291952588895E-2</v>
      </c>
      <c r="BU918" s="129">
        <f t="shared" ref="BU918" si="17947">M918/M932</f>
        <v>5.6962025316455694E-2</v>
      </c>
      <c r="BV918" s="133">
        <f t="shared" ref="BV918" si="17948">N918/N932</f>
        <v>4.8244226510597912E-2</v>
      </c>
      <c r="BW918" s="134">
        <f t="shared" ref="BW918" si="17949">O918/O932</f>
        <v>5.176539247154946E-2</v>
      </c>
      <c r="BX918" s="129">
        <f t="shared" ref="BX918" si="17950">P918/P932</f>
        <v>5.0854312000808817E-2</v>
      </c>
      <c r="BY918" s="130">
        <f t="shared" ref="BY918" si="17951">Q918/Q932</f>
        <v>4.8382889932185709E-2</v>
      </c>
      <c r="BZ918" s="131">
        <f t="shared" ref="BZ918" si="17952">R918/R932</f>
        <v>5.4186046511627908E-2</v>
      </c>
      <c r="CA918" s="132">
        <f t="shared" ref="CA918" si="17953">S918/S932</f>
        <v>4.5749788195425023E-2</v>
      </c>
      <c r="CB918" s="129">
        <f t="shared" ref="CB918" si="17954">T918/T932</f>
        <v>4.6037019458946372E-2</v>
      </c>
      <c r="CC918" s="130">
        <f t="shared" ref="CC918" si="17955">U918/U932</f>
        <v>4.5838359469240045E-2</v>
      </c>
      <c r="CD918" s="131">
        <f t="shared" ref="CD918" si="17956">V918/V932</f>
        <v>4.4989970388766835E-2</v>
      </c>
      <c r="CE918" s="132">
        <f t="shared" ref="CE918" si="17957">W918/W932</f>
        <v>5.9200789343857918E-2</v>
      </c>
      <c r="CF918" s="129">
        <f t="shared" ref="CF918" si="17958">X918/X932</f>
        <v>5.5629728526924792E-2</v>
      </c>
      <c r="CG918" s="130">
        <f t="shared" ref="CG918" si="17959">Y918/Y932</f>
        <v>3.6167341430499322E-2</v>
      </c>
      <c r="CH918" s="131">
        <f t="shared" ref="CH918" si="17960">Z918/Z932</f>
        <v>5.5829896008830537E-2</v>
      </c>
      <c r="CI918" s="129">
        <f t="shared" ref="CI918" si="17961">AA918/AA932</f>
        <v>5.1560162427869205E-2</v>
      </c>
      <c r="CJ918" s="135">
        <f t="shared" ref="CJ918" si="17962">AB918/AB932</f>
        <v>5.1563567049147115E-2</v>
      </c>
      <c r="CK918" s="136">
        <f t="shared" ref="CK918" si="17963">AC918/AC932</f>
        <v>5.169545745361484E-2</v>
      </c>
    </row>
    <row r="919" spans="1:89" ht="14.25" thickTop="1" thickBot="1" x14ac:dyDescent="0.25">
      <c r="A919" s="137" t="s">
        <v>27</v>
      </c>
      <c r="B919" s="206">
        <v>564</v>
      </c>
      <c r="C919" s="190">
        <v>893</v>
      </c>
      <c r="D919" s="191">
        <v>198</v>
      </c>
      <c r="E919" s="192">
        <v>267</v>
      </c>
      <c r="F919" s="189">
        <v>448</v>
      </c>
      <c r="G919" s="193">
        <v>606</v>
      </c>
      <c r="H919" s="191">
        <v>961</v>
      </c>
      <c r="I919" s="192">
        <v>1139</v>
      </c>
      <c r="J919" s="189">
        <v>109</v>
      </c>
      <c r="K919" s="190">
        <v>94</v>
      </c>
      <c r="L919" s="191">
        <v>376</v>
      </c>
      <c r="M919" s="189">
        <v>397</v>
      </c>
      <c r="N919" s="194">
        <v>958</v>
      </c>
      <c r="O919" s="207">
        <v>822</v>
      </c>
      <c r="P919" s="189">
        <v>555</v>
      </c>
      <c r="Q919" s="190">
        <v>304</v>
      </c>
      <c r="R919" s="191">
        <v>727</v>
      </c>
      <c r="S919" s="192">
        <v>558</v>
      </c>
      <c r="T919" s="189">
        <v>95</v>
      </c>
      <c r="U919" s="193">
        <v>78</v>
      </c>
      <c r="V919" s="191">
        <v>565</v>
      </c>
      <c r="W919" s="208">
        <v>582</v>
      </c>
      <c r="X919" s="189">
        <v>473</v>
      </c>
      <c r="Y919" s="193">
        <v>134</v>
      </c>
      <c r="Z919" s="191">
        <v>1074</v>
      </c>
      <c r="AA919" s="189">
        <v>1176</v>
      </c>
      <c r="AB919" s="172">
        <f t="shared" si="17689"/>
        <v>7103</v>
      </c>
      <c r="AC919" s="173">
        <f t="shared" si="17690"/>
        <v>7050</v>
      </c>
      <c r="AE919" s="267" t="s">
        <v>13</v>
      </c>
      <c r="AF919" s="20">
        <f t="shared" ref="AF919:BG919" si="17964">SUM(AF916:AF918)</f>
        <v>1606</v>
      </c>
      <c r="AG919" s="21">
        <f t="shared" si="17964"/>
        <v>2411</v>
      </c>
      <c r="AH919" s="20">
        <f t="shared" si="17964"/>
        <v>587</v>
      </c>
      <c r="AI919" s="21">
        <f t="shared" si="17964"/>
        <v>905</v>
      </c>
      <c r="AJ919" s="20">
        <f t="shared" si="17964"/>
        <v>1156</v>
      </c>
      <c r="AK919" s="21">
        <f t="shared" si="17964"/>
        <v>3620</v>
      </c>
      <c r="AL919" s="20">
        <f t="shared" si="17964"/>
        <v>2560</v>
      </c>
      <c r="AM919" s="21">
        <f t="shared" si="17964"/>
        <v>4052</v>
      </c>
      <c r="AN919" s="20">
        <f t="shared" si="17964"/>
        <v>525</v>
      </c>
      <c r="AO919" s="21">
        <f t="shared" si="17964"/>
        <v>190</v>
      </c>
      <c r="AP919" s="20">
        <f t="shared" si="17964"/>
        <v>1632</v>
      </c>
      <c r="AQ919" s="21">
        <f t="shared" si="17964"/>
        <v>607</v>
      </c>
      <c r="AR919" s="20">
        <f t="shared" si="17964"/>
        <v>3249</v>
      </c>
      <c r="AS919" s="21">
        <f t="shared" si="17964"/>
        <v>2006</v>
      </c>
      <c r="AT919" s="20">
        <f t="shared" si="17964"/>
        <v>1796</v>
      </c>
      <c r="AU919" s="21">
        <f t="shared" si="17964"/>
        <v>1005</v>
      </c>
      <c r="AV919" s="20">
        <f t="shared" si="17964"/>
        <v>2474</v>
      </c>
      <c r="AW919" s="21">
        <f t="shared" si="17964"/>
        <v>1836</v>
      </c>
      <c r="AX919" s="20">
        <f t="shared" si="17964"/>
        <v>443</v>
      </c>
      <c r="AY919" s="21">
        <f t="shared" si="17964"/>
        <v>130</v>
      </c>
      <c r="AZ919" s="20">
        <f t="shared" si="17964"/>
        <v>2300</v>
      </c>
      <c r="BA919" s="21">
        <f t="shared" si="17964"/>
        <v>1403</v>
      </c>
      <c r="BB919" s="20">
        <f t="shared" si="17964"/>
        <v>1612</v>
      </c>
      <c r="BC919" s="21">
        <f t="shared" si="17964"/>
        <v>438</v>
      </c>
      <c r="BD919" s="20">
        <f t="shared" si="17964"/>
        <v>2276</v>
      </c>
      <c r="BE919" s="21">
        <f t="shared" si="17964"/>
        <v>3559</v>
      </c>
      <c r="BF919" s="174">
        <f t="shared" si="17964"/>
        <v>22216</v>
      </c>
      <c r="BG919" s="175">
        <f t="shared" si="17964"/>
        <v>22162</v>
      </c>
      <c r="BI919" s="137" t="s">
        <v>27</v>
      </c>
      <c r="BJ919" s="129">
        <f>B919/B932</f>
        <v>5.5791868631912156E-2</v>
      </c>
      <c r="BK919" s="130">
        <f t="shared" ref="BK919" si="17965">C919/C932</f>
        <v>6.8845886978644674E-2</v>
      </c>
      <c r="BL919" s="131">
        <f t="shared" ref="BL919" si="17966">D919/D932</f>
        <v>4.9094966526159189E-2</v>
      </c>
      <c r="BM919" s="132">
        <f t="shared" ref="BM919" si="17967">E919/E932</f>
        <v>5.2445492044784915E-2</v>
      </c>
      <c r="BN919" s="129">
        <f t="shared" ref="BN919" si="17968">F919/F932</f>
        <v>4.0324032403240326E-2</v>
      </c>
      <c r="BO919" s="130">
        <f t="shared" ref="BO919" si="17969">G919/G932</f>
        <v>4.2271205357142856E-2</v>
      </c>
      <c r="BP919" s="131">
        <f t="shared" ref="BP919" si="17970">H919/H932</f>
        <v>5.5933880449333569E-2</v>
      </c>
      <c r="BQ919" s="132">
        <f t="shared" ref="BQ919" si="17971">I919/I932</f>
        <v>5.3110137088501354E-2</v>
      </c>
      <c r="BR919" s="129">
        <f t="shared" ref="BR919" si="17972">J919/J932</f>
        <v>4.7996477322765303E-2</v>
      </c>
      <c r="BS919" s="130">
        <f t="shared" ref="BS919" si="17973">K919/K932</f>
        <v>4.4698050404184501E-2</v>
      </c>
      <c r="BT919" s="131">
        <f t="shared" ref="BT919" si="17974">L919/L932</f>
        <v>4.6912039925140363E-2</v>
      </c>
      <c r="BU919" s="129">
        <f t="shared" ref="BU919" si="17975">M919/M932</f>
        <v>5.4623004953219589E-2</v>
      </c>
      <c r="BV919" s="133">
        <f t="shared" ref="BV919" si="17976">N919/N932</f>
        <v>5.0511441526942952E-2</v>
      </c>
      <c r="BW919" s="134">
        <f t="shared" ref="BW919" si="17977">O919/O932</f>
        <v>4.7971987160782027E-2</v>
      </c>
      <c r="BX919" s="129">
        <f t="shared" ref="BX919" si="17978">P919/P932</f>
        <v>5.6111616621170764E-2</v>
      </c>
      <c r="BY919" s="130">
        <f t="shared" ref="BY919" si="17979">Q919/Q932</f>
        <v>3.9645279081898799E-2</v>
      </c>
      <c r="BZ919" s="131">
        <f t="shared" ref="BZ919" si="17980">R919/R932</f>
        <v>5.635658914728682E-2</v>
      </c>
      <c r="CA919" s="132">
        <f t="shared" ref="CA919" si="17981">S919/S932</f>
        <v>5.2527534594747245E-2</v>
      </c>
      <c r="CB919" s="129">
        <f t="shared" ref="CB919" si="17982">T919/T932</f>
        <v>4.5087802562885616E-2</v>
      </c>
      <c r="CC919" s="130">
        <f t="shared" ref="CC919" si="17983">U919/U932</f>
        <v>4.7044632086851626E-2</v>
      </c>
      <c r="CD919" s="131">
        <f t="shared" ref="CD919" si="17984">V919/V932</f>
        <v>5.3968860445123695E-2</v>
      </c>
      <c r="CE919" s="132">
        <f t="shared" ref="CE919" si="17985">W919/W932</f>
        <v>5.7424765663542182E-2</v>
      </c>
      <c r="CF919" s="129">
        <f t="shared" ref="CF919" si="17986">X919/X932</f>
        <v>5.2625723186470852E-2</v>
      </c>
      <c r="CG919" s="130">
        <f t="shared" ref="CG919" si="17987">Y919/Y932</f>
        <v>3.6167341430499322E-2</v>
      </c>
      <c r="CH919" s="131">
        <f t="shared" ref="CH919" si="17988">Z919/Z932</f>
        <v>6.2394701678963577E-2</v>
      </c>
      <c r="CI919" s="129">
        <f t="shared" ref="CI919" si="17989">AA919/AA932</f>
        <v>6.2833938875828166E-2</v>
      </c>
      <c r="CJ919" s="135">
        <f t="shared" ref="CJ919" si="17990">AB919/AB932</f>
        <v>5.3304616031158776E-2</v>
      </c>
      <c r="CK919" s="136">
        <f t="shared" ref="CK919" si="17991">AC919/AC932</f>
        <v>5.3065372022129388E-2</v>
      </c>
    </row>
    <row r="920" spans="1:89" ht="13.5" thickTop="1" x14ac:dyDescent="0.2">
      <c r="A920" s="146" t="s">
        <v>28</v>
      </c>
      <c r="B920" s="203">
        <v>605</v>
      </c>
      <c r="C920" s="197">
        <v>954</v>
      </c>
      <c r="D920" s="198">
        <v>265</v>
      </c>
      <c r="E920" s="199">
        <v>299</v>
      </c>
      <c r="F920" s="196">
        <v>480</v>
      </c>
      <c r="G920" s="200">
        <v>953</v>
      </c>
      <c r="H920" s="198">
        <v>1061</v>
      </c>
      <c r="I920" s="199">
        <v>1451</v>
      </c>
      <c r="J920" s="196">
        <v>114</v>
      </c>
      <c r="K920" s="197">
        <v>70</v>
      </c>
      <c r="L920" s="198">
        <v>543</v>
      </c>
      <c r="M920" s="196">
        <v>360</v>
      </c>
      <c r="N920" s="201">
        <v>1334</v>
      </c>
      <c r="O920" s="204">
        <v>919</v>
      </c>
      <c r="P920" s="196">
        <v>688</v>
      </c>
      <c r="Q920" s="197">
        <v>405</v>
      </c>
      <c r="R920" s="198">
        <v>722</v>
      </c>
      <c r="S920" s="199">
        <v>661</v>
      </c>
      <c r="T920" s="196">
        <v>211</v>
      </c>
      <c r="U920" s="200">
        <v>64</v>
      </c>
      <c r="V920" s="198">
        <v>715</v>
      </c>
      <c r="W920" s="205">
        <v>680</v>
      </c>
      <c r="X920" s="196">
        <v>615</v>
      </c>
      <c r="Y920" s="200">
        <v>137</v>
      </c>
      <c r="Z920" s="198">
        <v>1135</v>
      </c>
      <c r="AA920" s="196">
        <v>1372</v>
      </c>
      <c r="AB920" s="172">
        <f t="shared" si="17689"/>
        <v>8488</v>
      </c>
      <c r="AC920" s="173">
        <f t="shared" si="17690"/>
        <v>8325</v>
      </c>
      <c r="BI920" s="146" t="s">
        <v>28</v>
      </c>
      <c r="BJ920" s="129">
        <f>B920/B932</f>
        <v>5.9847660500544068E-2</v>
      </c>
      <c r="BK920" s="130">
        <f t="shared" ref="BK920" si="17992">C920/C932</f>
        <v>7.3548685529257571E-2</v>
      </c>
      <c r="BL920" s="131">
        <f t="shared" ref="BL920" si="17993">D920/D932</f>
        <v>6.5707909744606996E-2</v>
      </c>
      <c r="BM920" s="132">
        <f t="shared" ref="BM920" si="17994">E920/E932</f>
        <v>5.873109408760558E-2</v>
      </c>
      <c r="BN920" s="129">
        <f t="shared" ref="BN920" si="17995">F920/F932</f>
        <v>4.3204320432043204E-2</v>
      </c>
      <c r="BO920" s="130">
        <f t="shared" ref="BO920" si="17996">G920/G932</f>
        <v>6.6476004464285712E-2</v>
      </c>
      <c r="BP920" s="131">
        <f t="shared" ref="BP920" si="17997">H920/H932</f>
        <v>6.175426343053373E-2</v>
      </c>
      <c r="BQ920" s="132">
        <f t="shared" ref="BQ920" si="17998">I920/I932</f>
        <v>6.7658304578942466E-2</v>
      </c>
      <c r="BR920" s="129">
        <f t="shared" ref="BR920" si="17999">J920/J932</f>
        <v>5.0198150594451783E-2</v>
      </c>
      <c r="BS920" s="130">
        <f t="shared" ref="BS920" si="18000">K920/K932</f>
        <v>3.3285782215882076E-2</v>
      </c>
      <c r="BT920" s="131">
        <f t="shared" ref="BT920" si="18001">L920/L932</f>
        <v>6.7747972551466001E-2</v>
      </c>
      <c r="BU920" s="129">
        <f t="shared" ref="BU920" si="18002">M920/M932</f>
        <v>4.9532195927352779E-2</v>
      </c>
      <c r="BV920" s="133">
        <f t="shared" ref="BV920" si="18003">N920/N932</f>
        <v>7.0336391437308868E-2</v>
      </c>
      <c r="BW920" s="134">
        <f t="shared" ref="BW920" si="18004">O920/O932</f>
        <v>5.3632915086081118E-2</v>
      </c>
      <c r="BX920" s="129">
        <f t="shared" ref="BX920" si="18005">P920/P932</f>
        <v>6.9558184207865734E-2</v>
      </c>
      <c r="BY920" s="130">
        <f t="shared" ref="BY920" si="18006">Q920/Q932</f>
        <v>5.2816901408450703E-2</v>
      </c>
      <c r="BZ920" s="131">
        <f t="shared" ref="BZ920" si="18007">R920/R932</f>
        <v>5.5968992248062018E-2</v>
      </c>
      <c r="CA920" s="132">
        <f t="shared" ref="CA920" si="18008">S920/S932</f>
        <v>6.2223477360444319E-2</v>
      </c>
      <c r="CB920" s="129">
        <f t="shared" ref="CB920" si="18009">T920/T932</f>
        <v>0.10014238253440912</v>
      </c>
      <c r="CC920" s="130">
        <f t="shared" ref="CC920" si="18010">U920/U932</f>
        <v>3.8600723763570564E-2</v>
      </c>
      <c r="CD920" s="131">
        <f t="shared" ref="CD920" si="18011">V920/V932</f>
        <v>6.8296876492501671E-2</v>
      </c>
      <c r="CE920" s="132">
        <f t="shared" ref="CE920" si="18012">W920/W932</f>
        <v>6.7094227923038971E-2</v>
      </c>
      <c r="CF920" s="129">
        <f t="shared" ref="CF920" si="18013">X920/X932</f>
        <v>6.8424566088117492E-2</v>
      </c>
      <c r="CG920" s="130">
        <f t="shared" ref="CG920" si="18014">Y920/Y932</f>
        <v>3.6977058029689612E-2</v>
      </c>
      <c r="CH920" s="131">
        <f t="shared" ref="CH920" si="18015">Z920/Z932</f>
        <v>6.5938534828327428E-2</v>
      </c>
      <c r="CI920" s="129">
        <f t="shared" ref="CI920" si="18016">AA920/AA932</f>
        <v>7.3306262021799531E-2</v>
      </c>
      <c r="CJ920" s="135">
        <f t="shared" ref="CJ920" si="18017">AB920/AB932</f>
        <v>6.3698378272909431E-2</v>
      </c>
      <c r="CK920" s="136">
        <f t="shared" ref="CK920" si="18018">AC920/AC932</f>
        <v>6.2662301004854912E-2</v>
      </c>
    </row>
    <row r="921" spans="1:89" x14ac:dyDescent="0.2">
      <c r="A921" s="137" t="s">
        <v>29</v>
      </c>
      <c r="B921" s="206">
        <v>698</v>
      </c>
      <c r="C921" s="190">
        <v>1047</v>
      </c>
      <c r="D921" s="191">
        <v>386</v>
      </c>
      <c r="E921" s="192">
        <v>340</v>
      </c>
      <c r="F921" s="189">
        <v>618</v>
      </c>
      <c r="G921" s="193">
        <v>1182</v>
      </c>
      <c r="H921" s="191">
        <v>1215</v>
      </c>
      <c r="I921" s="192">
        <v>1634</v>
      </c>
      <c r="J921" s="189">
        <v>246</v>
      </c>
      <c r="K921" s="190">
        <v>73</v>
      </c>
      <c r="L921" s="191">
        <v>728</v>
      </c>
      <c r="M921" s="189">
        <v>391</v>
      </c>
      <c r="N921" s="194">
        <v>1670</v>
      </c>
      <c r="O921" s="207">
        <v>937</v>
      </c>
      <c r="P921" s="189">
        <v>742</v>
      </c>
      <c r="Q921" s="190">
        <v>395</v>
      </c>
      <c r="R921" s="191">
        <v>994</v>
      </c>
      <c r="S921" s="192">
        <v>901</v>
      </c>
      <c r="T921" s="189">
        <v>301</v>
      </c>
      <c r="U921" s="193">
        <v>49</v>
      </c>
      <c r="V921" s="191">
        <v>944</v>
      </c>
      <c r="W921" s="208">
        <v>685</v>
      </c>
      <c r="X921" s="189">
        <v>757</v>
      </c>
      <c r="Y921" s="193">
        <v>183</v>
      </c>
      <c r="Z921" s="191">
        <v>1381</v>
      </c>
      <c r="AA921" s="189">
        <v>1623</v>
      </c>
      <c r="AB921" s="172">
        <f t="shared" si="17689"/>
        <v>10680</v>
      </c>
      <c r="AC921" s="173">
        <f t="shared" si="17690"/>
        <v>9440</v>
      </c>
      <c r="BI921" s="137" t="s">
        <v>29</v>
      </c>
      <c r="BJ921" s="129">
        <f>B921/B932</f>
        <v>6.9047383519635963E-2</v>
      </c>
      <c r="BK921" s="130">
        <f t="shared" ref="BK921" si="18019">C921/C932</f>
        <v>8.0718525942487088E-2</v>
      </c>
      <c r="BL921" s="131">
        <f t="shared" ref="BL921" si="18020">D921/D932</f>
        <v>9.5710389288370945E-2</v>
      </c>
      <c r="BM921" s="132">
        <f t="shared" ref="BM921" si="18021">E921/E932</f>
        <v>6.6784521704969554E-2</v>
      </c>
      <c r="BN921" s="129">
        <f t="shared" ref="BN921" si="18022">F921/F932</f>
        <v>5.5625562556255628E-2</v>
      </c>
      <c r="BO921" s="130">
        <f t="shared" ref="BO921" si="18023">G921/G932</f>
        <v>8.2449776785714288E-2</v>
      </c>
      <c r="BP921" s="131">
        <f t="shared" ref="BP921" si="18024">H921/H932</f>
        <v>7.071765322158198E-2</v>
      </c>
      <c r="BQ921" s="132">
        <f t="shared" ref="BQ921" si="18025">I921/I932</f>
        <v>7.6191364356989644E-2</v>
      </c>
      <c r="BR921" s="129">
        <f t="shared" ref="BR921" si="18026">J921/J932</f>
        <v>0.1083223249669749</v>
      </c>
      <c r="BS921" s="130">
        <f t="shared" ref="BS921" si="18027">K921/K932</f>
        <v>3.4712315739419873E-2</v>
      </c>
      <c r="BT921" s="131">
        <f t="shared" ref="BT921" si="18028">L921/L932</f>
        <v>9.0829694323144111E-2</v>
      </c>
      <c r="BU921" s="129">
        <f t="shared" ref="BU921" si="18029">M921/M932</f>
        <v>5.3797468354430382E-2</v>
      </c>
      <c r="BV921" s="133">
        <f t="shared" ref="BV921" si="18030">N921/N932</f>
        <v>8.8052304123167779E-2</v>
      </c>
      <c r="BW921" s="134">
        <f t="shared" ref="BW921" si="18031">O921/O932</f>
        <v>5.4683396556755179E-2</v>
      </c>
      <c r="BX921" s="129">
        <f t="shared" ref="BX921" si="18032">P921/P932</f>
        <v>7.5017692852087758E-2</v>
      </c>
      <c r="BY921" s="130">
        <f t="shared" ref="BY921" si="18033">Q921/Q932</f>
        <v>5.1512780386019821E-2</v>
      </c>
      <c r="BZ921" s="131">
        <f t="shared" ref="BZ921" si="18034">R921/R932</f>
        <v>7.705426356589147E-2</v>
      </c>
      <c r="CA921" s="132">
        <f t="shared" ref="CA921" si="18035">S921/S932</f>
        <v>8.4815965358185072E-2</v>
      </c>
      <c r="CB921" s="129">
        <f t="shared" ref="CB921" si="18036">T921/T932</f>
        <v>0.14285714285714285</v>
      </c>
      <c r="CC921" s="130">
        <f t="shared" ref="CC921" si="18037">U921/U932</f>
        <v>2.9553679131483716E-2</v>
      </c>
      <c r="CD921" s="131">
        <f t="shared" ref="CD921" si="18038">V921/V932</f>
        <v>9.0170980991498714E-2</v>
      </c>
      <c r="CE921" s="132">
        <f t="shared" ref="CE921" si="18039">W921/W932</f>
        <v>6.7587567834237791E-2</v>
      </c>
      <c r="CF921" s="129">
        <f t="shared" ref="CF921" si="18040">X921/X932</f>
        <v>8.4223408989764131E-2</v>
      </c>
      <c r="CG921" s="130">
        <f t="shared" ref="CG921" si="18041">Y921/Y932</f>
        <v>4.9392712550607287E-2</v>
      </c>
      <c r="CH921" s="131">
        <f t="shared" ref="CH921" si="18042">Z921/Z932</f>
        <v>8.0230058676581659E-2</v>
      </c>
      <c r="CI921" s="129">
        <f t="shared" ref="CI921" si="18043">AA921/AA932</f>
        <v>8.6717247275058779E-2</v>
      </c>
      <c r="CJ921" s="135">
        <f t="shared" ref="CJ921" si="18044">AB921/AB932</f>
        <v>8.0148289344329965E-2</v>
      </c>
      <c r="CK921" s="136">
        <f t="shared" ref="CK921" si="18045">AC921/AC932</f>
        <v>7.1054909487787435E-2</v>
      </c>
    </row>
    <row r="922" spans="1:89" x14ac:dyDescent="0.2">
      <c r="A922" s="146" t="s">
        <v>30</v>
      </c>
      <c r="B922" s="203">
        <v>833</v>
      </c>
      <c r="C922" s="197">
        <v>1085</v>
      </c>
      <c r="D922" s="198">
        <v>322</v>
      </c>
      <c r="E922" s="199">
        <v>417</v>
      </c>
      <c r="F922" s="196">
        <v>579</v>
      </c>
      <c r="G922" s="200">
        <v>1796</v>
      </c>
      <c r="H922" s="198">
        <v>1356</v>
      </c>
      <c r="I922" s="199">
        <v>2060</v>
      </c>
      <c r="J922" s="196">
        <v>310</v>
      </c>
      <c r="K922" s="197">
        <v>103</v>
      </c>
      <c r="L922" s="198">
        <v>923</v>
      </c>
      <c r="M922" s="196">
        <v>318</v>
      </c>
      <c r="N922" s="201">
        <v>1726</v>
      </c>
      <c r="O922" s="204">
        <v>980</v>
      </c>
      <c r="P922" s="196">
        <v>898</v>
      </c>
      <c r="Q922" s="197">
        <v>512</v>
      </c>
      <c r="R922" s="198">
        <v>1412</v>
      </c>
      <c r="S922" s="199">
        <v>927</v>
      </c>
      <c r="T922" s="196">
        <v>262</v>
      </c>
      <c r="U922" s="200">
        <v>68</v>
      </c>
      <c r="V922" s="198">
        <v>1117</v>
      </c>
      <c r="W922" s="205">
        <v>775</v>
      </c>
      <c r="X922" s="196">
        <v>874</v>
      </c>
      <c r="Y922" s="200">
        <v>215</v>
      </c>
      <c r="Z922" s="198">
        <v>1091</v>
      </c>
      <c r="AA922" s="196">
        <v>1863</v>
      </c>
      <c r="AB922" s="172">
        <f t="shared" si="17689"/>
        <v>11703</v>
      </c>
      <c r="AC922" s="173">
        <f t="shared" si="17690"/>
        <v>11119</v>
      </c>
      <c r="BI922" s="146" t="s">
        <v>30</v>
      </c>
      <c r="BJ922" s="129">
        <f>B922/B932</f>
        <v>8.2401820160253242E-2</v>
      </c>
      <c r="BK922" s="130">
        <f t="shared" ref="BK922" si="18046">C922/C932</f>
        <v>8.3648138154344312E-2</v>
      </c>
      <c r="BL922" s="131">
        <f t="shared" ref="BL922" si="18047">D922/D932</f>
        <v>7.9841309199107369E-2</v>
      </c>
      <c r="BM922" s="132">
        <f t="shared" ref="BM922" si="18048">E922/E932</f>
        <v>8.1909251620506773E-2</v>
      </c>
      <c r="BN922" s="129">
        <f t="shared" ref="BN922" si="18049">F922/F932</f>
        <v>5.2115211521152116E-2</v>
      </c>
      <c r="BO922" s="130">
        <f t="shared" ref="BO922" si="18050">G922/G932</f>
        <v>0.12527901785714285</v>
      </c>
      <c r="BP922" s="131">
        <f t="shared" ref="BP922" si="18051">H922/H932</f>
        <v>7.8924393225074205E-2</v>
      </c>
      <c r="BQ922" s="132">
        <f t="shared" ref="BQ922" si="18052">I922/I932</f>
        <v>9.6055208430476546E-2</v>
      </c>
      <c r="BR922" s="129">
        <f t="shared" ref="BR922" si="18053">J922/J932</f>
        <v>0.13650374284456188</v>
      </c>
      <c r="BS922" s="130">
        <f t="shared" ref="BS922" si="18054">K922/K932</f>
        <v>4.8977650974797907E-2</v>
      </c>
      <c r="BT922" s="131">
        <f t="shared" ref="BT922" si="18055">L922/L932</f>
        <v>0.11515907673112913</v>
      </c>
      <c r="BU922" s="129">
        <f t="shared" ref="BU922" si="18056">M922/M932</f>
        <v>4.3753439735828285E-2</v>
      </c>
      <c r="BV922" s="133">
        <f t="shared" ref="BV922" si="18057">N922/N932</f>
        <v>9.1004956237477591E-2</v>
      </c>
      <c r="BW922" s="134">
        <f t="shared" ref="BW922" si="18058">O922/O932</f>
        <v>5.71928800700321E-2</v>
      </c>
      <c r="BX922" s="129">
        <f t="shared" ref="BX922" si="18059">P922/P932</f>
        <v>9.0789606713173598E-2</v>
      </c>
      <c r="BY922" s="130">
        <f t="shared" ref="BY922" si="18060">Q922/Q932</f>
        <v>6.6770996348461134E-2</v>
      </c>
      <c r="BZ922" s="131">
        <f t="shared" ref="BZ922" si="18061">R922/R932</f>
        <v>0.10945736434108527</v>
      </c>
      <c r="CA922" s="132">
        <f t="shared" ref="CA922" si="18062">S922/S932</f>
        <v>8.7263484891273654E-2</v>
      </c>
      <c r="CB922" s="129">
        <f t="shared" ref="CB922" si="18063">T922/T932</f>
        <v>0.12434741338395823</v>
      </c>
      <c r="CC922" s="130">
        <f t="shared" ref="CC922" si="18064">U922/U932</f>
        <v>4.1013268998793727E-2</v>
      </c>
      <c r="CD922" s="131">
        <f t="shared" ref="CD922" si="18065">V922/V932</f>
        <v>0.10669595949947464</v>
      </c>
      <c r="CE922" s="132">
        <f t="shared" ref="CE922" si="18066">W922/W932</f>
        <v>7.6467686235816484E-2</v>
      </c>
      <c r="CF922" s="129">
        <f t="shared" ref="CF922" si="18067">X922/X932</f>
        <v>9.7240765465064535E-2</v>
      </c>
      <c r="CG922" s="130">
        <f t="shared" ref="CG922" si="18068">Y922/Y932</f>
        <v>5.8029689608636977E-2</v>
      </c>
      <c r="CH922" s="131">
        <f t="shared" ref="CH922" si="18069">Z922/Z932</f>
        <v>6.3382327310753495E-2</v>
      </c>
      <c r="CI922" s="129">
        <f t="shared" ref="CI922" si="18070">AA922/AA932</f>
        <v>9.9540500106860441E-2</v>
      </c>
      <c r="CJ922" s="135">
        <f t="shared" ref="CJ922" si="18071">AB922/AB932</f>
        <v>8.7825414812424479E-2</v>
      </c>
      <c r="CK922" s="136">
        <f t="shared" ref="CK922" si="18072">AC922/AC932</f>
        <v>8.3692747732490302E-2</v>
      </c>
    </row>
    <row r="923" spans="1:89" x14ac:dyDescent="0.2">
      <c r="A923" s="137" t="s">
        <v>31</v>
      </c>
      <c r="B923" s="206">
        <v>773</v>
      </c>
      <c r="C923" s="190">
        <v>1326</v>
      </c>
      <c r="D923" s="191">
        <v>265</v>
      </c>
      <c r="E923" s="192">
        <v>488</v>
      </c>
      <c r="F923" s="189">
        <v>577</v>
      </c>
      <c r="G923" s="193">
        <v>1824</v>
      </c>
      <c r="H923" s="191">
        <v>1204</v>
      </c>
      <c r="I923" s="192">
        <v>1992</v>
      </c>
      <c r="J923" s="189">
        <v>215</v>
      </c>
      <c r="K923" s="190">
        <v>87</v>
      </c>
      <c r="L923" s="191">
        <v>709</v>
      </c>
      <c r="M923" s="189">
        <v>289</v>
      </c>
      <c r="N923" s="194">
        <v>1523</v>
      </c>
      <c r="O923" s="207">
        <v>1026</v>
      </c>
      <c r="P923" s="189">
        <v>898</v>
      </c>
      <c r="Q923" s="190">
        <v>493</v>
      </c>
      <c r="R923" s="191">
        <v>1062</v>
      </c>
      <c r="S923" s="192">
        <v>909</v>
      </c>
      <c r="T923" s="189">
        <v>181</v>
      </c>
      <c r="U923" s="193">
        <v>62</v>
      </c>
      <c r="V923" s="191">
        <v>1183</v>
      </c>
      <c r="W923" s="208">
        <v>628</v>
      </c>
      <c r="X923" s="189">
        <v>738</v>
      </c>
      <c r="Y923" s="193">
        <v>223</v>
      </c>
      <c r="Z923" s="191">
        <v>1185</v>
      </c>
      <c r="AA923" s="189">
        <v>1696</v>
      </c>
      <c r="AB923" s="172">
        <f t="shared" si="17689"/>
        <v>10513</v>
      </c>
      <c r="AC923" s="173">
        <f t="shared" si="17690"/>
        <v>11043</v>
      </c>
      <c r="BI923" s="137" t="s">
        <v>31</v>
      </c>
      <c r="BJ923" s="129">
        <f>B923/B932</f>
        <v>7.646651498664557E-2</v>
      </c>
      <c r="BK923" s="130">
        <f t="shared" ref="BK923" si="18073">C923/C932</f>
        <v>0.10222804718217562</v>
      </c>
      <c r="BL923" s="131">
        <f t="shared" ref="BL923" si="18074">D923/D932</f>
        <v>6.5707909744606996E-2</v>
      </c>
      <c r="BM923" s="132">
        <f t="shared" ref="BM923" si="18075">E923/E932</f>
        <v>9.5855431153015119E-2</v>
      </c>
      <c r="BN923" s="129">
        <f t="shared" ref="BN923" si="18076">F923/F932</f>
        <v>5.1935193519351934E-2</v>
      </c>
      <c r="BO923" s="130">
        <f t="shared" ref="BO923" si="18077">G923/G932</f>
        <v>0.12723214285714285</v>
      </c>
      <c r="BP923" s="131">
        <f t="shared" ref="BP923" si="18078">H923/H932</f>
        <v>7.0077411093649969E-2</v>
      </c>
      <c r="BQ923" s="132">
        <f t="shared" ref="BQ923" si="18079">I923/I932</f>
        <v>9.2884453977431683E-2</v>
      </c>
      <c r="BR923" s="129">
        <f t="shared" ref="BR923" si="18080">J923/J932</f>
        <v>9.4671950682518713E-2</v>
      </c>
      <c r="BS923" s="130">
        <f t="shared" ref="BS923" si="18081">K923/K932</f>
        <v>4.136947218259629E-2</v>
      </c>
      <c r="BT923" s="131">
        <f t="shared" ref="BT923" si="18082">L923/L932</f>
        <v>8.8459139114160951E-2</v>
      </c>
      <c r="BU923" s="129">
        <f t="shared" ref="BU923" si="18083">M923/M932</f>
        <v>3.9763346175013758E-2</v>
      </c>
      <c r="BV923" s="133">
        <f t="shared" ref="BV923" si="18084">N923/N932</f>
        <v>8.0301592323104506E-2</v>
      </c>
      <c r="BW923" s="134">
        <f t="shared" ref="BW923" si="18085">O923/O932</f>
        <v>5.9877443828421362E-2</v>
      </c>
      <c r="BX923" s="129">
        <f t="shared" ref="BX923" si="18086">P923/P932</f>
        <v>9.0789606713173598E-2</v>
      </c>
      <c r="BY923" s="130">
        <f t="shared" ref="BY923" si="18087">Q923/Q932</f>
        <v>6.4293166405842456E-2</v>
      </c>
      <c r="BZ923" s="131">
        <f t="shared" ref="BZ923" si="18088">R923/R932</f>
        <v>8.2325581395348832E-2</v>
      </c>
      <c r="CA923" s="132">
        <f t="shared" ref="CA923" si="18089">S923/S932</f>
        <v>8.5569048291443101E-2</v>
      </c>
      <c r="CB923" s="129">
        <f t="shared" ref="CB923" si="18090">T923/T932</f>
        <v>8.5904129093497858E-2</v>
      </c>
      <c r="CC923" s="130">
        <f t="shared" ref="CC923" si="18091">U923/U932</f>
        <v>3.739445114595899E-2</v>
      </c>
      <c r="CD923" s="131">
        <f t="shared" ref="CD923" si="18092">V923/V932</f>
        <v>0.11300028656032095</v>
      </c>
      <c r="CE923" s="132">
        <f t="shared" ref="CE923" si="18093">W923/W932</f>
        <v>6.1963492846571287E-2</v>
      </c>
      <c r="CF923" s="129">
        <f t="shared" ref="CF923" si="18094">X923/X932</f>
        <v>8.2109479305740987E-2</v>
      </c>
      <c r="CG923" s="130">
        <f t="shared" ref="CG923" si="18095">Y923/Y932</f>
        <v>6.0188933873144397E-2</v>
      </c>
      <c r="CH923" s="131">
        <f t="shared" ref="CH923" si="18096">Z923/Z932</f>
        <v>6.8843316098297802E-2</v>
      </c>
      <c r="CI923" s="129">
        <f t="shared" ref="CI923" si="18097">AA923/AA932</f>
        <v>9.0617653344731777E-2</v>
      </c>
      <c r="CJ923" s="135">
        <f t="shared" ref="CJ923" si="18098">AB923/AB932</f>
        <v>7.8895034258140526E-2</v>
      </c>
      <c r="CK923" s="136">
        <f t="shared" ref="CK923" si="18099">AC923/AC932</f>
        <v>8.3120695495088631E-2</v>
      </c>
    </row>
    <row r="924" spans="1:89" x14ac:dyDescent="0.2">
      <c r="A924" s="146" t="s">
        <v>32</v>
      </c>
      <c r="B924" s="203">
        <v>805</v>
      </c>
      <c r="C924" s="197">
        <v>833</v>
      </c>
      <c r="D924" s="198">
        <v>165</v>
      </c>
      <c r="E924" s="199">
        <v>416</v>
      </c>
      <c r="F924" s="196">
        <v>467</v>
      </c>
      <c r="G924" s="200">
        <v>1432</v>
      </c>
      <c r="H924" s="198">
        <v>990</v>
      </c>
      <c r="I924" s="199">
        <v>1725</v>
      </c>
      <c r="J924" s="196">
        <v>229</v>
      </c>
      <c r="K924" s="197">
        <v>76</v>
      </c>
      <c r="L924" s="198">
        <v>740</v>
      </c>
      <c r="M924" s="196">
        <v>253</v>
      </c>
      <c r="N924" s="201">
        <v>1252</v>
      </c>
      <c r="O924" s="204">
        <v>1004</v>
      </c>
      <c r="P924" s="196">
        <v>426</v>
      </c>
      <c r="Q924" s="197">
        <v>585</v>
      </c>
      <c r="R924" s="198">
        <v>696</v>
      </c>
      <c r="S924" s="199">
        <v>716</v>
      </c>
      <c r="T924" s="196">
        <v>110</v>
      </c>
      <c r="U924" s="200">
        <v>66</v>
      </c>
      <c r="V924" s="198">
        <v>1114</v>
      </c>
      <c r="W924" s="205">
        <v>485</v>
      </c>
      <c r="X924" s="196">
        <v>664</v>
      </c>
      <c r="Y924" s="200">
        <v>185</v>
      </c>
      <c r="Z924" s="198">
        <v>1117</v>
      </c>
      <c r="AA924" s="196">
        <v>1422</v>
      </c>
      <c r="AB924" s="172">
        <f t="shared" si="17689"/>
        <v>8775</v>
      </c>
      <c r="AC924" s="173">
        <f t="shared" si="17690"/>
        <v>9198</v>
      </c>
      <c r="BI924" s="146" t="s">
        <v>32</v>
      </c>
      <c r="BJ924" s="129">
        <f>B924/B932</f>
        <v>7.9632011079236328E-2</v>
      </c>
      <c r="BK924" s="130">
        <f t="shared" ref="BK924" si="18100">C924/C932</f>
        <v>6.4220183486238536E-2</v>
      </c>
      <c r="BL924" s="131">
        <f t="shared" ref="BL924" si="18101">D924/D932</f>
        <v>4.0912472105132658E-2</v>
      </c>
      <c r="BM924" s="132">
        <f t="shared" ref="BM924" si="18102">E924/E932</f>
        <v>8.171282655666863E-2</v>
      </c>
      <c r="BN924" s="129">
        <f t="shared" ref="BN924" si="18103">F924/F932</f>
        <v>4.2034203420342031E-2</v>
      </c>
      <c r="BO924" s="130">
        <f t="shared" ref="BO924" si="18104">G924/G932</f>
        <v>9.9888392857142863E-2</v>
      </c>
      <c r="BP924" s="131">
        <f t="shared" ref="BP924" si="18105">H924/H932</f>
        <v>5.7621791513881616E-2</v>
      </c>
      <c r="BQ924" s="132">
        <f t="shared" ref="BQ924" si="18106">I924/I932</f>
        <v>8.0434579875034967E-2</v>
      </c>
      <c r="BR924" s="129">
        <f t="shared" ref="BR924" si="18107">J924/J932</f>
        <v>0.10083663584324086</v>
      </c>
      <c r="BS924" s="130">
        <f t="shared" ref="BS924" si="18108">K924/K932</f>
        <v>3.6138849262957677E-2</v>
      </c>
      <c r="BT924" s="131">
        <f t="shared" ref="BT924" si="18109">L924/L932</f>
        <v>9.2326887086712411E-2</v>
      </c>
      <c r="BU924" s="129">
        <f t="shared" ref="BU924" si="18110">M924/M932</f>
        <v>3.4810126582278479E-2</v>
      </c>
      <c r="BV924" s="133">
        <f t="shared" ref="BV924" si="18111">N924/N932</f>
        <v>6.6012865127069498E-2</v>
      </c>
      <c r="BW924" s="134">
        <f t="shared" ref="BW924" si="18112">O924/O932</f>
        <v>5.8593522030930843E-2</v>
      </c>
      <c r="BX924" s="129">
        <f t="shared" ref="BX924" si="18113">P924/P932</f>
        <v>4.3069457082195936E-2</v>
      </c>
      <c r="BY924" s="130">
        <f t="shared" ref="BY924" si="18114">Q924/Q932</f>
        <v>7.6291079812206578E-2</v>
      </c>
      <c r="BZ924" s="131">
        <f t="shared" ref="BZ924" si="18115">R924/R932</f>
        <v>5.3953488372093024E-2</v>
      </c>
      <c r="CA924" s="132">
        <f t="shared" ref="CA924" si="18116">S924/S932</f>
        <v>6.7400922526593243E-2</v>
      </c>
      <c r="CB924" s="129">
        <f t="shared" ref="CB924" si="18117">T924/T932</f>
        <v>5.2206929283341245E-2</v>
      </c>
      <c r="CC924" s="130">
        <f t="shared" ref="CC924" si="18118">U924/U932</f>
        <v>3.9806996381182146E-2</v>
      </c>
      <c r="CD924" s="131">
        <f t="shared" ref="CD924" si="18119">V924/V932</f>
        <v>0.10640939917852708</v>
      </c>
      <c r="CE924" s="132">
        <f t="shared" ref="CE924" si="18120">W924/W932</f>
        <v>4.7853971386285152E-2</v>
      </c>
      <c r="CF924" s="129">
        <f t="shared" ref="CF924" si="18121">X924/X932</f>
        <v>7.3876279483756122E-2</v>
      </c>
      <c r="CG924" s="130">
        <f t="shared" ref="CG924" si="18122">Y924/Y932</f>
        <v>4.9932523616734142E-2</v>
      </c>
      <c r="CH924" s="131">
        <f t="shared" ref="CH924" si="18123">Z924/Z932</f>
        <v>6.4892813571138089E-2</v>
      </c>
      <c r="CI924" s="129">
        <f t="shared" ref="CI924" si="18124">AA924/AA932</f>
        <v>7.5977773028424872E-2</v>
      </c>
      <c r="CJ924" s="135">
        <f t="shared" ref="CJ924" si="18125">AB924/AB932</f>
        <v>6.5852175936001442E-2</v>
      </c>
      <c r="CK924" s="136">
        <f t="shared" ref="CK924" si="18126">AC924/AC932</f>
        <v>6.9233374731850511E-2</v>
      </c>
    </row>
    <row r="925" spans="1:89" x14ac:dyDescent="0.2">
      <c r="A925" s="137" t="s">
        <v>33</v>
      </c>
      <c r="B925" s="206">
        <v>552</v>
      </c>
      <c r="C925" s="190">
        <v>893</v>
      </c>
      <c r="D925" s="191">
        <v>139</v>
      </c>
      <c r="E925" s="192">
        <v>368</v>
      </c>
      <c r="F925" s="189">
        <v>340</v>
      </c>
      <c r="G925" s="193">
        <v>1135</v>
      </c>
      <c r="H925" s="191">
        <v>747</v>
      </c>
      <c r="I925" s="192">
        <v>1280</v>
      </c>
      <c r="J925" s="189">
        <v>183</v>
      </c>
      <c r="K925" s="190">
        <v>61</v>
      </c>
      <c r="L925" s="191">
        <v>546</v>
      </c>
      <c r="M925" s="189">
        <v>172</v>
      </c>
      <c r="N925" s="194">
        <v>1178</v>
      </c>
      <c r="O925" s="207">
        <v>869</v>
      </c>
      <c r="P925" s="189">
        <v>274</v>
      </c>
      <c r="Q925" s="190">
        <v>538</v>
      </c>
      <c r="R925" s="191">
        <v>451</v>
      </c>
      <c r="S925" s="192">
        <v>755</v>
      </c>
      <c r="T925" s="189">
        <v>66</v>
      </c>
      <c r="U925" s="193">
        <v>74</v>
      </c>
      <c r="V925" s="191">
        <v>773</v>
      </c>
      <c r="W925" s="208">
        <v>384</v>
      </c>
      <c r="X925" s="189">
        <v>372</v>
      </c>
      <c r="Y925" s="193">
        <v>166</v>
      </c>
      <c r="Z925" s="191">
        <v>1089</v>
      </c>
      <c r="AA925" s="189">
        <v>959</v>
      </c>
      <c r="AB925" s="172">
        <f t="shared" si="17689"/>
        <v>6710</v>
      </c>
      <c r="AC925" s="173">
        <f t="shared" si="17690"/>
        <v>7654</v>
      </c>
      <c r="BI925" s="137" t="s">
        <v>33</v>
      </c>
      <c r="BJ925" s="129">
        <f>B925/B932</f>
        <v>5.4604807597190622E-2</v>
      </c>
      <c r="BK925" s="130">
        <f t="shared" ref="BK925" si="18127">C925/C932</f>
        <v>6.8845886978644674E-2</v>
      </c>
      <c r="BL925" s="131">
        <f t="shared" ref="BL925" si="18128">D925/D932</f>
        <v>3.446565831886933E-2</v>
      </c>
      <c r="BM925" s="132">
        <f t="shared" ref="BM925" si="18129">E925/E932</f>
        <v>7.2284423492437633E-2</v>
      </c>
      <c r="BN925" s="129">
        <f t="shared" ref="BN925" si="18130">F925/F932</f>
        <v>3.0603060306030602E-2</v>
      </c>
      <c r="BO925" s="130">
        <f t="shared" ref="BO925" si="18131">G925/G932</f>
        <v>7.9171316964285712E-2</v>
      </c>
      <c r="BP925" s="131">
        <f t="shared" ref="BP925" si="18132">H925/H932</f>
        <v>4.3478260869565216E-2</v>
      </c>
      <c r="BQ925" s="132">
        <f t="shared" ref="BQ925" si="18133">I925/I932</f>
        <v>5.9684789704373777E-2</v>
      </c>
      <c r="BR925" s="129">
        <f t="shared" ref="BR925" si="18134">J925/J932</f>
        <v>8.0581241743725232E-2</v>
      </c>
      <c r="BS925" s="130">
        <f t="shared" ref="BS925" si="18135">K925/K932</f>
        <v>2.9006181645268664E-2</v>
      </c>
      <c r="BT925" s="131">
        <f t="shared" ref="BT925" si="18136">L925/L932</f>
        <v>6.8122270742358076E-2</v>
      </c>
      <c r="BU925" s="129">
        <f t="shared" ref="BU925" si="18137">M925/M932</f>
        <v>2.3665382498624106E-2</v>
      </c>
      <c r="BV925" s="133">
        <f t="shared" ref="BV925" si="18138">N925/N932</f>
        <v>6.2111146261731517E-2</v>
      </c>
      <c r="BW925" s="134">
        <f t="shared" ref="BW925" si="18139">O925/O932</f>
        <v>5.0714911000875398E-2</v>
      </c>
      <c r="BX925" s="129">
        <f t="shared" ref="BX925" si="18140">P925/P932</f>
        <v>2.7701951268830249E-2</v>
      </c>
      <c r="BY925" s="130">
        <f t="shared" ref="BY925" si="18141">Q925/Q932</f>
        <v>7.0161711006781424E-2</v>
      </c>
      <c r="BZ925" s="131">
        <f t="shared" ref="BZ925" si="18142">R925/R932</f>
        <v>3.4961240310077517E-2</v>
      </c>
      <c r="CA925" s="132">
        <f t="shared" ref="CA925" si="18143">S925/S932</f>
        <v>7.1072201826226117E-2</v>
      </c>
      <c r="CB925" s="129">
        <f t="shared" ref="CB925" si="18144">T925/T932</f>
        <v>3.1324157570004743E-2</v>
      </c>
      <c r="CC925" s="130">
        <f t="shared" ref="CC925" si="18145">U925/U932</f>
        <v>4.4632086851628471E-2</v>
      </c>
      <c r="CD925" s="131">
        <f t="shared" ref="CD925" si="18146">V925/V932</f>
        <v>7.3837042697487823E-2</v>
      </c>
      <c r="CE925" s="132">
        <f t="shared" ref="CE925" si="18147">W925/W932</f>
        <v>3.7888505180069067E-2</v>
      </c>
      <c r="CF925" s="129">
        <f t="shared" ref="CF925" si="18148">X925/X932</f>
        <v>4.1388518024032039E-2</v>
      </c>
      <c r="CG925" s="130">
        <f t="shared" ref="CG925" si="18149">Y925/Y932</f>
        <v>4.4804318488529012E-2</v>
      </c>
      <c r="CH925" s="131">
        <f t="shared" ref="CH925" si="18150">Z925/Z932</f>
        <v>6.3266136059954681E-2</v>
      </c>
      <c r="CI925" s="129">
        <f t="shared" ref="CI925" si="18151">AA925/AA932</f>
        <v>5.1239581107074161E-2</v>
      </c>
      <c r="CJ925" s="135">
        <f t="shared" ref="CJ925" si="18152">AB925/AB932</f>
        <v>5.0355339091802814E-2</v>
      </c>
      <c r="CK925" s="136">
        <f t="shared" ref="CK925" si="18153">AC925/AC932</f>
        <v>5.7611681908847995E-2</v>
      </c>
    </row>
    <row r="926" spans="1:89" x14ac:dyDescent="0.2">
      <c r="A926" s="146" t="s">
        <v>34</v>
      </c>
      <c r="B926" s="203">
        <v>221</v>
      </c>
      <c r="C926" s="197">
        <v>429</v>
      </c>
      <c r="D926" s="198">
        <v>54</v>
      </c>
      <c r="E926" s="199">
        <v>312</v>
      </c>
      <c r="F926" s="196">
        <v>131</v>
      </c>
      <c r="G926" s="200">
        <v>923</v>
      </c>
      <c r="H926" s="198">
        <v>340</v>
      </c>
      <c r="I926" s="199">
        <v>1255</v>
      </c>
      <c r="J926" s="196">
        <v>58</v>
      </c>
      <c r="K926" s="197">
        <v>48</v>
      </c>
      <c r="L926" s="198">
        <v>679</v>
      </c>
      <c r="M926" s="196">
        <v>180</v>
      </c>
      <c r="N926" s="201">
        <v>757</v>
      </c>
      <c r="O926" s="204">
        <v>785</v>
      </c>
      <c r="P926" s="196">
        <v>256</v>
      </c>
      <c r="Q926" s="197">
        <v>471</v>
      </c>
      <c r="R926" s="198">
        <v>422</v>
      </c>
      <c r="S926" s="199">
        <v>649</v>
      </c>
      <c r="T926" s="196">
        <v>43</v>
      </c>
      <c r="U926" s="200">
        <v>38</v>
      </c>
      <c r="V926" s="198">
        <v>753</v>
      </c>
      <c r="W926" s="205">
        <v>317</v>
      </c>
      <c r="X926" s="196">
        <v>164</v>
      </c>
      <c r="Y926" s="200">
        <v>187</v>
      </c>
      <c r="Z926" s="198">
        <v>906</v>
      </c>
      <c r="AA926" s="196">
        <v>718</v>
      </c>
      <c r="AB926" s="172">
        <f t="shared" si="17689"/>
        <v>4784</v>
      </c>
      <c r="AC926" s="173">
        <f t="shared" si="17690"/>
        <v>6312</v>
      </c>
      <c r="BI926" s="146" t="s">
        <v>34</v>
      </c>
      <c r="BJ926" s="129">
        <f>B926/B932</f>
        <v>2.1861707389454942E-2</v>
      </c>
      <c r="BK926" s="130">
        <f t="shared" ref="BK926" si="18154">C926/C932</f>
        <v>3.3073779970703876E-2</v>
      </c>
      <c r="BL926" s="131">
        <f t="shared" ref="BL926" si="18155">D926/D932</f>
        <v>1.3389536325316143E-2</v>
      </c>
      <c r="BM926" s="132">
        <f t="shared" ref="BM926" si="18156">E926/E932</f>
        <v>6.1284619917501476E-2</v>
      </c>
      <c r="BN926" s="129">
        <f t="shared" ref="BN926" si="18157">F926/F932</f>
        <v>1.1791179117911792E-2</v>
      </c>
      <c r="BO926" s="130">
        <f t="shared" ref="BO926" si="18158">G926/G932</f>
        <v>6.4383370535714288E-2</v>
      </c>
      <c r="BP926" s="131">
        <f t="shared" ref="BP926" si="18159">H926/H932</f>
        <v>1.9789302136080555E-2</v>
      </c>
      <c r="BQ926" s="132">
        <f t="shared" ref="BQ926" si="18160">I926/I932</f>
        <v>5.8519071155460227E-2</v>
      </c>
      <c r="BR926" s="129">
        <f t="shared" ref="BR926" si="18161">J926/J932</f>
        <v>2.5539409951563188E-2</v>
      </c>
      <c r="BS926" s="130">
        <f t="shared" ref="BS926" si="18162">K926/K932</f>
        <v>2.2824536376604851E-2</v>
      </c>
      <c r="BT926" s="131">
        <f t="shared" ref="BT926" si="18163">L926/L932</f>
        <v>8.4716157205240172E-2</v>
      </c>
      <c r="BU926" s="129">
        <f t="shared" ref="BU926" si="18164">M926/M932</f>
        <v>2.4766097963676389E-2</v>
      </c>
      <c r="BV926" s="133">
        <f t="shared" ref="BV926" si="18165">N926/N932</f>
        <v>3.9913529473795215E-2</v>
      </c>
      <c r="BW926" s="134">
        <f t="shared" ref="BW926" si="18166">O926/O932</f>
        <v>4.5812664137729796E-2</v>
      </c>
      <c r="BX926" s="129">
        <f t="shared" ref="BX926" si="18167">P926/P932</f>
        <v>2.5882115054089577E-2</v>
      </c>
      <c r="BY926" s="130">
        <f t="shared" ref="BY926" si="18168">Q926/Q932</f>
        <v>6.1424100156494521E-2</v>
      </c>
      <c r="BZ926" s="131">
        <f t="shared" ref="BZ926" si="18169">R926/R932</f>
        <v>3.2713178294573646E-2</v>
      </c>
      <c r="CA926" s="132">
        <f t="shared" ref="CA926" si="18170">S926/S932</f>
        <v>6.1093852960557284E-2</v>
      </c>
      <c r="CB926" s="129">
        <f t="shared" ref="CB926" si="18171">T926/T932</f>
        <v>2.0408163265306121E-2</v>
      </c>
      <c r="CC926" s="130">
        <f t="shared" ref="CC926" si="18172">U926/U932</f>
        <v>2.2919179734620022E-2</v>
      </c>
      <c r="CD926" s="131">
        <f t="shared" ref="CD926" si="18173">V926/V932</f>
        <v>7.1926640557837429E-2</v>
      </c>
      <c r="CE926" s="132">
        <f t="shared" ref="CE926" si="18174">W926/W932</f>
        <v>3.1277750370004936E-2</v>
      </c>
      <c r="CF926" s="129">
        <f t="shared" ref="CF926" si="18175">X926/X932</f>
        <v>1.824655095683133E-2</v>
      </c>
      <c r="CG926" s="130">
        <f t="shared" ref="CG926" si="18176">Y926/Y932</f>
        <v>5.0472334682860998E-2</v>
      </c>
      <c r="CH926" s="131">
        <f t="shared" ref="CH926" si="18177">Z926/Z932</f>
        <v>5.2634636611863128E-2</v>
      </c>
      <c r="CI926" s="129">
        <f t="shared" ref="CI926" si="18178">AA926/AA932</f>
        <v>3.8362898055139989E-2</v>
      </c>
      <c r="CJ926" s="135">
        <f t="shared" ref="CJ926" si="18179">AB926/AB932</f>
        <v>3.5901630732516343E-2</v>
      </c>
      <c r="CK926" s="136">
        <f t="shared" ref="CK926" si="18180">AC926/AC932</f>
        <v>4.751044371683414E-2</v>
      </c>
    </row>
    <row r="927" spans="1:89" x14ac:dyDescent="0.2">
      <c r="A927" s="137" t="s">
        <v>35</v>
      </c>
      <c r="B927" s="206">
        <v>0</v>
      </c>
      <c r="C927" s="190">
        <v>313</v>
      </c>
      <c r="D927" s="191">
        <v>2</v>
      </c>
      <c r="E927" s="192">
        <v>239</v>
      </c>
      <c r="F927" s="189">
        <v>3</v>
      </c>
      <c r="G927" s="193">
        <v>343</v>
      </c>
      <c r="H927" s="191">
        <v>40</v>
      </c>
      <c r="I927" s="192">
        <v>358</v>
      </c>
      <c r="J927" s="189">
        <v>7</v>
      </c>
      <c r="K927" s="190">
        <v>10</v>
      </c>
      <c r="L927" s="191">
        <v>97</v>
      </c>
      <c r="M927" s="189">
        <v>29</v>
      </c>
      <c r="N927" s="194">
        <v>81</v>
      </c>
      <c r="O927" s="207">
        <v>161</v>
      </c>
      <c r="P927" s="189">
        <v>33</v>
      </c>
      <c r="Q927" s="190">
        <v>90</v>
      </c>
      <c r="R927" s="191">
        <v>98</v>
      </c>
      <c r="S927" s="192">
        <v>67</v>
      </c>
      <c r="T927" s="189">
        <v>16</v>
      </c>
      <c r="U927" s="193">
        <v>5</v>
      </c>
      <c r="V927" s="191">
        <v>81</v>
      </c>
      <c r="W927" s="208">
        <v>12</v>
      </c>
      <c r="X927" s="189">
        <v>19</v>
      </c>
      <c r="Y927" s="193">
        <v>10</v>
      </c>
      <c r="Z927" s="191">
        <v>100</v>
      </c>
      <c r="AA927" s="189">
        <v>25</v>
      </c>
      <c r="AB927" s="172">
        <f t="shared" si="17689"/>
        <v>577</v>
      </c>
      <c r="AC927" s="173">
        <f t="shared" si="17690"/>
        <v>1662</v>
      </c>
      <c r="BI927" s="137" t="s">
        <v>35</v>
      </c>
      <c r="BJ927" s="129">
        <f>B927/B932</f>
        <v>0</v>
      </c>
      <c r="BK927" s="130">
        <f t="shared" ref="BK927" si="18181">C927/C932</f>
        <v>2.413075321871868E-2</v>
      </c>
      <c r="BL927" s="131">
        <f t="shared" ref="BL927" si="18182">D927/D932</f>
        <v>4.9590875278948676E-4</v>
      </c>
      <c r="BM927" s="132">
        <f t="shared" ref="BM927" si="18183">E927/E932</f>
        <v>4.6945590257316837E-2</v>
      </c>
      <c r="BN927" s="129">
        <f t="shared" ref="BN927" si="18184">F927/F932</f>
        <v>2.7002700270027002E-4</v>
      </c>
      <c r="BO927" s="130">
        <f t="shared" ref="BO927" si="18185">G927/G932</f>
        <v>2.392578125E-2</v>
      </c>
      <c r="BP927" s="131">
        <f t="shared" ref="BP927" si="18186">H927/H932</f>
        <v>2.3281531924800652E-3</v>
      </c>
      <c r="BQ927" s="132">
        <f t="shared" ref="BQ927" si="18187">I927/I932</f>
        <v>1.6693089620442039E-2</v>
      </c>
      <c r="BR927" s="129">
        <f t="shared" ref="BR927" si="18188">J927/J932</f>
        <v>3.0823425803610744E-3</v>
      </c>
      <c r="BS927" s="130">
        <f t="shared" ref="BS927" si="18189">K927/K932</f>
        <v>4.7551117451260106E-3</v>
      </c>
      <c r="BT927" s="131">
        <f t="shared" ref="BT927" si="18190">L927/L932</f>
        <v>1.2102308172177167E-2</v>
      </c>
      <c r="BU927" s="129">
        <f t="shared" ref="BU927" si="18191">M927/M932</f>
        <v>3.9900935608145295E-3</v>
      </c>
      <c r="BV927" s="133">
        <f t="shared" ref="BV927" si="18192">N927/N932</f>
        <v>4.2708003796267007E-3</v>
      </c>
      <c r="BW927" s="134">
        <f t="shared" ref="BW927" si="18193">O927/O932</f>
        <v>9.3959731543624154E-3</v>
      </c>
      <c r="BX927" s="129">
        <f t="shared" ref="BX927" si="18194">P927/P932</f>
        <v>3.3363663936912345E-3</v>
      </c>
      <c r="BY927" s="130">
        <f t="shared" ref="BY927" si="18195">Q927/Q932</f>
        <v>1.1737089201877934E-2</v>
      </c>
      <c r="BZ927" s="131">
        <f t="shared" ref="BZ927" si="18196">R927/R932</f>
        <v>7.5968992248062013E-3</v>
      </c>
      <c r="CA927" s="132">
        <f t="shared" ref="CA927" si="18197">S927/S932</f>
        <v>6.3070695660359596E-3</v>
      </c>
      <c r="CB927" s="129">
        <f t="shared" ref="CB927" si="18198">T927/T932</f>
        <v>7.5937351684859994E-3</v>
      </c>
      <c r="CC927" s="130">
        <f t="shared" ref="CC927" si="18199">U927/U932</f>
        <v>3.0156815440289505E-3</v>
      </c>
      <c r="CD927" s="131">
        <f t="shared" ref="CD927" si="18200">V927/V932</f>
        <v>7.7371286655841054E-3</v>
      </c>
      <c r="CE927" s="132">
        <f t="shared" ref="CE927" si="18201">W927/W932</f>
        <v>1.1840157868771583E-3</v>
      </c>
      <c r="CF927" s="129">
        <f t="shared" ref="CF927" si="18202">X927/X932</f>
        <v>2.113929684023142E-3</v>
      </c>
      <c r="CG927" s="130">
        <f t="shared" ref="CG927" si="18203">Y927/Y932</f>
        <v>2.6990553306342779E-3</v>
      </c>
      <c r="CH927" s="131">
        <f t="shared" ref="CH927" si="18204">Z927/Z932</f>
        <v>5.8095625399407422E-3</v>
      </c>
      <c r="CI927" s="129">
        <f t="shared" ref="CI927" si="18205">AA927/AA932</f>
        <v>1.3357555033126735E-3</v>
      </c>
      <c r="CJ927" s="135">
        <f t="shared" ref="CJ927" si="18206">AB927/AB932</f>
        <v>4.3301088906065903E-3</v>
      </c>
      <c r="CK927" s="136">
        <f t="shared" ref="CK927" si="18207">AC927/AC932</f>
        <v>1.2509879191599864E-2</v>
      </c>
    </row>
    <row r="928" spans="1:89" x14ac:dyDescent="0.2">
      <c r="A928" s="146" t="s">
        <v>36</v>
      </c>
      <c r="B928" s="203"/>
      <c r="C928" s="197"/>
      <c r="D928" s="198"/>
      <c r="E928" s="199"/>
      <c r="F928" s="196"/>
      <c r="G928" s="200"/>
      <c r="H928" s="198"/>
      <c r="I928" s="199"/>
      <c r="J928" s="196"/>
      <c r="K928" s="200"/>
      <c r="L928" s="198"/>
      <c r="M928" s="196"/>
      <c r="N928" s="201"/>
      <c r="O928" s="204"/>
      <c r="P928" s="196"/>
      <c r="Q928" s="200"/>
      <c r="R928" s="198"/>
      <c r="S928" s="199"/>
      <c r="T928" s="196"/>
      <c r="U928" s="200"/>
      <c r="V928" s="198"/>
      <c r="W928" s="199"/>
      <c r="X928" s="196"/>
      <c r="Y928" s="200"/>
      <c r="Z928" s="198"/>
      <c r="AA928" s="196"/>
      <c r="AB928" s="172">
        <f t="shared" si="17689"/>
        <v>0</v>
      </c>
      <c r="AC928" s="173">
        <f t="shared" si="17690"/>
        <v>0</v>
      </c>
      <c r="BI928" s="146" t="s">
        <v>36</v>
      </c>
      <c r="BJ928" s="129">
        <f>B928/B932</f>
        <v>0</v>
      </c>
      <c r="BK928" s="130">
        <f t="shared" ref="BK928" si="18208">C928/C932</f>
        <v>0</v>
      </c>
      <c r="BL928" s="131">
        <f t="shared" ref="BL928" si="18209">D928/D932</f>
        <v>0</v>
      </c>
      <c r="BM928" s="132">
        <f t="shared" ref="BM928" si="18210">E928/E932</f>
        <v>0</v>
      </c>
      <c r="BN928" s="129">
        <f t="shared" ref="BN928" si="18211">F928/F932</f>
        <v>0</v>
      </c>
      <c r="BO928" s="130">
        <f t="shared" ref="BO928" si="18212">G928/G932</f>
        <v>0</v>
      </c>
      <c r="BP928" s="131">
        <f t="shared" ref="BP928" si="18213">H928/H932</f>
        <v>0</v>
      </c>
      <c r="BQ928" s="132">
        <f t="shared" ref="BQ928" si="18214">I928/I932</f>
        <v>0</v>
      </c>
      <c r="BR928" s="129">
        <f t="shared" ref="BR928" si="18215">J928/J932</f>
        <v>0</v>
      </c>
      <c r="BS928" s="130">
        <f t="shared" ref="BS928" si="18216">K928/K932</f>
        <v>0</v>
      </c>
      <c r="BT928" s="131">
        <f t="shared" ref="BT928" si="18217">L928/L932</f>
        <v>0</v>
      </c>
      <c r="BU928" s="129">
        <f t="shared" ref="BU928" si="18218">M928/M932</f>
        <v>0</v>
      </c>
      <c r="BV928" s="133">
        <f t="shared" ref="BV928" si="18219">N928/N932</f>
        <v>0</v>
      </c>
      <c r="BW928" s="134">
        <f t="shared" ref="BW928" si="18220">O928/O932</f>
        <v>0</v>
      </c>
      <c r="BX928" s="129">
        <f t="shared" ref="BX928" si="18221">P928/P932</f>
        <v>0</v>
      </c>
      <c r="BY928" s="130">
        <f t="shared" ref="BY928" si="18222">Q928/Q932</f>
        <v>0</v>
      </c>
      <c r="BZ928" s="131">
        <f t="shared" ref="BZ928" si="18223">R928/R932</f>
        <v>0</v>
      </c>
      <c r="CA928" s="132">
        <f t="shared" ref="CA928" si="18224">S928/S932</f>
        <v>0</v>
      </c>
      <c r="CB928" s="129">
        <f t="shared" ref="CB928" si="18225">T928/T932</f>
        <v>0</v>
      </c>
      <c r="CC928" s="130">
        <f t="shared" ref="CC928" si="18226">U928/U932</f>
        <v>0</v>
      </c>
      <c r="CD928" s="131">
        <f t="shared" ref="CD928" si="18227">V928/V932</f>
        <v>0</v>
      </c>
      <c r="CE928" s="132">
        <f t="shared" ref="CE928" si="18228">W928/W932</f>
        <v>0</v>
      </c>
      <c r="CF928" s="129">
        <f t="shared" ref="CF928" si="18229">X928/X932</f>
        <v>0</v>
      </c>
      <c r="CG928" s="130">
        <f t="shared" ref="CG928" si="18230">Y928/Y932</f>
        <v>0</v>
      </c>
      <c r="CH928" s="131">
        <f t="shared" ref="CH928" si="18231">Z928/Z932</f>
        <v>0</v>
      </c>
      <c r="CI928" s="129">
        <f t="shared" ref="CI928" si="18232">AA928/AA932</f>
        <v>0</v>
      </c>
      <c r="CJ928" s="135">
        <f t="shared" ref="CJ928" si="18233">AB928/AB932</f>
        <v>0</v>
      </c>
      <c r="CK928" s="136">
        <f t="shared" ref="CK928" si="18234">AC928/AC932</f>
        <v>0</v>
      </c>
    </row>
    <row r="929" spans="1:89" x14ac:dyDescent="0.2">
      <c r="A929" s="137" t="s">
        <v>37</v>
      </c>
      <c r="B929" s="59"/>
      <c r="C929" s="60"/>
      <c r="D929" s="139"/>
      <c r="E929" s="140"/>
      <c r="F929" s="138"/>
      <c r="G929" s="141"/>
      <c r="H929" s="139"/>
      <c r="I929" s="140"/>
      <c r="J929" s="138"/>
      <c r="K929" s="141"/>
      <c r="L929" s="139"/>
      <c r="M929" s="138"/>
      <c r="N929" s="142"/>
      <c r="O929" s="143"/>
      <c r="P929" s="138"/>
      <c r="Q929" s="141"/>
      <c r="R929" s="139"/>
      <c r="S929" s="140"/>
      <c r="T929" s="138"/>
      <c r="U929" s="141"/>
      <c r="V929" s="139"/>
      <c r="W929" s="140"/>
      <c r="X929" s="138"/>
      <c r="Y929" s="141"/>
      <c r="Z929" s="144"/>
      <c r="AA929" s="145"/>
      <c r="AB929" s="172">
        <f t="shared" si="17689"/>
        <v>0</v>
      </c>
      <c r="AC929" s="173">
        <f t="shared" si="17690"/>
        <v>0</v>
      </c>
      <c r="BI929" s="137" t="s">
        <v>37</v>
      </c>
      <c r="BJ929" s="129">
        <f>B929/B932</f>
        <v>0</v>
      </c>
      <c r="BK929" s="130">
        <f t="shared" ref="BK929" si="18235">C929/C932</f>
        <v>0</v>
      </c>
      <c r="BL929" s="131">
        <f t="shared" ref="BL929" si="18236">D929/D932</f>
        <v>0</v>
      </c>
      <c r="BM929" s="132">
        <f t="shared" ref="BM929" si="18237">E929/E932</f>
        <v>0</v>
      </c>
      <c r="BN929" s="129">
        <f t="shared" ref="BN929" si="18238">F929/F932</f>
        <v>0</v>
      </c>
      <c r="BO929" s="130">
        <f t="shared" ref="BO929" si="18239">G929/G932</f>
        <v>0</v>
      </c>
      <c r="BP929" s="131">
        <f t="shared" ref="BP929" si="18240">H929/H932</f>
        <v>0</v>
      </c>
      <c r="BQ929" s="132">
        <f t="shared" ref="BQ929" si="18241">I929/I932</f>
        <v>0</v>
      </c>
      <c r="BR929" s="129">
        <f t="shared" ref="BR929" si="18242">J929/J932</f>
        <v>0</v>
      </c>
      <c r="BS929" s="130">
        <f t="shared" ref="BS929" si="18243">K929/K932</f>
        <v>0</v>
      </c>
      <c r="BT929" s="131">
        <f t="shared" ref="BT929" si="18244">L929/L932</f>
        <v>0</v>
      </c>
      <c r="BU929" s="129">
        <f t="shared" ref="BU929" si="18245">M929/M932</f>
        <v>0</v>
      </c>
      <c r="BV929" s="133">
        <f t="shared" ref="BV929" si="18246">N929/N932</f>
        <v>0</v>
      </c>
      <c r="BW929" s="134">
        <f t="shared" ref="BW929" si="18247">O929/O932</f>
        <v>0</v>
      </c>
      <c r="BX929" s="129">
        <f t="shared" ref="BX929" si="18248">P929/P932</f>
        <v>0</v>
      </c>
      <c r="BY929" s="130">
        <f t="shared" ref="BY929" si="18249">Q929/Q932</f>
        <v>0</v>
      </c>
      <c r="BZ929" s="131">
        <f t="shared" ref="BZ929" si="18250">R929/R932</f>
        <v>0</v>
      </c>
      <c r="CA929" s="132">
        <f t="shared" ref="CA929" si="18251">S929/S932</f>
        <v>0</v>
      </c>
      <c r="CB929" s="129">
        <f t="shared" ref="CB929" si="18252">T929/T932</f>
        <v>0</v>
      </c>
      <c r="CC929" s="130">
        <f t="shared" ref="CC929" si="18253">U929/U932</f>
        <v>0</v>
      </c>
      <c r="CD929" s="131">
        <f t="shared" ref="CD929" si="18254">V929/V932</f>
        <v>0</v>
      </c>
      <c r="CE929" s="132">
        <f t="shared" ref="CE929" si="18255">W929/W932</f>
        <v>0</v>
      </c>
      <c r="CF929" s="129">
        <f t="shared" ref="CF929" si="18256">X929/X932</f>
        <v>0</v>
      </c>
      <c r="CG929" s="130">
        <f t="shared" ref="CG929" si="18257">Y929/Y932</f>
        <v>0</v>
      </c>
      <c r="CH929" s="131">
        <f t="shared" ref="CH929" si="18258">Z929/Z932</f>
        <v>0</v>
      </c>
      <c r="CI929" s="129">
        <f t="shared" ref="CI929" si="18259">AA929/AA932</f>
        <v>0</v>
      </c>
      <c r="CJ929" s="135">
        <f t="shared" ref="CJ929" si="18260">AB929/AB932</f>
        <v>0</v>
      </c>
      <c r="CK929" s="136">
        <f t="shared" ref="CK929" si="18261">AC929/AC932</f>
        <v>0</v>
      </c>
    </row>
    <row r="930" spans="1:89" x14ac:dyDescent="0.2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>
        <f t="shared" si="17689"/>
        <v>0</v>
      </c>
      <c r="AC930" s="173">
        <f t="shared" si="17690"/>
        <v>0</v>
      </c>
      <c r="BI930" s="146" t="s">
        <v>38</v>
      </c>
      <c r="BJ930" s="129">
        <f>B930/B932</f>
        <v>0</v>
      </c>
      <c r="BK930" s="130">
        <f t="shared" ref="BK930" si="18262">C930/C932</f>
        <v>0</v>
      </c>
      <c r="BL930" s="131">
        <f t="shared" ref="BL930" si="18263">D930/D932</f>
        <v>0</v>
      </c>
      <c r="BM930" s="132">
        <f t="shared" ref="BM930" si="18264">E930/E932</f>
        <v>0</v>
      </c>
      <c r="BN930" s="129">
        <f t="shared" ref="BN930" si="18265">F930/F932</f>
        <v>0</v>
      </c>
      <c r="BO930" s="130">
        <f t="shared" ref="BO930" si="18266">G930/G932</f>
        <v>0</v>
      </c>
      <c r="BP930" s="131">
        <f t="shared" ref="BP930" si="18267">H930/H932</f>
        <v>0</v>
      </c>
      <c r="BQ930" s="132">
        <f t="shared" ref="BQ930" si="18268">I930/I932</f>
        <v>0</v>
      </c>
      <c r="BR930" s="129">
        <f t="shared" ref="BR930" si="18269">J930/J932</f>
        <v>0</v>
      </c>
      <c r="BS930" s="130">
        <f t="shared" ref="BS930" si="18270">K930/K932</f>
        <v>0</v>
      </c>
      <c r="BT930" s="131">
        <f t="shared" ref="BT930" si="18271">L930/L932</f>
        <v>0</v>
      </c>
      <c r="BU930" s="129">
        <f t="shared" ref="BU930" si="18272">M930/M932</f>
        <v>0</v>
      </c>
      <c r="BV930" s="133">
        <f t="shared" ref="BV930" si="18273">N930/N932</f>
        <v>0</v>
      </c>
      <c r="BW930" s="134">
        <f t="shared" ref="BW930" si="18274">O930/O932</f>
        <v>0</v>
      </c>
      <c r="BX930" s="129">
        <f t="shared" ref="BX930" si="18275">P930/P932</f>
        <v>0</v>
      </c>
      <c r="BY930" s="130">
        <f t="shared" ref="BY930" si="18276">Q930/Q932</f>
        <v>0</v>
      </c>
      <c r="BZ930" s="131">
        <f t="shared" ref="BZ930" si="18277">R930/R932</f>
        <v>0</v>
      </c>
      <c r="CA930" s="132">
        <f t="shared" ref="CA930" si="18278">S930/S932</f>
        <v>0</v>
      </c>
      <c r="CB930" s="129">
        <f t="shared" ref="CB930" si="18279">T930/T932</f>
        <v>0</v>
      </c>
      <c r="CC930" s="130">
        <f t="shared" ref="CC930" si="18280">U930/U932</f>
        <v>0</v>
      </c>
      <c r="CD930" s="131">
        <f t="shared" ref="CD930" si="18281">V930/V932</f>
        <v>0</v>
      </c>
      <c r="CE930" s="132">
        <f t="shared" ref="CE930" si="18282">W930/W932</f>
        <v>0</v>
      </c>
      <c r="CF930" s="129">
        <f t="shared" ref="CF930" si="18283">X930/X932</f>
        <v>0</v>
      </c>
      <c r="CG930" s="130">
        <f t="shared" ref="CG930" si="18284">Y930/Y932</f>
        <v>0</v>
      </c>
      <c r="CH930" s="131">
        <f t="shared" ref="CH930" si="18285">Z930/Z932</f>
        <v>0</v>
      </c>
      <c r="CI930" s="129">
        <f t="shared" ref="CI930" si="18286">AA930/AA932</f>
        <v>0</v>
      </c>
      <c r="CJ930" s="135">
        <f t="shared" ref="CJ930" si="18287">AB930/AB932</f>
        <v>0</v>
      </c>
      <c r="CK930" s="136">
        <f t="shared" ref="CK930" si="18288">AC930/AC932</f>
        <v>0</v>
      </c>
    </row>
    <row r="931" spans="1:89" ht="13.5" thickBot="1" x14ac:dyDescent="0.25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>
        <f t="shared" si="17689"/>
        <v>0</v>
      </c>
      <c r="AC931" s="173">
        <f t="shared" si="17690"/>
        <v>0</v>
      </c>
      <c r="BI931" s="137" t="s">
        <v>39</v>
      </c>
      <c r="BJ931" s="129">
        <f>B931/B932</f>
        <v>0</v>
      </c>
      <c r="BK931" s="130">
        <f t="shared" ref="BK931" si="18289">C931/C932</f>
        <v>0</v>
      </c>
      <c r="BL931" s="131">
        <f t="shared" ref="BL931" si="18290">D931/D932</f>
        <v>0</v>
      </c>
      <c r="BM931" s="132">
        <f t="shared" ref="BM931" si="18291">E931/E932</f>
        <v>0</v>
      </c>
      <c r="BN931" s="129">
        <f t="shared" ref="BN931" si="18292">F931/F932</f>
        <v>0</v>
      </c>
      <c r="BO931" s="130">
        <f t="shared" ref="BO931" si="18293">G931/G932</f>
        <v>0</v>
      </c>
      <c r="BP931" s="131">
        <f t="shared" ref="BP931" si="18294">H931/H932</f>
        <v>0</v>
      </c>
      <c r="BQ931" s="132">
        <f t="shared" ref="BQ931" si="18295">I931/I932</f>
        <v>0</v>
      </c>
      <c r="BR931" s="129">
        <f t="shared" ref="BR931" si="18296">J931/J932</f>
        <v>0</v>
      </c>
      <c r="BS931" s="130">
        <f t="shared" ref="BS931" si="18297">K931/K932</f>
        <v>0</v>
      </c>
      <c r="BT931" s="131">
        <f t="shared" ref="BT931" si="18298">L931/L932</f>
        <v>0</v>
      </c>
      <c r="BU931" s="129">
        <f t="shared" ref="BU931" si="18299">M931/M932</f>
        <v>0</v>
      </c>
      <c r="BV931" s="133">
        <f t="shared" ref="BV931" si="18300">N931/N932</f>
        <v>0</v>
      </c>
      <c r="BW931" s="134">
        <f t="shared" ref="BW931" si="18301">O931/O932</f>
        <v>0</v>
      </c>
      <c r="BX931" s="129">
        <f t="shared" ref="BX931" si="18302">P931/P932</f>
        <v>0</v>
      </c>
      <c r="BY931" s="130">
        <f t="shared" ref="BY931" si="18303">Q931/Q932</f>
        <v>0</v>
      </c>
      <c r="BZ931" s="131">
        <f t="shared" ref="BZ931" si="18304">R931/R932</f>
        <v>0</v>
      </c>
      <c r="CA931" s="132">
        <f t="shared" ref="CA931" si="18305">S931/S932</f>
        <v>0</v>
      </c>
      <c r="CB931" s="129">
        <f t="shared" ref="CB931" si="18306">T931/T932</f>
        <v>0</v>
      </c>
      <c r="CC931" s="130">
        <f t="shared" ref="CC931" si="18307">U931/U932</f>
        <v>0</v>
      </c>
      <c r="CD931" s="131">
        <f t="shared" ref="CD931" si="18308">V931/V932</f>
        <v>0</v>
      </c>
      <c r="CE931" s="132">
        <f t="shared" ref="CE931" si="18309">W931/W932</f>
        <v>0</v>
      </c>
      <c r="CF931" s="129">
        <f t="shared" ref="CF931" si="18310">X931/X932</f>
        <v>0</v>
      </c>
      <c r="CG931" s="130">
        <f t="shared" ref="CG931" si="18311">Y931/Y932</f>
        <v>0</v>
      </c>
      <c r="CH931" s="131">
        <f t="shared" ref="CH931" si="18312">Z931/Z932</f>
        <v>0</v>
      </c>
      <c r="CI931" s="129">
        <f t="shared" ref="CI931" si="18313">AA931/AA932</f>
        <v>0</v>
      </c>
      <c r="CJ931" s="135">
        <f t="shared" ref="CJ931" si="18314">AB931/AB932</f>
        <v>0</v>
      </c>
      <c r="CK931" s="136">
        <f t="shared" ref="CK931" si="18315">AC931/AC932</f>
        <v>0</v>
      </c>
    </row>
    <row r="932" spans="1:89" ht="14.25" thickTop="1" thickBot="1" x14ac:dyDescent="0.25">
      <c r="A932" s="267" t="s">
        <v>13</v>
      </c>
      <c r="B932" s="20">
        <f t="shared" ref="B932:AA932" si="18316">SUM(B909:B931)</f>
        <v>10109</v>
      </c>
      <c r="C932" s="21">
        <f t="shared" si="18316"/>
        <v>12971</v>
      </c>
      <c r="D932" s="20">
        <f t="shared" si="18316"/>
        <v>4033</v>
      </c>
      <c r="E932" s="21">
        <f t="shared" si="18316"/>
        <v>5091</v>
      </c>
      <c r="F932" s="20">
        <f t="shared" si="18316"/>
        <v>11110</v>
      </c>
      <c r="G932" s="21">
        <f t="shared" si="18316"/>
        <v>14336</v>
      </c>
      <c r="H932" s="20">
        <f t="shared" si="18316"/>
        <v>17181</v>
      </c>
      <c r="I932" s="21">
        <f t="shared" si="18316"/>
        <v>21446</v>
      </c>
      <c r="J932" s="20">
        <f t="shared" si="18316"/>
        <v>2271</v>
      </c>
      <c r="K932" s="21">
        <f t="shared" si="18316"/>
        <v>2103</v>
      </c>
      <c r="L932" s="20">
        <f t="shared" si="18316"/>
        <v>8015</v>
      </c>
      <c r="M932" s="21">
        <f t="shared" si="18316"/>
        <v>7268</v>
      </c>
      <c r="N932" s="20">
        <f t="shared" si="18316"/>
        <v>18966</v>
      </c>
      <c r="O932" s="21">
        <f t="shared" si="18316"/>
        <v>17135</v>
      </c>
      <c r="P932" s="20">
        <f t="shared" si="18316"/>
        <v>9891</v>
      </c>
      <c r="Q932" s="21">
        <f t="shared" si="18316"/>
        <v>7668</v>
      </c>
      <c r="R932" s="20">
        <f t="shared" si="18316"/>
        <v>12900</v>
      </c>
      <c r="S932" s="21">
        <f t="shared" si="18316"/>
        <v>10623</v>
      </c>
      <c r="T932" s="20">
        <f t="shared" si="18316"/>
        <v>2107</v>
      </c>
      <c r="U932" s="21">
        <f t="shared" si="18316"/>
        <v>1658</v>
      </c>
      <c r="V932" s="20">
        <f t="shared" si="18316"/>
        <v>10469</v>
      </c>
      <c r="W932" s="21">
        <f t="shared" si="18316"/>
        <v>10135</v>
      </c>
      <c r="X932" s="20">
        <f t="shared" si="18316"/>
        <v>8988</v>
      </c>
      <c r="Y932" s="21">
        <f t="shared" si="18316"/>
        <v>3705</v>
      </c>
      <c r="Z932" s="20">
        <f t="shared" si="18316"/>
        <v>17213</v>
      </c>
      <c r="AA932" s="21">
        <f t="shared" si="18316"/>
        <v>18716</v>
      </c>
      <c r="AB932" s="174">
        <f t="shared" ref="AB932:AC932" si="18317">SUM(AB908:AB931)</f>
        <v>133253</v>
      </c>
      <c r="AC932" s="175">
        <f t="shared" si="18317"/>
        <v>132855</v>
      </c>
      <c r="BI932" s="267" t="s">
        <v>13</v>
      </c>
      <c r="BJ932" s="155">
        <f>SUM(BJ908:BJ931)</f>
        <v>1</v>
      </c>
      <c r="BK932" s="156">
        <f t="shared" ref="BK932:CK932" si="18318">SUM(BK908:BK931)</f>
        <v>1</v>
      </c>
      <c r="BL932" s="155">
        <f t="shared" si="18318"/>
        <v>1</v>
      </c>
      <c r="BM932" s="156">
        <f t="shared" si="18318"/>
        <v>1</v>
      </c>
      <c r="BN932" s="155">
        <f t="shared" si="18318"/>
        <v>1</v>
      </c>
      <c r="BO932" s="156">
        <f t="shared" si="18318"/>
        <v>0.99999999999999989</v>
      </c>
      <c r="BP932" s="155">
        <f t="shared" si="18318"/>
        <v>0.99999999999999978</v>
      </c>
      <c r="BQ932" s="156">
        <f t="shared" si="18318"/>
        <v>1</v>
      </c>
      <c r="BR932" s="155">
        <f t="shared" si="18318"/>
        <v>1.0000000000000002</v>
      </c>
      <c r="BS932" s="156">
        <f t="shared" si="18318"/>
        <v>1.0000000000000002</v>
      </c>
      <c r="BT932" s="155">
        <f t="shared" si="18318"/>
        <v>1</v>
      </c>
      <c r="BU932" s="156">
        <f t="shared" si="18318"/>
        <v>0.99999999999999978</v>
      </c>
      <c r="BV932" s="155">
        <f t="shared" si="18318"/>
        <v>1.0000000000000002</v>
      </c>
      <c r="BW932" s="156">
        <f t="shared" si="18318"/>
        <v>1</v>
      </c>
      <c r="BX932" s="155">
        <f t="shared" si="18318"/>
        <v>1</v>
      </c>
      <c r="BY932" s="156">
        <f t="shared" si="18318"/>
        <v>1.0000000000000002</v>
      </c>
      <c r="BZ932" s="155">
        <f t="shared" si="18318"/>
        <v>1</v>
      </c>
      <c r="CA932" s="156">
        <f t="shared" si="18318"/>
        <v>0.99999999999999989</v>
      </c>
      <c r="CB932" s="155">
        <f t="shared" si="18318"/>
        <v>1.0000000000000002</v>
      </c>
      <c r="CC932" s="156">
        <f t="shared" si="18318"/>
        <v>1.0000000000000002</v>
      </c>
      <c r="CD932" s="155">
        <f t="shared" si="18318"/>
        <v>1</v>
      </c>
      <c r="CE932" s="156">
        <f t="shared" si="18318"/>
        <v>1</v>
      </c>
      <c r="CF932" s="155">
        <f t="shared" si="18318"/>
        <v>0.99999999999999989</v>
      </c>
      <c r="CG932" s="156">
        <f t="shared" si="18318"/>
        <v>1</v>
      </c>
      <c r="CH932" s="155">
        <f t="shared" si="18318"/>
        <v>0.99999999999999989</v>
      </c>
      <c r="CI932" s="156">
        <f t="shared" si="18318"/>
        <v>1.0000000000000002</v>
      </c>
      <c r="CJ932" s="155">
        <f t="shared" si="18318"/>
        <v>0.99999999999999989</v>
      </c>
      <c r="CK932" s="156">
        <f t="shared" si="18318"/>
        <v>1</v>
      </c>
    </row>
    <row r="933" spans="1:89" ht="13.5" thickTop="1" x14ac:dyDescent="0.2">
      <c r="A933" s="187"/>
    </row>
    <row r="935" spans="1:89" x14ac:dyDescent="0.2">
      <c r="A935" s="301">
        <f>+A904+1</f>
        <v>44500</v>
      </c>
      <c r="B935" s="301"/>
      <c r="C935" s="301"/>
      <c r="D935" s="301"/>
      <c r="AE935" s="270"/>
      <c r="BI935" s="300">
        <f>+BI873+2</f>
        <v>44500</v>
      </c>
      <c r="BJ935" s="300"/>
      <c r="BK935" s="300"/>
      <c r="BL935" s="300"/>
    </row>
    <row r="936" spans="1:89" ht="13.5" thickBot="1" x14ac:dyDescent="0.25">
      <c r="AE936" s="270" t="s">
        <v>84</v>
      </c>
    </row>
    <row r="937" spans="1:89" ht="14.25" thickTop="1" thickBot="1" x14ac:dyDescent="0.25">
      <c r="A937" s="298" t="s">
        <v>0</v>
      </c>
      <c r="B937" s="292" t="s">
        <v>1</v>
      </c>
      <c r="C937" s="293"/>
      <c r="D937" s="292" t="s">
        <v>2</v>
      </c>
      <c r="E937" s="293"/>
      <c r="F937" s="292" t="s">
        <v>3</v>
      </c>
      <c r="G937" s="293"/>
      <c r="H937" s="292" t="s">
        <v>4</v>
      </c>
      <c r="I937" s="293"/>
      <c r="J937" s="292" t="s">
        <v>5</v>
      </c>
      <c r="K937" s="293"/>
      <c r="L937" s="292" t="s">
        <v>6</v>
      </c>
      <c r="M937" s="293"/>
      <c r="N937" s="292" t="s">
        <v>7</v>
      </c>
      <c r="O937" s="293"/>
      <c r="P937" s="292" t="s">
        <v>8</v>
      </c>
      <c r="Q937" s="293"/>
      <c r="R937" s="292" t="s">
        <v>9</v>
      </c>
      <c r="S937" s="293"/>
      <c r="T937" s="292" t="s">
        <v>10</v>
      </c>
      <c r="U937" s="293"/>
      <c r="V937" s="292" t="s">
        <v>11</v>
      </c>
      <c r="W937" s="293"/>
      <c r="X937" s="292" t="s">
        <v>12</v>
      </c>
      <c r="Y937" s="293"/>
      <c r="Z937" s="294" t="s">
        <v>40</v>
      </c>
      <c r="AA937" s="295"/>
      <c r="AB937" s="296" t="s">
        <v>41</v>
      </c>
      <c r="AC937" s="297"/>
      <c r="AE937" s="298" t="s">
        <v>0</v>
      </c>
      <c r="AF937" s="292" t="s">
        <v>1</v>
      </c>
      <c r="AG937" s="293"/>
      <c r="AH937" s="292" t="s">
        <v>2</v>
      </c>
      <c r="AI937" s="293"/>
      <c r="AJ937" s="292" t="s">
        <v>3</v>
      </c>
      <c r="AK937" s="293"/>
      <c r="AL937" s="292" t="s">
        <v>4</v>
      </c>
      <c r="AM937" s="293"/>
      <c r="AN937" s="292" t="s">
        <v>5</v>
      </c>
      <c r="AO937" s="293"/>
      <c r="AP937" s="292" t="s">
        <v>6</v>
      </c>
      <c r="AQ937" s="293"/>
      <c r="AR937" s="292" t="s">
        <v>7</v>
      </c>
      <c r="AS937" s="293"/>
      <c r="AT937" s="292" t="s">
        <v>8</v>
      </c>
      <c r="AU937" s="293"/>
      <c r="AV937" s="292" t="s">
        <v>9</v>
      </c>
      <c r="AW937" s="293"/>
      <c r="AX937" s="292" t="s">
        <v>10</v>
      </c>
      <c r="AY937" s="293"/>
      <c r="AZ937" s="292" t="s">
        <v>11</v>
      </c>
      <c r="BA937" s="293"/>
      <c r="BB937" s="292" t="s">
        <v>12</v>
      </c>
      <c r="BC937" s="293"/>
      <c r="BD937" s="294" t="s">
        <v>40</v>
      </c>
      <c r="BE937" s="295"/>
      <c r="BF937" s="296" t="s">
        <v>41</v>
      </c>
      <c r="BG937" s="297"/>
      <c r="BI937" s="298" t="s">
        <v>0</v>
      </c>
      <c r="BJ937" s="292" t="s">
        <v>1</v>
      </c>
      <c r="BK937" s="293"/>
      <c r="BL937" s="292" t="s">
        <v>2</v>
      </c>
      <c r="BM937" s="293"/>
      <c r="BN937" s="292" t="s">
        <v>3</v>
      </c>
      <c r="BO937" s="293"/>
      <c r="BP937" s="292" t="s">
        <v>4</v>
      </c>
      <c r="BQ937" s="293"/>
      <c r="BR937" s="292" t="s">
        <v>5</v>
      </c>
      <c r="BS937" s="293"/>
      <c r="BT937" s="292" t="s">
        <v>6</v>
      </c>
      <c r="BU937" s="293"/>
      <c r="BV937" s="292" t="s">
        <v>7</v>
      </c>
      <c r="BW937" s="293"/>
      <c r="BX937" s="292" t="s">
        <v>8</v>
      </c>
      <c r="BY937" s="293"/>
      <c r="BZ937" s="292" t="s">
        <v>9</v>
      </c>
      <c r="CA937" s="293"/>
      <c r="CB937" s="292" t="s">
        <v>10</v>
      </c>
      <c r="CC937" s="293"/>
      <c r="CD937" s="292" t="s">
        <v>11</v>
      </c>
      <c r="CE937" s="293"/>
      <c r="CF937" s="292" t="s">
        <v>12</v>
      </c>
      <c r="CG937" s="293"/>
      <c r="CH937" s="294" t="s">
        <v>40</v>
      </c>
      <c r="CI937" s="295"/>
      <c r="CJ937" s="292" t="s">
        <v>41</v>
      </c>
      <c r="CK937" s="293"/>
    </row>
    <row r="938" spans="1:89" ht="15" thickTop="1" thickBot="1" x14ac:dyDescent="0.3">
      <c r="A938" s="299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9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9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3.5" thickTop="1" x14ac:dyDescent="0.2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3" t="str">
        <f>$AE$9</f>
        <v>07:00 - 07:59</v>
      </c>
      <c r="AF939" s="126">
        <f>SUMIF($A$9:$A$32,$AE939,B$939:B$962)</f>
        <v>320</v>
      </c>
      <c r="AG939" s="186">
        <f t="shared" ref="AG939:AV941" si="18319">SUMIF($A$9:$A$32,$AE939,C$939:C$962)</f>
        <v>363</v>
      </c>
      <c r="AH939" s="127">
        <f t="shared" si="18319"/>
        <v>145</v>
      </c>
      <c r="AI939" s="180">
        <f t="shared" si="18319"/>
        <v>149</v>
      </c>
      <c r="AJ939" s="126">
        <f t="shared" si="18319"/>
        <v>548</v>
      </c>
      <c r="AK939" s="128">
        <f t="shared" si="18319"/>
        <v>458</v>
      </c>
      <c r="AL939" s="127">
        <f t="shared" si="18319"/>
        <v>767</v>
      </c>
      <c r="AM939" s="180">
        <f t="shared" si="18319"/>
        <v>705</v>
      </c>
      <c r="AN939" s="126">
        <f t="shared" si="18319"/>
        <v>56</v>
      </c>
      <c r="AO939" s="128">
        <f t="shared" si="18319"/>
        <v>91</v>
      </c>
      <c r="AP939" s="127">
        <f t="shared" si="18319"/>
        <v>187</v>
      </c>
      <c r="AQ939" s="126">
        <f t="shared" si="18319"/>
        <v>320</v>
      </c>
      <c r="AR939" s="179">
        <f t="shared" si="18319"/>
        <v>709</v>
      </c>
      <c r="AS939" s="181">
        <f t="shared" si="18319"/>
        <v>733</v>
      </c>
      <c r="AT939" s="126">
        <f t="shared" si="18319"/>
        <v>429</v>
      </c>
      <c r="AU939" s="128">
        <f t="shared" si="18319"/>
        <v>284</v>
      </c>
      <c r="AV939" s="127">
        <f t="shared" si="18319"/>
        <v>532</v>
      </c>
      <c r="AW939" s="180">
        <f t="shared" ref="AW939:BE941" si="18320">SUMIF($A$9:$A$32,$AE939,S$939:S$962)</f>
        <v>361</v>
      </c>
      <c r="AX939" s="126">
        <f t="shared" si="18320"/>
        <v>76</v>
      </c>
      <c r="AY939" s="128">
        <f t="shared" si="18320"/>
        <v>79</v>
      </c>
      <c r="AZ939" s="127">
        <f t="shared" si="18320"/>
        <v>279</v>
      </c>
      <c r="BA939" s="180">
        <f t="shared" si="18320"/>
        <v>405</v>
      </c>
      <c r="BB939" s="126">
        <f t="shared" si="18320"/>
        <v>379</v>
      </c>
      <c r="BC939" s="128">
        <f t="shared" si="18320"/>
        <v>195</v>
      </c>
      <c r="BD939" s="184">
        <f t="shared" si="18320"/>
        <v>669</v>
      </c>
      <c r="BE939" s="185">
        <f t="shared" si="18320"/>
        <v>903</v>
      </c>
      <c r="BF939" s="170">
        <f t="shared" ref="BF939:BG941" si="18321">SUMIF($A$9:$A$32,$AE939,AB$908:AB$931)</f>
        <v>8233</v>
      </c>
      <c r="BG939" s="171">
        <f t="shared" si="18321"/>
        <v>8095</v>
      </c>
      <c r="BI939" s="125" t="s">
        <v>16</v>
      </c>
      <c r="BJ939" s="129">
        <f>B939/B963</f>
        <v>0</v>
      </c>
      <c r="BK939" s="130">
        <f t="shared" ref="BK939" si="18322">C939/C963</f>
        <v>0</v>
      </c>
      <c r="BL939" s="131">
        <f t="shared" ref="BL939" si="18323">D939/D963</f>
        <v>0</v>
      </c>
      <c r="BM939" s="132">
        <f t="shared" ref="BM939" si="18324">E939/E963</f>
        <v>0</v>
      </c>
      <c r="BN939" s="129">
        <f t="shared" ref="BN939" si="18325">F939/F963</f>
        <v>0</v>
      </c>
      <c r="BO939" s="130">
        <f t="shared" ref="BO939" si="18326">G939/G963</f>
        <v>0</v>
      </c>
      <c r="BP939" s="131">
        <f t="shared" ref="BP939" si="18327">H939/H963</f>
        <v>0</v>
      </c>
      <c r="BQ939" s="132">
        <f t="shared" ref="BQ939" si="18328">I939/I963</f>
        <v>0</v>
      </c>
      <c r="BR939" s="129">
        <f t="shared" ref="BR939" si="18329">J939/J963</f>
        <v>0</v>
      </c>
      <c r="BS939" s="130">
        <f t="shared" ref="BS939" si="18330">K939/K963</f>
        <v>0</v>
      </c>
      <c r="BT939" s="131">
        <f t="shared" ref="BT939" si="18331">L939/L963</f>
        <v>0</v>
      </c>
      <c r="BU939" s="129">
        <f t="shared" ref="BU939" si="18332">M939/M963</f>
        <v>0</v>
      </c>
      <c r="BV939" s="133">
        <f t="shared" ref="BV939" si="18333">N939/N963</f>
        <v>0</v>
      </c>
      <c r="BW939" s="134">
        <f t="shared" ref="BW939" si="18334">O939/O963</f>
        <v>0</v>
      </c>
      <c r="BX939" s="129">
        <f t="shared" ref="BX939" si="18335">P939/P963</f>
        <v>0</v>
      </c>
      <c r="BY939" s="130">
        <f t="shared" ref="BY939" si="18336">Q939/Q963</f>
        <v>0</v>
      </c>
      <c r="BZ939" s="131">
        <f t="shared" ref="BZ939" si="18337">R939/R963</f>
        <v>0</v>
      </c>
      <c r="CA939" s="132">
        <f t="shared" ref="CA939" si="18338">S939/S963</f>
        <v>0</v>
      </c>
      <c r="CB939" s="129">
        <f t="shared" ref="CB939" si="18339">T939/T963</f>
        <v>0</v>
      </c>
      <c r="CC939" s="130">
        <f t="shared" ref="CC939" si="18340">U939/U963</f>
        <v>0</v>
      </c>
      <c r="CD939" s="131">
        <f t="shared" ref="CD939" si="18341">V939/V963</f>
        <v>0</v>
      </c>
      <c r="CE939" s="132">
        <f t="shared" ref="CE939" si="18342">W939/W963</f>
        <v>0</v>
      </c>
      <c r="CF939" s="129">
        <f t="shared" ref="CF939" si="18343">X939/X963</f>
        <v>0</v>
      </c>
      <c r="CG939" s="130">
        <f t="shared" ref="CG939" si="18344">Y939/Y963</f>
        <v>0</v>
      </c>
      <c r="CH939" s="131">
        <f t="shared" ref="CH939" si="18345">Z939/Z963</f>
        <v>0</v>
      </c>
      <c r="CI939" s="129">
        <f t="shared" ref="CI939" si="18346">AA939/AA963</f>
        <v>0</v>
      </c>
      <c r="CJ939" s="135">
        <f t="shared" ref="CJ939" si="18347">AB939/AB963</f>
        <v>0</v>
      </c>
      <c r="CK939" s="136">
        <f t="shared" ref="CK939" si="18348">AC939/AC963</f>
        <v>0</v>
      </c>
    </row>
    <row r="940" spans="1:89" x14ac:dyDescent="0.2">
      <c r="A940" s="137" t="s">
        <v>17</v>
      </c>
      <c r="B940" s="189">
        <v>46</v>
      </c>
      <c r="C940" s="190">
        <v>0</v>
      </c>
      <c r="D940" s="191">
        <v>40</v>
      </c>
      <c r="E940" s="192">
        <v>1</v>
      </c>
      <c r="F940" s="189">
        <v>136</v>
      </c>
      <c r="G940" s="193">
        <v>2</v>
      </c>
      <c r="H940" s="191">
        <v>117</v>
      </c>
      <c r="I940" s="192">
        <v>10</v>
      </c>
      <c r="J940" s="189">
        <v>1</v>
      </c>
      <c r="K940" s="193">
        <v>8</v>
      </c>
      <c r="L940" s="191">
        <v>8</v>
      </c>
      <c r="M940" s="189">
        <v>12</v>
      </c>
      <c r="N940" s="194">
        <v>51</v>
      </c>
      <c r="O940" s="195">
        <v>42</v>
      </c>
      <c r="P940" s="189">
        <v>15</v>
      </c>
      <c r="Q940" s="193">
        <v>21</v>
      </c>
      <c r="R940" s="191">
        <v>9</v>
      </c>
      <c r="S940" s="192">
        <v>15</v>
      </c>
      <c r="T940" s="189">
        <v>0</v>
      </c>
      <c r="U940" s="193">
        <v>0</v>
      </c>
      <c r="V940" s="191">
        <v>0</v>
      </c>
      <c r="W940" s="192">
        <v>0</v>
      </c>
      <c r="X940" s="189">
        <v>1</v>
      </c>
      <c r="Y940" s="193">
        <v>0</v>
      </c>
      <c r="Z940" s="191">
        <v>0</v>
      </c>
      <c r="AA940" s="189">
        <v>0</v>
      </c>
      <c r="AB940" s="172">
        <f t="shared" ref="AB940:AB962" si="18349">SUM(B940,D940,F940,H940,J940,L940,N940,P940,R940,T940,V940,X940,Z940)</f>
        <v>424</v>
      </c>
      <c r="AC940" s="173">
        <f t="shared" ref="AC940:AC962" si="18350">SUM(C940,E940,G940,I940,K940,M940,O940,Q940,S940,U940,W940,Y940,AA940)</f>
        <v>111</v>
      </c>
      <c r="AE940" s="275" t="str">
        <f>$AE$10</f>
        <v>08:00 - 08:59</v>
      </c>
      <c r="AF940" s="126">
        <f>SUMIF($A$9:$A$32,$AE940,B$939:B$962)</f>
        <v>456</v>
      </c>
      <c r="AG940" s="190">
        <f t="shared" si="18319"/>
        <v>442</v>
      </c>
      <c r="AH940" s="191">
        <f t="shared" si="18319"/>
        <v>192</v>
      </c>
      <c r="AI940" s="192">
        <f t="shared" si="18319"/>
        <v>174</v>
      </c>
      <c r="AJ940" s="276">
        <f t="shared" si="18319"/>
        <v>743</v>
      </c>
      <c r="AK940" s="193">
        <f t="shared" si="18319"/>
        <v>379</v>
      </c>
      <c r="AL940" s="191">
        <f t="shared" si="18319"/>
        <v>993</v>
      </c>
      <c r="AM940" s="192">
        <f t="shared" si="18319"/>
        <v>856</v>
      </c>
      <c r="AN940" s="276">
        <f t="shared" si="18319"/>
        <v>64</v>
      </c>
      <c r="AO940" s="193">
        <f t="shared" si="18319"/>
        <v>115</v>
      </c>
      <c r="AP940" s="191">
        <f t="shared" si="18319"/>
        <v>189</v>
      </c>
      <c r="AQ940" s="276">
        <f t="shared" si="18319"/>
        <v>436</v>
      </c>
      <c r="AR940" s="194">
        <f t="shared" si="18319"/>
        <v>789</v>
      </c>
      <c r="AS940" s="195">
        <f t="shared" si="18319"/>
        <v>934</v>
      </c>
      <c r="AT940" s="276">
        <f t="shared" si="18319"/>
        <v>516</v>
      </c>
      <c r="AU940" s="193">
        <f t="shared" si="18319"/>
        <v>308</v>
      </c>
      <c r="AV940" s="191">
        <f t="shared" si="18319"/>
        <v>632</v>
      </c>
      <c r="AW940" s="192">
        <f t="shared" si="18320"/>
        <v>478</v>
      </c>
      <c r="AX940" s="276">
        <f t="shared" si="18320"/>
        <v>45</v>
      </c>
      <c r="AY940" s="193">
        <f t="shared" si="18320"/>
        <v>65</v>
      </c>
      <c r="AZ940" s="191">
        <f t="shared" si="18320"/>
        <v>273</v>
      </c>
      <c r="BA940" s="192">
        <f t="shared" si="18320"/>
        <v>462</v>
      </c>
      <c r="BB940" s="276">
        <f t="shared" si="18320"/>
        <v>385</v>
      </c>
      <c r="BC940" s="193">
        <f t="shared" si="18320"/>
        <v>165</v>
      </c>
      <c r="BD940" s="191">
        <f t="shared" si="18320"/>
        <v>856</v>
      </c>
      <c r="BE940" s="276">
        <f t="shared" si="18320"/>
        <v>810</v>
      </c>
      <c r="BF940" s="172">
        <f t="shared" si="18321"/>
        <v>7880</v>
      </c>
      <c r="BG940" s="173">
        <f t="shared" si="18321"/>
        <v>7487</v>
      </c>
      <c r="BI940" s="137" t="s">
        <v>17</v>
      </c>
      <c r="BJ940" s="129">
        <f>B940/B963</f>
        <v>5.9118365248682688E-3</v>
      </c>
      <c r="BK940" s="130">
        <f t="shared" ref="BK940" si="18351">C940/C963</f>
        <v>0</v>
      </c>
      <c r="BL940" s="131">
        <f t="shared" ref="BL940" si="18352">D940/D963</f>
        <v>1.4914243102162566E-2</v>
      </c>
      <c r="BM940" s="132">
        <f t="shared" ref="BM940" si="18353">E940/E963</f>
        <v>2.9103608847497089E-4</v>
      </c>
      <c r="BN940" s="129">
        <f t="shared" ref="BN940" si="18354">F940/F963</f>
        <v>1.5689893862482696E-2</v>
      </c>
      <c r="BO940" s="130">
        <f t="shared" ref="BO940" si="18355">G940/G963</f>
        <v>2.3394549070066676E-4</v>
      </c>
      <c r="BP940" s="131">
        <f t="shared" ref="BP940" si="18356">H940/H963</f>
        <v>8.230163196398424E-3</v>
      </c>
      <c r="BQ940" s="132">
        <f t="shared" ref="BQ940" si="18357">I940/I963</f>
        <v>6.8115251004699951E-4</v>
      </c>
      <c r="BR940" s="129">
        <f t="shared" ref="BR940" si="18358">J940/J963</f>
        <v>7.1377587437544611E-4</v>
      </c>
      <c r="BS940" s="130">
        <f t="shared" ref="BS940" si="18359">K940/K963</f>
        <v>5.8780308596620128E-3</v>
      </c>
      <c r="BT940" s="131">
        <f t="shared" ref="BT940" si="18360">L940/L963</f>
        <v>1.6266775111834079E-3</v>
      </c>
      <c r="BU940" s="129">
        <f t="shared" ref="BU940" si="18361">M940/M963</f>
        <v>2.3547880690737832E-3</v>
      </c>
      <c r="BV940" s="133">
        <f t="shared" ref="BV940" si="18362">N940/N963</f>
        <v>3.9161483529140751E-3</v>
      </c>
      <c r="BW940" s="134">
        <f t="shared" ref="BW940" si="18363">O940/O963</f>
        <v>3.3094318808604521E-3</v>
      </c>
      <c r="BX940" s="129">
        <f t="shared" ref="BX940" si="18364">P940/P963</f>
        <v>2.215984635839858E-3</v>
      </c>
      <c r="BY940" s="130">
        <f t="shared" ref="BY940" si="18365">Q940/Q963</f>
        <v>3.6496350364963502E-3</v>
      </c>
      <c r="BZ940" s="131">
        <f t="shared" ref="BZ940" si="18366">R940/R963</f>
        <v>9.7192224622030235E-4</v>
      </c>
      <c r="CA940" s="132">
        <f t="shared" ref="CA940" si="18367">S940/S963</f>
        <v>1.7099863201094391E-3</v>
      </c>
      <c r="CB940" s="129">
        <f t="shared" ref="CB940" si="18368">T940/T963</f>
        <v>0</v>
      </c>
      <c r="CC940" s="130">
        <f t="shared" ref="CC940" si="18369">U940/U963</f>
        <v>0</v>
      </c>
      <c r="CD940" s="131">
        <f t="shared" ref="CD940" si="18370">V940/V963</f>
        <v>0</v>
      </c>
      <c r="CE940" s="132">
        <f t="shared" ref="CE940" si="18371">W940/W963</f>
        <v>0</v>
      </c>
      <c r="CF940" s="129">
        <f t="shared" ref="CF940" si="18372">X940/X963</f>
        <v>2.0193861066235866E-4</v>
      </c>
      <c r="CG940" s="130">
        <f t="shared" ref="CG940" si="18373">Y940/Y963</f>
        <v>0</v>
      </c>
      <c r="CH940" s="131">
        <f t="shared" ref="CH940" si="18374">Z940/Z963</f>
        <v>0</v>
      </c>
      <c r="CI940" s="129">
        <f t="shared" ref="CI940" si="18375">AA940/AA963</f>
        <v>0</v>
      </c>
      <c r="CJ940" s="135">
        <f t="shared" ref="CJ940" si="18376">AB940/AB963</f>
        <v>4.4019933554817273E-3</v>
      </c>
      <c r="CK940" s="136">
        <f t="shared" ref="CK940" si="18377">AC940/AC963</f>
        <v>1.155082885001613E-3</v>
      </c>
    </row>
    <row r="941" spans="1:89" ht="13.5" thickBot="1" x14ac:dyDescent="0.25">
      <c r="A941" s="146" t="s">
        <v>18</v>
      </c>
      <c r="B941" s="196">
        <v>199</v>
      </c>
      <c r="C941" s="197">
        <v>0</v>
      </c>
      <c r="D941" s="198">
        <v>109</v>
      </c>
      <c r="E941" s="199">
        <v>42</v>
      </c>
      <c r="F941" s="196">
        <v>524</v>
      </c>
      <c r="G941" s="200">
        <v>179</v>
      </c>
      <c r="H941" s="198">
        <v>453</v>
      </c>
      <c r="I941" s="199">
        <v>255</v>
      </c>
      <c r="J941" s="196">
        <v>28</v>
      </c>
      <c r="K941" s="200">
        <v>42</v>
      </c>
      <c r="L941" s="198">
        <v>76</v>
      </c>
      <c r="M941" s="196">
        <v>188</v>
      </c>
      <c r="N941" s="201">
        <v>401</v>
      </c>
      <c r="O941" s="202">
        <v>440</v>
      </c>
      <c r="P941" s="196">
        <v>216</v>
      </c>
      <c r="Q941" s="200">
        <v>194</v>
      </c>
      <c r="R941" s="198">
        <v>289</v>
      </c>
      <c r="S941" s="199">
        <v>223</v>
      </c>
      <c r="T941" s="196">
        <v>38</v>
      </c>
      <c r="U941" s="200">
        <v>57</v>
      </c>
      <c r="V941" s="198">
        <v>102</v>
      </c>
      <c r="W941" s="199">
        <v>188</v>
      </c>
      <c r="X941" s="196">
        <v>244</v>
      </c>
      <c r="Y941" s="200">
        <v>108</v>
      </c>
      <c r="Z941" s="198">
        <v>390</v>
      </c>
      <c r="AA941" s="196">
        <v>307</v>
      </c>
      <c r="AB941" s="172">
        <f t="shared" si="18349"/>
        <v>3069</v>
      </c>
      <c r="AC941" s="173">
        <f t="shared" si="18350"/>
        <v>2223</v>
      </c>
      <c r="AE941" s="273">
        <f>$AE$11</f>
        <v>0</v>
      </c>
      <c r="AF941" s="126">
        <f>SUMIF($A$9:$A$32,$AE941,B$939:B$962)</f>
        <v>0</v>
      </c>
      <c r="AG941" s="197">
        <f t="shared" si="18319"/>
        <v>0</v>
      </c>
      <c r="AH941" s="198">
        <f t="shared" si="18319"/>
        <v>0</v>
      </c>
      <c r="AI941" s="199">
        <f t="shared" si="18319"/>
        <v>0</v>
      </c>
      <c r="AJ941" s="196">
        <f t="shared" si="18319"/>
        <v>0</v>
      </c>
      <c r="AK941" s="200">
        <f t="shared" si="18319"/>
        <v>0</v>
      </c>
      <c r="AL941" s="198">
        <f t="shared" si="18319"/>
        <v>0</v>
      </c>
      <c r="AM941" s="199">
        <f t="shared" si="18319"/>
        <v>0</v>
      </c>
      <c r="AN941" s="196">
        <f t="shared" si="18319"/>
        <v>0</v>
      </c>
      <c r="AO941" s="200">
        <f t="shared" si="18319"/>
        <v>0</v>
      </c>
      <c r="AP941" s="198">
        <f t="shared" si="18319"/>
        <v>0</v>
      </c>
      <c r="AQ941" s="196">
        <f t="shared" si="18319"/>
        <v>0</v>
      </c>
      <c r="AR941" s="201">
        <f t="shared" si="18319"/>
        <v>0</v>
      </c>
      <c r="AS941" s="202">
        <f t="shared" si="18319"/>
        <v>0</v>
      </c>
      <c r="AT941" s="196">
        <f t="shared" si="18319"/>
        <v>0</v>
      </c>
      <c r="AU941" s="200">
        <f t="shared" si="18319"/>
        <v>0</v>
      </c>
      <c r="AV941" s="198">
        <f t="shared" si="18319"/>
        <v>0</v>
      </c>
      <c r="AW941" s="199">
        <f t="shared" si="18320"/>
        <v>0</v>
      </c>
      <c r="AX941" s="196">
        <f t="shared" si="18320"/>
        <v>0</v>
      </c>
      <c r="AY941" s="200">
        <f t="shared" si="18320"/>
        <v>0</v>
      </c>
      <c r="AZ941" s="198">
        <f t="shared" si="18320"/>
        <v>0</v>
      </c>
      <c r="BA941" s="199">
        <f t="shared" si="18320"/>
        <v>0</v>
      </c>
      <c r="BB941" s="196">
        <f t="shared" si="18320"/>
        <v>0</v>
      </c>
      <c r="BC941" s="200">
        <f t="shared" si="18320"/>
        <v>0</v>
      </c>
      <c r="BD941" s="198">
        <f t="shared" si="18320"/>
        <v>0</v>
      </c>
      <c r="BE941" s="196">
        <f t="shared" si="18320"/>
        <v>0</v>
      </c>
      <c r="BF941" s="172">
        <f t="shared" si="18321"/>
        <v>0</v>
      </c>
      <c r="BG941" s="173">
        <f t="shared" si="18321"/>
        <v>0</v>
      </c>
      <c r="BI941" s="146" t="s">
        <v>18</v>
      </c>
      <c r="BJ941" s="129">
        <f>B941/B963</f>
        <v>2.5575118879321426E-2</v>
      </c>
      <c r="BK941" s="130">
        <f t="shared" ref="BK941" si="18378">C941/C963</f>
        <v>0</v>
      </c>
      <c r="BL941" s="131">
        <f t="shared" ref="BL941" si="18379">D941/D963</f>
        <v>4.0641312453392989E-2</v>
      </c>
      <c r="BM941" s="132">
        <f t="shared" ref="BM941" si="18380">E941/E963</f>
        <v>1.2223515715948778E-2</v>
      </c>
      <c r="BN941" s="129">
        <f t="shared" ref="BN941" si="18381">F941/F963</f>
        <v>6.0452238117212738E-2</v>
      </c>
      <c r="BO941" s="130">
        <f t="shared" ref="BO941" si="18382">G941/G963</f>
        <v>2.0938121417709673E-2</v>
      </c>
      <c r="BP941" s="131">
        <f t="shared" ref="BP941" si="18383">H941/H963</f>
        <v>3.1865503657850312E-2</v>
      </c>
      <c r="BQ941" s="132">
        <f t="shared" ref="BQ941" si="18384">I941/I963</f>
        <v>1.7369389006198489E-2</v>
      </c>
      <c r="BR941" s="129">
        <f t="shared" ref="BR941" si="18385">J941/J963</f>
        <v>1.9985724482512492E-2</v>
      </c>
      <c r="BS941" s="130">
        <f t="shared" ref="BS941" si="18386">K941/K963</f>
        <v>3.0859662013225569E-2</v>
      </c>
      <c r="BT941" s="131">
        <f t="shared" ref="BT941" si="18387">L941/L963</f>
        <v>1.5453436356242375E-2</v>
      </c>
      <c r="BU941" s="129">
        <f t="shared" ref="BU941" si="18388">M941/M963</f>
        <v>3.6891679748822605E-2</v>
      </c>
      <c r="BV941" s="133">
        <f t="shared" ref="BV941" si="18389">N941/N963</f>
        <v>3.0791676265069491E-2</v>
      </c>
      <c r="BW941" s="134">
        <f t="shared" ref="BW941" si="18390">O941/O963</f>
        <v>3.4670238751871404E-2</v>
      </c>
      <c r="BX941" s="129">
        <f t="shared" ref="BX941" si="18391">P941/P963</f>
        <v>3.1910178756093956E-2</v>
      </c>
      <c r="BY941" s="130">
        <f t="shared" ref="BY941" si="18392">Q941/Q963</f>
        <v>3.3715676051442475E-2</v>
      </c>
      <c r="BZ941" s="131">
        <f t="shared" ref="BZ941" si="18393">R941/R963</f>
        <v>3.120950323974082E-2</v>
      </c>
      <c r="CA941" s="132">
        <f t="shared" ref="CA941" si="18394">S941/S963</f>
        <v>2.5421796625626995E-2</v>
      </c>
      <c r="CB941" s="129">
        <f t="shared" ref="CB941" si="18395">T941/T963</f>
        <v>4.3132803632236094E-2</v>
      </c>
      <c r="CC941" s="130">
        <f t="shared" ref="CC941" si="18396">U941/U963</f>
        <v>6.1158798283261803E-2</v>
      </c>
      <c r="CD941" s="131">
        <f t="shared" ref="CD941" si="18397">V941/V963</f>
        <v>1.4823426827496003E-2</v>
      </c>
      <c r="CE941" s="132">
        <f t="shared" ref="CE941" si="18398">W941/W963</f>
        <v>2.4305106658047835E-2</v>
      </c>
      <c r="CF941" s="129">
        <f t="shared" ref="CF941" si="18399">X941/X963</f>
        <v>4.9273021001615507E-2</v>
      </c>
      <c r="CG941" s="130">
        <f t="shared" ref="CG941" si="18400">Y941/Y963</f>
        <v>4.3956043956043959E-2</v>
      </c>
      <c r="CH941" s="131">
        <f t="shared" ref="CH941" si="18401">Z941/Z963</f>
        <v>2.6195593766792046E-2</v>
      </c>
      <c r="CI941" s="129">
        <f t="shared" ref="CI941" si="18402">AA941/AA963</f>
        <v>1.9659323770491802E-2</v>
      </c>
      <c r="CJ941" s="135">
        <f t="shared" ref="CJ941" si="18403">AB941/AB963</f>
        <v>3.1862541528239204E-2</v>
      </c>
      <c r="CK941" s="136">
        <f t="shared" ref="CK941" si="18404">AC941/AC963</f>
        <v>2.3132876156383653E-2</v>
      </c>
    </row>
    <row r="942" spans="1:89" ht="14.25" thickTop="1" thickBot="1" x14ac:dyDescent="0.25">
      <c r="A942" s="137" t="s">
        <v>19</v>
      </c>
      <c r="B942" s="189">
        <v>286</v>
      </c>
      <c r="C942" s="190">
        <v>305</v>
      </c>
      <c r="D942" s="191">
        <v>140</v>
      </c>
      <c r="E942" s="192">
        <v>126</v>
      </c>
      <c r="F942" s="189">
        <v>600</v>
      </c>
      <c r="G942" s="193">
        <v>441</v>
      </c>
      <c r="H942" s="191">
        <v>550</v>
      </c>
      <c r="I942" s="192">
        <v>616</v>
      </c>
      <c r="J942" s="189">
        <v>41</v>
      </c>
      <c r="K942" s="193">
        <v>53</v>
      </c>
      <c r="L942" s="191">
        <v>181</v>
      </c>
      <c r="M942" s="189">
        <v>224</v>
      </c>
      <c r="N942" s="194">
        <v>719</v>
      </c>
      <c r="O942" s="195">
        <v>601</v>
      </c>
      <c r="P942" s="189">
        <v>372</v>
      </c>
      <c r="Q942" s="193">
        <v>302</v>
      </c>
      <c r="R942" s="191">
        <v>437</v>
      </c>
      <c r="S942" s="192">
        <v>356</v>
      </c>
      <c r="T942" s="189">
        <v>53</v>
      </c>
      <c r="U942" s="193">
        <v>76</v>
      </c>
      <c r="V942" s="191">
        <v>244</v>
      </c>
      <c r="W942" s="192">
        <v>320</v>
      </c>
      <c r="X942" s="189">
        <v>354</v>
      </c>
      <c r="Y942" s="193">
        <v>143</v>
      </c>
      <c r="Z942" s="191">
        <v>519</v>
      </c>
      <c r="AA942" s="189">
        <v>548</v>
      </c>
      <c r="AB942" s="172">
        <f t="shared" si="18349"/>
        <v>4496</v>
      </c>
      <c r="AC942" s="173">
        <f t="shared" si="18350"/>
        <v>4111</v>
      </c>
      <c r="AE942" s="267" t="s">
        <v>13</v>
      </c>
      <c r="AF942" s="20">
        <f t="shared" ref="AF942:BG942" si="18405">SUM(AF939:AF941)</f>
        <v>776</v>
      </c>
      <c r="AG942" s="21">
        <f t="shared" si="18405"/>
        <v>805</v>
      </c>
      <c r="AH942" s="20">
        <f t="shared" si="18405"/>
        <v>337</v>
      </c>
      <c r="AI942" s="21">
        <f t="shared" si="18405"/>
        <v>323</v>
      </c>
      <c r="AJ942" s="20">
        <f t="shared" si="18405"/>
        <v>1291</v>
      </c>
      <c r="AK942" s="21">
        <f t="shared" si="18405"/>
        <v>837</v>
      </c>
      <c r="AL942" s="20">
        <f t="shared" si="18405"/>
        <v>1760</v>
      </c>
      <c r="AM942" s="21">
        <f t="shared" si="18405"/>
        <v>1561</v>
      </c>
      <c r="AN942" s="20">
        <f t="shared" si="18405"/>
        <v>120</v>
      </c>
      <c r="AO942" s="21">
        <f t="shared" si="18405"/>
        <v>206</v>
      </c>
      <c r="AP942" s="20">
        <f t="shared" si="18405"/>
        <v>376</v>
      </c>
      <c r="AQ942" s="21">
        <f t="shared" si="18405"/>
        <v>756</v>
      </c>
      <c r="AR942" s="20">
        <f t="shared" si="18405"/>
        <v>1498</v>
      </c>
      <c r="AS942" s="21">
        <f t="shared" si="18405"/>
        <v>1667</v>
      </c>
      <c r="AT942" s="20">
        <f t="shared" si="18405"/>
        <v>945</v>
      </c>
      <c r="AU942" s="21">
        <f t="shared" si="18405"/>
        <v>592</v>
      </c>
      <c r="AV942" s="20">
        <f t="shared" si="18405"/>
        <v>1164</v>
      </c>
      <c r="AW942" s="21">
        <f t="shared" si="18405"/>
        <v>839</v>
      </c>
      <c r="AX942" s="20">
        <f t="shared" si="18405"/>
        <v>121</v>
      </c>
      <c r="AY942" s="21">
        <f t="shared" si="18405"/>
        <v>144</v>
      </c>
      <c r="AZ942" s="20">
        <f t="shared" si="18405"/>
        <v>552</v>
      </c>
      <c r="BA942" s="21">
        <f t="shared" si="18405"/>
        <v>867</v>
      </c>
      <c r="BB942" s="20">
        <f t="shared" si="18405"/>
        <v>764</v>
      </c>
      <c r="BC942" s="21">
        <f t="shared" si="18405"/>
        <v>360</v>
      </c>
      <c r="BD942" s="20">
        <f t="shared" si="18405"/>
        <v>1525</v>
      </c>
      <c r="BE942" s="21">
        <f t="shared" si="18405"/>
        <v>1713</v>
      </c>
      <c r="BF942" s="174">
        <f t="shared" si="18405"/>
        <v>16113</v>
      </c>
      <c r="BG942" s="175">
        <f t="shared" si="18405"/>
        <v>15582</v>
      </c>
      <c r="BI942" s="137" t="s">
        <v>19</v>
      </c>
      <c r="BJ942" s="129">
        <f>B942/B963</f>
        <v>3.6756201002441848E-2</v>
      </c>
      <c r="BK942" s="130">
        <f t="shared" ref="BK942" si="18406">C942/C963</f>
        <v>3.3824997227459241E-2</v>
      </c>
      <c r="BL942" s="131">
        <f t="shared" ref="BL942" si="18407">D942/D963</f>
        <v>5.219985085756898E-2</v>
      </c>
      <c r="BM942" s="132">
        <f t="shared" ref="BM942" si="18408">E942/E963</f>
        <v>3.667054714784633E-2</v>
      </c>
      <c r="BN942" s="129">
        <f t="shared" ref="BN942" si="18409">F942/F963</f>
        <v>6.9220119981541303E-2</v>
      </c>
      <c r="BO942" s="130">
        <f t="shared" ref="BO942" si="18410">G942/G963</f>
        <v>5.1584980699497018E-2</v>
      </c>
      <c r="BP942" s="131">
        <f t="shared" ref="BP942" si="18411">H942/H963</f>
        <v>3.8688801350590885E-2</v>
      </c>
      <c r="BQ942" s="132">
        <f t="shared" ref="BQ942" si="18412">I942/I963</f>
        <v>4.1958994618895171E-2</v>
      </c>
      <c r="BR942" s="129">
        <f t="shared" ref="BR942" si="18413">J942/J963</f>
        <v>2.9264810849393291E-2</v>
      </c>
      <c r="BS942" s="130">
        <f t="shared" ref="BS942" si="18414">K942/K963</f>
        <v>3.8941954445260836E-2</v>
      </c>
      <c r="BT942" s="131">
        <f t="shared" ref="BT942" si="18415">L942/L963</f>
        <v>3.6803578690524606E-2</v>
      </c>
      <c r="BU942" s="129">
        <f t="shared" ref="BU942" si="18416">M942/M963</f>
        <v>4.3956043956043959E-2</v>
      </c>
      <c r="BV942" s="133">
        <f t="shared" ref="BV942" si="18417">N942/N963</f>
        <v>5.521001305382784E-2</v>
      </c>
      <c r="BW942" s="134">
        <f t="shared" ref="BW942" si="18418">O942/O963</f>
        <v>4.7356394295169808E-2</v>
      </c>
      <c r="BX942" s="129">
        <f t="shared" ref="BX942" si="18419">P942/P963</f>
        <v>5.4956418968828483E-2</v>
      </c>
      <c r="BY942" s="130">
        <f t="shared" ref="BY942" si="18420">Q942/Q963</f>
        <v>5.2485227667709418E-2</v>
      </c>
      <c r="BZ942" s="131">
        <f t="shared" ref="BZ942" si="18421">R942/R963</f>
        <v>4.7192224622030238E-2</v>
      </c>
      <c r="CA942" s="132">
        <f t="shared" ref="CA942" si="18422">S942/S963</f>
        <v>4.0583675330597355E-2</v>
      </c>
      <c r="CB942" s="129">
        <f t="shared" ref="CB942" si="18423">T942/T963</f>
        <v>6.0158910329171394E-2</v>
      </c>
      <c r="CC942" s="130">
        <f t="shared" ref="CC942" si="18424">U942/U963</f>
        <v>8.15450643776824E-2</v>
      </c>
      <c r="CD942" s="131">
        <f t="shared" ref="CD942" si="18425">V942/V963</f>
        <v>3.5459962214794361E-2</v>
      </c>
      <c r="CE942" s="132">
        <f t="shared" ref="CE942" si="18426">W942/W963</f>
        <v>4.1370394311570781E-2</v>
      </c>
      <c r="CF942" s="129">
        <f t="shared" ref="CF942" si="18427">X942/X963</f>
        <v>7.1486268174474954E-2</v>
      </c>
      <c r="CG942" s="130">
        <f t="shared" ref="CG942" si="18428">Y942/Y963</f>
        <v>5.8201058201058198E-2</v>
      </c>
      <c r="CH942" s="131">
        <f t="shared" ref="CH942" si="18429">Z942/Z963</f>
        <v>3.4860290166577108E-2</v>
      </c>
      <c r="CI942" s="129">
        <f t="shared" ref="CI942" si="18430">AA942/AA963</f>
        <v>3.5092213114754099E-2</v>
      </c>
      <c r="CJ942" s="135">
        <f t="shared" ref="CJ942" si="18431">AB942/AB963</f>
        <v>4.6677740863787377E-2</v>
      </c>
      <c r="CK942" s="136">
        <f t="shared" ref="CK942" si="18432">AC942/AC963</f>
        <v>4.2779691353528208E-2</v>
      </c>
    </row>
    <row r="943" spans="1:89" ht="13.5" thickTop="1" x14ac:dyDescent="0.2">
      <c r="A943" s="146" t="s">
        <v>20</v>
      </c>
      <c r="B943" s="196">
        <v>320</v>
      </c>
      <c r="C943" s="197">
        <v>363</v>
      </c>
      <c r="D943" s="198">
        <v>145</v>
      </c>
      <c r="E943" s="199">
        <v>149</v>
      </c>
      <c r="F943" s="196">
        <v>548</v>
      </c>
      <c r="G943" s="200">
        <v>458</v>
      </c>
      <c r="H943" s="198">
        <v>767</v>
      </c>
      <c r="I943" s="199">
        <v>705</v>
      </c>
      <c r="J943" s="196">
        <v>56</v>
      </c>
      <c r="K943" s="200">
        <v>91</v>
      </c>
      <c r="L943" s="198">
        <v>187</v>
      </c>
      <c r="M943" s="196">
        <v>320</v>
      </c>
      <c r="N943" s="201">
        <v>709</v>
      </c>
      <c r="O943" s="202">
        <v>733</v>
      </c>
      <c r="P943" s="196">
        <v>429</v>
      </c>
      <c r="Q943" s="200">
        <v>284</v>
      </c>
      <c r="R943" s="198">
        <v>532</v>
      </c>
      <c r="S943" s="199">
        <v>361</v>
      </c>
      <c r="T943" s="196">
        <v>76</v>
      </c>
      <c r="U943" s="200">
        <v>79</v>
      </c>
      <c r="V943" s="198">
        <v>279</v>
      </c>
      <c r="W943" s="199">
        <v>405</v>
      </c>
      <c r="X943" s="196">
        <v>379</v>
      </c>
      <c r="Y943" s="200">
        <v>195</v>
      </c>
      <c r="Z943" s="198">
        <v>669</v>
      </c>
      <c r="AA943" s="196">
        <v>903</v>
      </c>
      <c r="AB943" s="172">
        <f t="shared" si="18349"/>
        <v>5096</v>
      </c>
      <c r="AC943" s="173">
        <f t="shared" si="18350"/>
        <v>5046</v>
      </c>
      <c r="BI943" s="146" t="s">
        <v>20</v>
      </c>
      <c r="BJ943" s="129">
        <f>B943/B963</f>
        <v>4.1125819303431434E-2</v>
      </c>
      <c r="BK943" s="130">
        <f t="shared" ref="BK943" si="18433">C943/C963</f>
        <v>4.0257291782189196E-2</v>
      </c>
      <c r="BL943" s="131">
        <f t="shared" ref="BL943" si="18434">D943/D963</f>
        <v>5.4064131245339299E-2</v>
      </c>
      <c r="BM943" s="132">
        <f t="shared" ref="BM943" si="18435">E943/E963</f>
        <v>4.3364377182770662E-2</v>
      </c>
      <c r="BN943" s="129">
        <f t="shared" ref="BN943" si="18436">F943/F963</f>
        <v>6.3221042916474388E-2</v>
      </c>
      <c r="BO943" s="130">
        <f t="shared" ref="BO943" si="18437">G943/G963</f>
        <v>5.3573517370452683E-2</v>
      </c>
      <c r="BP943" s="131">
        <f t="shared" ref="BP943" si="18438">H943/H963</f>
        <v>5.395329206527856E-2</v>
      </c>
      <c r="BQ943" s="132">
        <f t="shared" ref="BQ943" si="18439">I943/I963</f>
        <v>4.8021251958313464E-2</v>
      </c>
      <c r="BR943" s="129">
        <f t="shared" ref="BR943" si="18440">J943/J963</f>
        <v>3.9971448965024983E-2</v>
      </c>
      <c r="BS943" s="130">
        <f t="shared" ref="BS943" si="18441">K943/K963</f>
        <v>6.6862601028655405E-2</v>
      </c>
      <c r="BT943" s="131">
        <f t="shared" ref="BT943" si="18442">L943/L963</f>
        <v>3.8023586823912159E-2</v>
      </c>
      <c r="BU943" s="129">
        <f t="shared" ref="BU943" si="18443">M943/M963</f>
        <v>6.2794348508634218E-2</v>
      </c>
      <c r="BV943" s="133">
        <f t="shared" ref="BV943" si="18444">N943/N963</f>
        <v>5.4442140827766258E-2</v>
      </c>
      <c r="BW943" s="134">
        <f t="shared" ref="BW943" si="18445">O943/O963</f>
        <v>5.7757465920731228E-2</v>
      </c>
      <c r="BX943" s="129">
        <f t="shared" ref="BX943" si="18446">P943/P963</f>
        <v>6.3377160585019937E-2</v>
      </c>
      <c r="BY943" s="130">
        <f t="shared" ref="BY943" si="18447">Q943/Q963</f>
        <v>4.9356969064998264E-2</v>
      </c>
      <c r="BZ943" s="131">
        <f t="shared" ref="BZ943" si="18448">R943/R963</f>
        <v>5.7451403887688983E-2</v>
      </c>
      <c r="CA943" s="132">
        <f t="shared" ref="CA943" si="18449">S943/S963</f>
        <v>4.1153670770633838E-2</v>
      </c>
      <c r="CB943" s="129">
        <f t="shared" ref="CB943" si="18450">T943/T963</f>
        <v>8.6265607264472188E-2</v>
      </c>
      <c r="CC943" s="130">
        <f t="shared" ref="CC943" si="18451">U943/U963</f>
        <v>8.4763948497854083E-2</v>
      </c>
      <c r="CD943" s="131">
        <f t="shared" ref="CD943" si="18452">V943/V963</f>
        <v>4.0546432204621424E-2</v>
      </c>
      <c r="CE943" s="132">
        <f t="shared" ref="CE943" si="18453">W943/W963</f>
        <v>5.2359405300581773E-2</v>
      </c>
      <c r="CF943" s="129">
        <f t="shared" ref="CF943" si="18454">X943/X963</f>
        <v>7.6534733441033925E-2</v>
      </c>
      <c r="CG943" s="130">
        <f t="shared" ref="CG943" si="18455">Y943/Y963</f>
        <v>7.9365079365079361E-2</v>
      </c>
      <c r="CH943" s="131">
        <f t="shared" ref="CH943" si="18456">Z943/Z963</f>
        <v>4.4935518538420205E-2</v>
      </c>
      <c r="CI943" s="129">
        <f t="shared" ref="CI943" si="18457">AA943/AA963</f>
        <v>5.7825307377049183E-2</v>
      </c>
      <c r="CJ943" s="135">
        <f t="shared" ref="CJ943" si="18458">AB943/AB963</f>
        <v>5.2906976744186048E-2</v>
      </c>
      <c r="CK943" s="136">
        <f t="shared" ref="CK943" si="18459">AC943/AC963</f>
        <v>5.2509443583046295E-2</v>
      </c>
    </row>
    <row r="944" spans="1:89" ht="13.5" thickBot="1" x14ac:dyDescent="0.25">
      <c r="A944" s="137" t="s">
        <v>21</v>
      </c>
      <c r="B944" s="189">
        <v>456</v>
      </c>
      <c r="C944" s="190">
        <v>442</v>
      </c>
      <c r="D944" s="191">
        <v>192</v>
      </c>
      <c r="E944" s="192">
        <v>174</v>
      </c>
      <c r="F944" s="189">
        <v>743</v>
      </c>
      <c r="G944" s="193">
        <v>379</v>
      </c>
      <c r="H944" s="191">
        <v>993</v>
      </c>
      <c r="I944" s="192">
        <v>856</v>
      </c>
      <c r="J944" s="189">
        <v>64</v>
      </c>
      <c r="K944" s="193">
        <v>115</v>
      </c>
      <c r="L944" s="191">
        <v>189</v>
      </c>
      <c r="M944" s="189">
        <v>436</v>
      </c>
      <c r="N944" s="194">
        <v>789</v>
      </c>
      <c r="O944" s="195">
        <v>934</v>
      </c>
      <c r="P944" s="189">
        <v>516</v>
      </c>
      <c r="Q944" s="193">
        <v>308</v>
      </c>
      <c r="R944" s="191">
        <v>632</v>
      </c>
      <c r="S944" s="192">
        <v>478</v>
      </c>
      <c r="T944" s="189">
        <v>45</v>
      </c>
      <c r="U944" s="193">
        <v>65</v>
      </c>
      <c r="V944" s="191">
        <v>273</v>
      </c>
      <c r="W944" s="192">
        <v>462</v>
      </c>
      <c r="X944" s="189">
        <v>385</v>
      </c>
      <c r="Y944" s="193">
        <v>165</v>
      </c>
      <c r="Z944" s="191">
        <v>856</v>
      </c>
      <c r="AA944" s="189">
        <v>810</v>
      </c>
      <c r="AB944" s="172">
        <f t="shared" si="18349"/>
        <v>6133</v>
      </c>
      <c r="AC944" s="173">
        <f t="shared" si="18350"/>
        <v>5624</v>
      </c>
      <c r="AE944" s="270" t="s">
        <v>85</v>
      </c>
      <c r="BI944" s="137" t="s">
        <v>21</v>
      </c>
      <c r="BJ944" s="129">
        <f>B944/B963</f>
        <v>5.8604292507389799E-2</v>
      </c>
      <c r="BK944" s="130">
        <f t="shared" ref="BK944" si="18460">C944/C963</f>
        <v>4.9018520572252415E-2</v>
      </c>
      <c r="BL944" s="131">
        <f t="shared" ref="BL944" si="18461">D944/D963</f>
        <v>7.1588366890380312E-2</v>
      </c>
      <c r="BM944" s="132">
        <f t="shared" ref="BM944" si="18462">E944/E963</f>
        <v>5.0640279394644938E-2</v>
      </c>
      <c r="BN944" s="129">
        <f t="shared" ref="BN944" si="18463">F944/F963</f>
        <v>8.5717581910475307E-2</v>
      </c>
      <c r="BO944" s="130">
        <f t="shared" ref="BO944" si="18464">G944/G963</f>
        <v>4.4332670487776345E-2</v>
      </c>
      <c r="BP944" s="131">
        <f t="shared" ref="BP944" si="18465">H944/H963</f>
        <v>6.9850872256612268E-2</v>
      </c>
      <c r="BQ944" s="132">
        <f t="shared" ref="BQ944" si="18466">I944/I963</f>
        <v>5.8306654860023156E-2</v>
      </c>
      <c r="BR944" s="129">
        <f t="shared" ref="BR944" si="18467">J944/J963</f>
        <v>4.5681655960028551E-2</v>
      </c>
      <c r="BS944" s="130">
        <f t="shared" ref="BS944" si="18468">K944/K963</f>
        <v>8.4496693607641435E-2</v>
      </c>
      <c r="BT944" s="131">
        <f t="shared" ref="BT944" si="18469">L944/L963</f>
        <v>3.8430256201708014E-2</v>
      </c>
      <c r="BU944" s="129">
        <f t="shared" ref="BU944" si="18470">M944/M963</f>
        <v>8.5557299843014134E-2</v>
      </c>
      <c r="BV944" s="133">
        <f t="shared" ref="BV944" si="18471">N944/N963</f>
        <v>6.0585118636258928E-2</v>
      </c>
      <c r="BW944" s="134">
        <f t="shared" ref="BW944" si="18472">O944/O963</f>
        <v>7.3595461350563385E-2</v>
      </c>
      <c r="BX944" s="129">
        <f t="shared" ref="BX944" si="18473">P944/P963</f>
        <v>7.622987147289112E-2</v>
      </c>
      <c r="BY944" s="130">
        <f t="shared" ref="BY944" si="18474">Q944/Q963</f>
        <v>5.3527980535279802E-2</v>
      </c>
      <c r="BZ944" s="131">
        <f t="shared" ref="BZ944" si="18475">R944/R963</f>
        <v>6.8250539956803455E-2</v>
      </c>
      <c r="CA944" s="132">
        <f t="shared" ref="CA944" si="18476">S944/S963</f>
        <v>5.4491564067487459E-2</v>
      </c>
      <c r="CB944" s="129">
        <f t="shared" ref="CB944" si="18477">T944/T963</f>
        <v>5.1078320090805901E-2</v>
      </c>
      <c r="CC944" s="130">
        <f t="shared" ref="CC944" si="18478">U944/U963</f>
        <v>6.974248927038626E-2</v>
      </c>
      <c r="CD944" s="131">
        <f t="shared" ref="CD944" si="18479">V944/V963</f>
        <v>3.9674465920651068E-2</v>
      </c>
      <c r="CE944" s="132">
        <f t="shared" ref="CE944" si="18480">W944/W963</f>
        <v>5.972850678733032E-2</v>
      </c>
      <c r="CF944" s="129">
        <f t="shared" ref="CF944" si="18481">X944/X963</f>
        <v>7.7746365105008083E-2</v>
      </c>
      <c r="CG944" s="130">
        <f t="shared" ref="CG944" si="18482">Y944/Y963</f>
        <v>6.7155067155067152E-2</v>
      </c>
      <c r="CH944" s="131">
        <f t="shared" ref="CH944" si="18483">Z944/Z963</f>
        <v>5.7495969908651259E-2</v>
      </c>
      <c r="CI944" s="129">
        <f t="shared" ref="CI944" si="18484">AA944/AA963</f>
        <v>5.1869877049180328E-2</v>
      </c>
      <c r="CJ944" s="135">
        <f t="shared" ref="CJ944" si="18485">AB944/AB963</f>
        <v>6.3673172757475083E-2</v>
      </c>
      <c r="CK944" s="136">
        <f t="shared" ref="CK944" si="18486">AC944/AC963</f>
        <v>5.8524199506748392E-2</v>
      </c>
    </row>
    <row r="945" spans="1:89" ht="14.25" thickTop="1" thickBot="1" x14ac:dyDescent="0.25">
      <c r="A945" s="146" t="s">
        <v>22</v>
      </c>
      <c r="B945" s="196">
        <v>524</v>
      </c>
      <c r="C945" s="197">
        <v>648</v>
      </c>
      <c r="D945" s="198">
        <v>209</v>
      </c>
      <c r="E945" s="199">
        <v>195</v>
      </c>
      <c r="F945" s="196">
        <v>870</v>
      </c>
      <c r="G945" s="200">
        <v>368</v>
      </c>
      <c r="H945" s="198">
        <v>1122</v>
      </c>
      <c r="I945" s="199">
        <v>876</v>
      </c>
      <c r="J945" s="196">
        <v>68</v>
      </c>
      <c r="K945" s="200">
        <v>181</v>
      </c>
      <c r="L945" s="198">
        <v>194</v>
      </c>
      <c r="M945" s="196">
        <v>632</v>
      </c>
      <c r="N945" s="201">
        <v>793</v>
      </c>
      <c r="O945" s="202">
        <v>1179</v>
      </c>
      <c r="P945" s="196">
        <v>573</v>
      </c>
      <c r="Q945" s="200">
        <v>311</v>
      </c>
      <c r="R945" s="198">
        <v>798</v>
      </c>
      <c r="S945" s="199">
        <v>475</v>
      </c>
      <c r="T945" s="196">
        <v>66</v>
      </c>
      <c r="U945" s="200">
        <v>58</v>
      </c>
      <c r="V945" s="198">
        <v>267</v>
      </c>
      <c r="W945" s="199">
        <v>733</v>
      </c>
      <c r="X945" s="196">
        <v>425</v>
      </c>
      <c r="Y945" s="200">
        <v>189</v>
      </c>
      <c r="Z945" s="198">
        <v>898</v>
      </c>
      <c r="AA945" s="196">
        <v>1109</v>
      </c>
      <c r="AB945" s="172">
        <f t="shared" si="18349"/>
        <v>6807</v>
      </c>
      <c r="AC945" s="173">
        <f t="shared" si="18350"/>
        <v>6954</v>
      </c>
      <c r="AE945" s="298" t="s">
        <v>0</v>
      </c>
      <c r="AF945" s="292" t="s">
        <v>1</v>
      </c>
      <c r="AG945" s="293"/>
      <c r="AH945" s="292" t="s">
        <v>2</v>
      </c>
      <c r="AI945" s="293"/>
      <c r="AJ945" s="292" t="s">
        <v>3</v>
      </c>
      <c r="AK945" s="293"/>
      <c r="AL945" s="292" t="s">
        <v>4</v>
      </c>
      <c r="AM945" s="293"/>
      <c r="AN945" s="292" t="s">
        <v>5</v>
      </c>
      <c r="AO945" s="293"/>
      <c r="AP945" s="292" t="s">
        <v>6</v>
      </c>
      <c r="AQ945" s="293"/>
      <c r="AR945" s="292" t="s">
        <v>7</v>
      </c>
      <c r="AS945" s="293"/>
      <c r="AT945" s="292" t="s">
        <v>8</v>
      </c>
      <c r="AU945" s="293"/>
      <c r="AV945" s="292" t="s">
        <v>9</v>
      </c>
      <c r="AW945" s="293"/>
      <c r="AX945" s="292" t="s">
        <v>10</v>
      </c>
      <c r="AY945" s="293"/>
      <c r="AZ945" s="292" t="s">
        <v>11</v>
      </c>
      <c r="BA945" s="293"/>
      <c r="BB945" s="292" t="s">
        <v>12</v>
      </c>
      <c r="BC945" s="293"/>
      <c r="BD945" s="294" t="s">
        <v>40</v>
      </c>
      <c r="BE945" s="295"/>
      <c r="BF945" s="296" t="s">
        <v>41</v>
      </c>
      <c r="BG945" s="297"/>
      <c r="BI945" s="146" t="s">
        <v>22</v>
      </c>
      <c r="BJ945" s="129">
        <f>B945/B963</f>
        <v>6.7343529109368971E-2</v>
      </c>
      <c r="BK945" s="130">
        <f t="shared" ref="BK945" si="18487">C945/C963</f>
        <v>7.1864256404569143E-2</v>
      </c>
      <c r="BL945" s="131">
        <f t="shared" ref="BL945" si="18488">D945/D963</f>
        <v>7.7926920208799405E-2</v>
      </c>
      <c r="BM945" s="132">
        <f t="shared" ref="BM945" si="18489">E945/E963</f>
        <v>5.6752037252619326E-2</v>
      </c>
      <c r="BN945" s="129">
        <f t="shared" ref="BN945" si="18490">F945/F963</f>
        <v>0.10036917397323489</v>
      </c>
      <c r="BO945" s="130">
        <f t="shared" ref="BO945" si="18491">G945/G963</f>
        <v>4.304597028892268E-2</v>
      </c>
      <c r="BP945" s="131">
        <f t="shared" ref="BP945" si="18492">H945/H963</f>
        <v>7.8925154755205396E-2</v>
      </c>
      <c r="BQ945" s="132">
        <f t="shared" ref="BQ945" si="18493">I945/I963</f>
        <v>5.966895988011716E-2</v>
      </c>
      <c r="BR945" s="129">
        <f t="shared" ref="BR945" si="18494">J945/J963</f>
        <v>4.8536759457530339E-2</v>
      </c>
      <c r="BS945" s="130">
        <f t="shared" ref="BS945" si="18495">K945/K963</f>
        <v>0.13299044819985306</v>
      </c>
      <c r="BT945" s="131">
        <f t="shared" ref="BT945" si="18496">L945/L963</f>
        <v>3.9446929646197643E-2</v>
      </c>
      <c r="BU945" s="129">
        <f t="shared" ref="BU945" si="18497">M945/M963</f>
        <v>0.12401883830455258</v>
      </c>
      <c r="BV945" s="133">
        <f t="shared" ref="BV945" si="18498">N945/N963</f>
        <v>6.0892267526683558E-2</v>
      </c>
      <c r="BW945" s="134">
        <f t="shared" ref="BW945" si="18499">O945/O963</f>
        <v>9.2900480655582693E-2</v>
      </c>
      <c r="BX945" s="129">
        <f t="shared" ref="BX945" si="18500">P945/P963</f>
        <v>8.4650613089082588E-2</v>
      </c>
      <c r="BY945" s="130">
        <f t="shared" ref="BY945" si="18501">Q945/Q963</f>
        <v>5.4049356969065002E-2</v>
      </c>
      <c r="BZ945" s="131">
        <f t="shared" ref="BZ945" si="18502">R945/R963</f>
        <v>8.6177105831533471E-2</v>
      </c>
      <c r="CA945" s="132">
        <f t="shared" ref="CA945" si="18503">S945/S963</f>
        <v>5.4149566803465575E-2</v>
      </c>
      <c r="CB945" s="129">
        <f t="shared" ref="CB945" si="18504">T945/T963</f>
        <v>7.4914869466515321E-2</v>
      </c>
      <c r="CC945" s="130">
        <f t="shared" ref="CC945" si="18505">U945/U963</f>
        <v>6.2231759656652362E-2</v>
      </c>
      <c r="CD945" s="131">
        <f t="shared" ref="CD945" si="18506">V945/V963</f>
        <v>3.8802499636680712E-2</v>
      </c>
      <c r="CE945" s="132">
        <f t="shared" ref="CE945" si="18507">W945/W963</f>
        <v>9.4764059469941819E-2</v>
      </c>
      <c r="CF945" s="129">
        <f t="shared" ref="CF945" si="18508">X945/X963</f>
        <v>8.5823909531502429E-2</v>
      </c>
      <c r="CG945" s="130">
        <f t="shared" ref="CG945" si="18509">Y945/Y963</f>
        <v>7.6923076923076927E-2</v>
      </c>
      <c r="CH945" s="131">
        <f t="shared" ref="CH945" si="18510">Z945/Z963</f>
        <v>6.0317033852767328E-2</v>
      </c>
      <c r="CI945" s="129">
        <f t="shared" ref="CI945" si="18511">AA945/AA963</f>
        <v>7.1016905737704916E-2</v>
      </c>
      <c r="CJ945" s="135">
        <f t="shared" ref="CJ945" si="18512">AB945/AB963</f>
        <v>7.0670681063122923E-2</v>
      </c>
      <c r="CK945" s="136">
        <f t="shared" ref="CK945" si="18513">AC945/AC963</f>
        <v>7.2364381822533477E-2</v>
      </c>
    </row>
    <row r="946" spans="1:89" ht="15" thickTop="1" thickBot="1" x14ac:dyDescent="0.3">
      <c r="A946" s="137" t="s">
        <v>23</v>
      </c>
      <c r="B946" s="189">
        <v>500</v>
      </c>
      <c r="C946" s="190">
        <v>627</v>
      </c>
      <c r="D946" s="191">
        <v>201</v>
      </c>
      <c r="E946" s="192">
        <v>188</v>
      </c>
      <c r="F946" s="189">
        <v>674</v>
      </c>
      <c r="G946" s="193">
        <v>367</v>
      </c>
      <c r="H946" s="191">
        <v>992</v>
      </c>
      <c r="I946" s="192">
        <v>941</v>
      </c>
      <c r="J946" s="189">
        <v>63</v>
      </c>
      <c r="K946" s="193">
        <v>148</v>
      </c>
      <c r="L946" s="191">
        <v>150</v>
      </c>
      <c r="M946" s="189">
        <v>454</v>
      </c>
      <c r="N946" s="194">
        <v>766</v>
      </c>
      <c r="O946" s="195">
        <v>910</v>
      </c>
      <c r="P946" s="189">
        <v>472</v>
      </c>
      <c r="Q946" s="193">
        <v>258</v>
      </c>
      <c r="R946" s="191">
        <v>703</v>
      </c>
      <c r="S946" s="192">
        <v>396</v>
      </c>
      <c r="T946" s="189">
        <v>60</v>
      </c>
      <c r="U946" s="193">
        <v>58</v>
      </c>
      <c r="V946" s="191">
        <v>284</v>
      </c>
      <c r="W946" s="192">
        <v>602</v>
      </c>
      <c r="X946" s="189">
        <v>261</v>
      </c>
      <c r="Y946" s="193">
        <v>145</v>
      </c>
      <c r="Z946" s="191">
        <v>856</v>
      </c>
      <c r="AA946" s="189">
        <v>974</v>
      </c>
      <c r="AB946" s="172">
        <f t="shared" si="18349"/>
        <v>5982</v>
      </c>
      <c r="AC946" s="173">
        <f t="shared" si="18350"/>
        <v>6068</v>
      </c>
      <c r="AE946" s="299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>
        <f>B946/B963</f>
        <v>6.4259092661611616E-2</v>
      </c>
      <c r="BK946" s="130">
        <f t="shared" ref="BK946" si="18514">C946/C963</f>
        <v>6.9535322169235886E-2</v>
      </c>
      <c r="BL946" s="131">
        <f t="shared" ref="BL946" si="18515">D946/D963</f>
        <v>7.4944071588366884E-2</v>
      </c>
      <c r="BM946" s="132">
        <f t="shared" ref="BM946" si="18516">E946/E963</f>
        <v>5.471478463329453E-2</v>
      </c>
      <c r="BN946" s="129">
        <f t="shared" ref="BN946" si="18517">F946/F963</f>
        <v>7.775726811259806E-2</v>
      </c>
      <c r="BO946" s="130">
        <f t="shared" ref="BO946" si="18518">G946/G963</f>
        <v>4.292899754357235E-2</v>
      </c>
      <c r="BP946" s="131">
        <f t="shared" ref="BP946" si="18519">H946/H963</f>
        <v>6.9780528981429377E-2</v>
      </c>
      <c r="BQ946" s="132">
        <f t="shared" ref="BQ946" si="18520">I946/I963</f>
        <v>6.4096451195422649E-2</v>
      </c>
      <c r="BR946" s="129">
        <f t="shared" ref="BR946" si="18521">J946/J963</f>
        <v>4.4967880085653104E-2</v>
      </c>
      <c r="BS946" s="130">
        <f t="shared" ref="BS946" si="18522">K946/K963</f>
        <v>0.10874357090374724</v>
      </c>
      <c r="BT946" s="131">
        <f t="shared" ref="BT946" si="18523">L946/L963</f>
        <v>3.0500203334688898E-2</v>
      </c>
      <c r="BU946" s="129">
        <f t="shared" ref="BU946" si="18524">M946/M963</f>
        <v>8.9089481946624804E-2</v>
      </c>
      <c r="BV946" s="133">
        <f t="shared" ref="BV946" si="18525">N946/N963</f>
        <v>5.8819012516317284E-2</v>
      </c>
      <c r="BW946" s="134">
        <f t="shared" ref="BW946" si="18526">O946/O963</f>
        <v>7.170435741864313E-2</v>
      </c>
      <c r="BX946" s="129">
        <f t="shared" ref="BX946" si="18527">P946/P963</f>
        <v>6.9729649874427535E-2</v>
      </c>
      <c r="BY946" s="130">
        <f t="shared" ref="BY946" si="18528">Q946/Q963</f>
        <v>4.4838373305526591E-2</v>
      </c>
      <c r="BZ946" s="131">
        <f t="shared" ref="BZ946" si="18529">R946/R963</f>
        <v>7.5917926565874733E-2</v>
      </c>
      <c r="CA946" s="132">
        <f t="shared" ref="CA946" si="18530">S946/S963</f>
        <v>4.5143638850889192E-2</v>
      </c>
      <c r="CB946" s="129">
        <f t="shared" ref="CB946" si="18531">T946/T963</f>
        <v>6.8104426787741201E-2</v>
      </c>
      <c r="CC946" s="130">
        <f t="shared" ref="CC946" si="18532">U946/U963</f>
        <v>6.2231759656652362E-2</v>
      </c>
      <c r="CD946" s="131">
        <f t="shared" ref="CD946" si="18533">V946/V963</f>
        <v>4.1273070774596715E-2</v>
      </c>
      <c r="CE946" s="132">
        <f t="shared" ref="CE946" si="18534">W946/W963</f>
        <v>7.7828054298642535E-2</v>
      </c>
      <c r="CF946" s="129">
        <f t="shared" ref="CF946" si="18535">X946/X963</f>
        <v>5.2705977382875607E-2</v>
      </c>
      <c r="CG946" s="130">
        <f t="shared" ref="CG946" si="18536">Y946/Y963</f>
        <v>5.9015059015059018E-2</v>
      </c>
      <c r="CH946" s="131">
        <f t="shared" ref="CH946" si="18537">Z946/Z963</f>
        <v>5.7495969908651259E-2</v>
      </c>
      <c r="CI946" s="129">
        <f t="shared" ref="CI946" si="18538">AA946/AA963</f>
        <v>6.2371926229508198E-2</v>
      </c>
      <c r="CJ946" s="135">
        <f t="shared" ref="CJ946" si="18539">AB946/AB963</f>
        <v>6.2105481727574748E-2</v>
      </c>
      <c r="CK946" s="136">
        <f t="shared" ref="CK946" si="18540">AC946/AC963</f>
        <v>6.314453104675484E-2</v>
      </c>
    </row>
    <row r="947" spans="1:89" ht="13.5" thickTop="1" x14ac:dyDescent="0.2">
      <c r="A947" s="146" t="s">
        <v>24</v>
      </c>
      <c r="B947" s="203">
        <v>450</v>
      </c>
      <c r="C947" s="197">
        <v>537</v>
      </c>
      <c r="D947" s="198">
        <v>167</v>
      </c>
      <c r="E947" s="199">
        <v>176</v>
      </c>
      <c r="F947" s="196">
        <v>597</v>
      </c>
      <c r="G947" s="200">
        <v>279</v>
      </c>
      <c r="H947" s="198">
        <v>965</v>
      </c>
      <c r="I947" s="199">
        <v>763</v>
      </c>
      <c r="J947" s="196">
        <v>70</v>
      </c>
      <c r="K947" s="200">
        <v>83</v>
      </c>
      <c r="L947" s="198">
        <v>137</v>
      </c>
      <c r="M947" s="196">
        <v>510</v>
      </c>
      <c r="N947" s="201">
        <v>649</v>
      </c>
      <c r="O947" s="204">
        <v>809</v>
      </c>
      <c r="P947" s="196">
        <v>443</v>
      </c>
      <c r="Q947" s="200">
        <v>275</v>
      </c>
      <c r="R947" s="198">
        <v>662</v>
      </c>
      <c r="S947" s="199">
        <v>459</v>
      </c>
      <c r="T947" s="196">
        <v>39</v>
      </c>
      <c r="U947" s="200">
        <v>44</v>
      </c>
      <c r="V947" s="198">
        <v>269</v>
      </c>
      <c r="W947" s="205">
        <v>633</v>
      </c>
      <c r="X947" s="196">
        <v>295</v>
      </c>
      <c r="Y947" s="200">
        <v>108</v>
      </c>
      <c r="Z947" s="198">
        <v>865</v>
      </c>
      <c r="AA947" s="196">
        <v>1027</v>
      </c>
      <c r="AB947" s="172">
        <f t="shared" si="18349"/>
        <v>5608</v>
      </c>
      <c r="AC947" s="173">
        <f t="shared" si="18350"/>
        <v>5703</v>
      </c>
      <c r="AE947" s="273" t="str">
        <f>$AE$17</f>
        <v>17:00 - 17:59</v>
      </c>
      <c r="AF947" s="126">
        <f t="shared" ref="AF947:AU949" si="18541">SUMIF($A$9:$A$32,$AE947,B$939:B$962)</f>
        <v>648</v>
      </c>
      <c r="AG947" s="186">
        <f t="shared" si="18541"/>
        <v>656</v>
      </c>
      <c r="AH947" s="127">
        <f t="shared" si="18541"/>
        <v>163</v>
      </c>
      <c r="AI947" s="180">
        <f t="shared" si="18541"/>
        <v>270</v>
      </c>
      <c r="AJ947" s="126">
        <f t="shared" si="18541"/>
        <v>473</v>
      </c>
      <c r="AK947" s="128">
        <f t="shared" si="18541"/>
        <v>690</v>
      </c>
      <c r="AL947" s="127">
        <f t="shared" si="18541"/>
        <v>1037</v>
      </c>
      <c r="AM947" s="180">
        <f t="shared" si="18541"/>
        <v>1137</v>
      </c>
      <c r="AN947" s="126">
        <f t="shared" si="18541"/>
        <v>117</v>
      </c>
      <c r="AO947" s="128">
        <f t="shared" si="18541"/>
        <v>58</v>
      </c>
      <c r="AP947" s="127">
        <f t="shared" si="18541"/>
        <v>426</v>
      </c>
      <c r="AQ947" s="126">
        <f t="shared" si="18541"/>
        <v>256</v>
      </c>
      <c r="AR947" s="179">
        <f t="shared" si="18541"/>
        <v>929</v>
      </c>
      <c r="AS947" s="181">
        <f t="shared" si="18541"/>
        <v>849</v>
      </c>
      <c r="AT947" s="126">
        <f t="shared" si="18541"/>
        <v>397</v>
      </c>
      <c r="AU947" s="128">
        <f t="shared" si="18541"/>
        <v>450</v>
      </c>
      <c r="AV947" s="127">
        <f t="shared" ref="AP947:BE949" si="18542">SUMIF($A$9:$A$32,$AE947,R$939:R$962)</f>
        <v>565</v>
      </c>
      <c r="AW947" s="180">
        <f t="shared" si="18542"/>
        <v>766</v>
      </c>
      <c r="AX947" s="126">
        <f t="shared" si="18542"/>
        <v>54</v>
      </c>
      <c r="AY947" s="128">
        <f t="shared" si="18542"/>
        <v>57</v>
      </c>
      <c r="AZ947" s="127">
        <f t="shared" si="18542"/>
        <v>511</v>
      </c>
      <c r="BA947" s="180">
        <f t="shared" si="18542"/>
        <v>489</v>
      </c>
      <c r="BB947" s="126">
        <f t="shared" si="18542"/>
        <v>371</v>
      </c>
      <c r="BC947" s="128">
        <f t="shared" si="18542"/>
        <v>173</v>
      </c>
      <c r="BD947" s="184">
        <f t="shared" si="18542"/>
        <v>1136</v>
      </c>
      <c r="BE947" s="185">
        <f t="shared" si="18542"/>
        <v>1118</v>
      </c>
      <c r="BF947" s="170">
        <f>AF947+AH947+AJ947+AL947+AN947+AP947+AR947+AT947+AV947+AX947+AZ947+BB947+BD947</f>
        <v>6827</v>
      </c>
      <c r="BG947" s="171">
        <f>AG947+AI947+AK947+AM947+AO947+AQ947+AS947+AU947+AW947+AY947+BA947+BC947+BE947</f>
        <v>6969</v>
      </c>
      <c r="BI947" s="146" t="s">
        <v>24</v>
      </c>
      <c r="BJ947" s="129">
        <f>B947/B963</f>
        <v>5.7833183395450453E-2</v>
      </c>
      <c r="BK947" s="130">
        <f t="shared" ref="BK947" si="18543">C947/C963</f>
        <v>5.955417544637906E-2</v>
      </c>
      <c r="BL947" s="131">
        <f t="shared" ref="BL947" si="18544">D947/D963</f>
        <v>6.2266964951528711E-2</v>
      </c>
      <c r="BM947" s="132">
        <f t="shared" ref="BM947" si="18545">E947/E963</f>
        <v>5.1222351571594875E-2</v>
      </c>
      <c r="BN947" s="129">
        <f t="shared" ref="BN947" si="18546">F947/F963</f>
        <v>6.8874019381633594E-2</v>
      </c>
      <c r="BO947" s="130">
        <f t="shared" ref="BO947" si="18547">G947/G963</f>
        <v>3.2635395952743014E-2</v>
      </c>
      <c r="BP947" s="131">
        <f t="shared" ref="BP947" si="18548">H947/H963</f>
        <v>6.7881260551491282E-2</v>
      </c>
      <c r="BQ947" s="132">
        <f t="shared" ref="BQ947" si="18549">I947/I963</f>
        <v>5.1971936516586062E-2</v>
      </c>
      <c r="BR947" s="129">
        <f t="shared" ref="BR947" si="18550">J947/J963</f>
        <v>4.9964311206281226E-2</v>
      </c>
      <c r="BS947" s="130">
        <f t="shared" ref="BS947" si="18551">K947/K963</f>
        <v>6.0984570168993391E-2</v>
      </c>
      <c r="BT947" s="131">
        <f t="shared" ref="BT947" si="18552">L947/L963</f>
        <v>2.7856852379015862E-2</v>
      </c>
      <c r="BU947" s="129">
        <f t="shared" ref="BU947" si="18553">M947/M963</f>
        <v>0.1000784929356358</v>
      </c>
      <c r="BV947" s="133">
        <f t="shared" ref="BV947" si="18554">N947/N963</f>
        <v>4.983490747139676E-2</v>
      </c>
      <c r="BW947" s="134">
        <f t="shared" ref="BW947" si="18555">O947/O963</f>
        <v>6.3745961705145376E-2</v>
      </c>
      <c r="BX947" s="129">
        <f t="shared" ref="BX947" si="18556">P947/P963</f>
        <v>6.5445412911803807E-2</v>
      </c>
      <c r="BY947" s="130">
        <f t="shared" ref="BY947" si="18557">Q947/Q963</f>
        <v>4.779283976364268E-2</v>
      </c>
      <c r="BZ947" s="131">
        <f t="shared" ref="BZ947" si="18558">R947/R963</f>
        <v>7.1490280777537801E-2</v>
      </c>
      <c r="CA947" s="132">
        <f t="shared" ref="CA947" si="18559">S947/S963</f>
        <v>5.232558139534884E-2</v>
      </c>
      <c r="CB947" s="129">
        <f t="shared" ref="CB947" si="18560">T947/T963</f>
        <v>4.4267877412031781E-2</v>
      </c>
      <c r="CC947" s="130">
        <f t="shared" ref="CC947" si="18561">U947/U963</f>
        <v>4.7210300429184553E-2</v>
      </c>
      <c r="CD947" s="131">
        <f t="shared" ref="CD947" si="18562">V947/V963</f>
        <v>3.9093155064670836E-2</v>
      </c>
      <c r="CE947" s="132">
        <f t="shared" ref="CE947" si="18563">W947/W963</f>
        <v>8.1835811247575954E-2</v>
      </c>
      <c r="CF947" s="129">
        <f t="shared" ref="CF947" si="18564">X947/X963</f>
        <v>5.9571890145395802E-2</v>
      </c>
      <c r="CG947" s="130">
        <f t="shared" ref="CG947" si="18565">Y947/Y963</f>
        <v>4.3956043956043959E-2</v>
      </c>
      <c r="CH947" s="131">
        <f t="shared" ref="CH947" si="18566">Z947/Z963</f>
        <v>5.8100483610961852E-2</v>
      </c>
      <c r="CI947" s="129">
        <f t="shared" ref="CI947" si="18567">AA947/AA963</f>
        <v>6.5765881147540978E-2</v>
      </c>
      <c r="CJ947" s="135">
        <f t="shared" ref="CJ947" si="18568">AB947/AB963</f>
        <v>5.8222591362126243E-2</v>
      </c>
      <c r="CK947" s="136">
        <f t="shared" ref="CK947" si="18569">AC947/AC963</f>
        <v>5.9346285524001792E-2</v>
      </c>
    </row>
    <row r="948" spans="1:89" x14ac:dyDescent="0.2">
      <c r="A948" s="137" t="s">
        <v>25</v>
      </c>
      <c r="B948" s="206">
        <v>441</v>
      </c>
      <c r="C948" s="190">
        <v>651</v>
      </c>
      <c r="D948" s="191">
        <v>144</v>
      </c>
      <c r="E948" s="192">
        <v>164</v>
      </c>
      <c r="F948" s="189">
        <v>485</v>
      </c>
      <c r="G948" s="193">
        <v>351</v>
      </c>
      <c r="H948" s="191">
        <v>799</v>
      </c>
      <c r="I948" s="192">
        <v>710</v>
      </c>
      <c r="J948" s="189">
        <v>68</v>
      </c>
      <c r="K948" s="190">
        <v>68</v>
      </c>
      <c r="L948" s="191">
        <v>177</v>
      </c>
      <c r="M948" s="189">
        <v>344</v>
      </c>
      <c r="N948" s="194">
        <v>605</v>
      </c>
      <c r="O948" s="207">
        <v>603</v>
      </c>
      <c r="P948" s="189">
        <v>369</v>
      </c>
      <c r="Q948" s="190">
        <v>242</v>
      </c>
      <c r="R948" s="191">
        <v>508</v>
      </c>
      <c r="S948" s="192">
        <v>440</v>
      </c>
      <c r="T948" s="198">
        <v>32</v>
      </c>
      <c r="U948" s="189">
        <v>51</v>
      </c>
      <c r="V948" s="191">
        <v>285</v>
      </c>
      <c r="W948" s="208">
        <v>433</v>
      </c>
      <c r="X948" s="189">
        <v>214</v>
      </c>
      <c r="Y948" s="193">
        <v>94</v>
      </c>
      <c r="Z948" s="191">
        <v>844</v>
      </c>
      <c r="AA948" s="189">
        <v>854</v>
      </c>
      <c r="AB948" s="172">
        <f t="shared" si="18349"/>
        <v>4971</v>
      </c>
      <c r="AC948" s="173">
        <f t="shared" si="18350"/>
        <v>5005</v>
      </c>
      <c r="AE948" s="275" t="str">
        <f>$AE$18</f>
        <v>18:00 - 18:59</v>
      </c>
      <c r="AF948" s="126">
        <f t="shared" si="18541"/>
        <v>604</v>
      </c>
      <c r="AG948" s="190">
        <f t="shared" si="18541"/>
        <v>548</v>
      </c>
      <c r="AH948" s="191">
        <f t="shared" si="18541"/>
        <v>161</v>
      </c>
      <c r="AI948" s="192">
        <f t="shared" si="18541"/>
        <v>177</v>
      </c>
      <c r="AJ948" s="276">
        <f t="shared" si="18541"/>
        <v>450</v>
      </c>
      <c r="AK948" s="193">
        <f t="shared" si="18541"/>
        <v>578</v>
      </c>
      <c r="AL948" s="191">
        <f t="shared" si="18541"/>
        <v>932</v>
      </c>
      <c r="AM948" s="192">
        <f t="shared" si="18541"/>
        <v>976</v>
      </c>
      <c r="AN948" s="276">
        <f t="shared" si="18541"/>
        <v>135</v>
      </c>
      <c r="AO948" s="193">
        <f t="shared" si="18541"/>
        <v>52</v>
      </c>
      <c r="AP948" s="191">
        <f t="shared" si="18542"/>
        <v>518</v>
      </c>
      <c r="AQ948" s="276">
        <f t="shared" si="18542"/>
        <v>171</v>
      </c>
      <c r="AR948" s="194">
        <f t="shared" si="18542"/>
        <v>894</v>
      </c>
      <c r="AS948" s="195">
        <f t="shared" si="18542"/>
        <v>739</v>
      </c>
      <c r="AT948" s="276">
        <f t="shared" si="18542"/>
        <v>377</v>
      </c>
      <c r="AU948" s="193">
        <f t="shared" si="18542"/>
        <v>433</v>
      </c>
      <c r="AV948" s="191">
        <f t="shared" si="18542"/>
        <v>490</v>
      </c>
      <c r="AW948" s="192">
        <f t="shared" si="18542"/>
        <v>671</v>
      </c>
      <c r="AX948" s="276">
        <f t="shared" si="18542"/>
        <v>68</v>
      </c>
      <c r="AY948" s="193">
        <f t="shared" si="18542"/>
        <v>52</v>
      </c>
      <c r="AZ948" s="191">
        <f t="shared" si="18542"/>
        <v>588</v>
      </c>
      <c r="BA948" s="192">
        <f t="shared" si="18542"/>
        <v>428</v>
      </c>
      <c r="BB948" s="276">
        <f t="shared" si="18542"/>
        <v>356</v>
      </c>
      <c r="BC948" s="193">
        <f t="shared" si="18542"/>
        <v>153</v>
      </c>
      <c r="BD948" s="191">
        <f t="shared" si="18542"/>
        <v>1122</v>
      </c>
      <c r="BE948" s="276">
        <f t="shared" si="18542"/>
        <v>1047</v>
      </c>
      <c r="BF948" s="172">
        <f>SUM(AF948,AH948,AJ948,AL948,AN948,AP948,AR948,AT948,AV948,AX948,AZ948,BB948,BD948)</f>
        <v>6695</v>
      </c>
      <c r="BG948" s="173">
        <f>SUM(AG948,AI948,AK948,AM948,AO948,AQ948,AS948,AU948,AW948,AY948,BA948,BC948,BE948)</f>
        <v>6025</v>
      </c>
      <c r="BI948" s="137" t="s">
        <v>25</v>
      </c>
      <c r="BJ948" s="129">
        <f>B948/B963</f>
        <v>5.6676519727541445E-2</v>
      </c>
      <c r="BK948" s="130">
        <f t="shared" ref="BK948" si="18570">C948/C963</f>
        <v>7.2196961295331041E-2</v>
      </c>
      <c r="BL948" s="131">
        <f t="shared" ref="BL948" si="18571">D948/D963</f>
        <v>5.3691275167785234E-2</v>
      </c>
      <c r="BM948" s="132">
        <f t="shared" ref="BM948" si="18572">E948/E963</f>
        <v>4.7729918509895226E-2</v>
      </c>
      <c r="BN948" s="129">
        <f t="shared" ref="BN948" si="18573">F948/F963</f>
        <v>5.5952930318412551E-2</v>
      </c>
      <c r="BO948" s="130">
        <f t="shared" ref="BO948" si="18574">G948/G963</f>
        <v>4.1057433617967015E-2</v>
      </c>
      <c r="BP948" s="131">
        <f t="shared" ref="BP948" si="18575">H948/H963</f>
        <v>5.6204276871131123E-2</v>
      </c>
      <c r="BQ948" s="132">
        <f t="shared" ref="BQ948" si="18576">I948/I963</f>
        <v>4.8361828213336969E-2</v>
      </c>
      <c r="BR948" s="129">
        <f t="shared" ref="BR948" si="18577">J948/J963</f>
        <v>4.8536759457530339E-2</v>
      </c>
      <c r="BS948" s="130">
        <f t="shared" ref="BS948" si="18578">K948/K963</f>
        <v>4.996326230712711E-2</v>
      </c>
      <c r="BT948" s="131">
        <f t="shared" ref="BT948" si="18579">L948/L963</f>
        <v>3.5990239934932902E-2</v>
      </c>
      <c r="BU948" s="129">
        <f t="shared" ref="BU948" si="18580">M948/M963</f>
        <v>6.7503924646781788E-2</v>
      </c>
      <c r="BV948" s="133">
        <f t="shared" ref="BV948" si="18581">N948/N963</f>
        <v>4.6456269676725795E-2</v>
      </c>
      <c r="BW948" s="134">
        <f t="shared" ref="BW948" si="18582">O948/O963</f>
        <v>4.751398628949649E-2</v>
      </c>
      <c r="BX948" s="129">
        <f t="shared" ref="BX948" si="18583">P948/P963</f>
        <v>5.4513222041660508E-2</v>
      </c>
      <c r="BY948" s="130">
        <f t="shared" ref="BY948" si="18584">Q948/Q963</f>
        <v>4.2057698992005559E-2</v>
      </c>
      <c r="BZ948" s="131">
        <f t="shared" ref="BZ948" si="18585">R948/R963</f>
        <v>5.4859611231101509E-2</v>
      </c>
      <c r="CA948" s="132">
        <f t="shared" ref="CA948" si="18586">S948/S963</f>
        <v>5.0159598723210214E-2</v>
      </c>
      <c r="CB948" s="129">
        <f t="shared" ref="CB948" si="18587">T948/T963</f>
        <v>3.6322360953461974E-2</v>
      </c>
      <c r="CC948" s="130">
        <f t="shared" ref="CC948" si="18588">U948/U963</f>
        <v>5.4721030042918457E-2</v>
      </c>
      <c r="CD948" s="131">
        <f t="shared" ref="CD948" si="18589">V948/V963</f>
        <v>4.1418398488591773E-2</v>
      </c>
      <c r="CE948" s="132">
        <f t="shared" ref="CE948" si="18590">W948/W963</f>
        <v>5.5979314802844217E-2</v>
      </c>
      <c r="CF948" s="129">
        <f t="shared" ref="CF948" si="18591">X948/X963</f>
        <v>4.3214862681744751E-2</v>
      </c>
      <c r="CG948" s="130">
        <f t="shared" ref="CG948" si="18592">Y948/Y963</f>
        <v>3.8258038258038259E-2</v>
      </c>
      <c r="CH948" s="131">
        <f t="shared" ref="CH948" si="18593">Z948/Z963</f>
        <v>5.6689951638903814E-2</v>
      </c>
      <c r="CI948" s="129">
        <f t="shared" ref="CI948" si="18594">AA948/AA963</f>
        <v>5.46875E-2</v>
      </c>
      <c r="CJ948" s="135">
        <f t="shared" ref="CJ948" si="18595">AB948/AB963</f>
        <v>5.1609219269102988E-2</v>
      </c>
      <c r="CK948" s="136">
        <f t="shared" ref="CK948" si="18596">AC948/AC963</f>
        <v>5.2082791346243898E-2</v>
      </c>
    </row>
    <row r="949" spans="1:89" ht="13.5" thickBot="1" x14ac:dyDescent="0.25">
      <c r="A949" s="146" t="s">
        <v>26</v>
      </c>
      <c r="B949" s="203">
        <v>434</v>
      </c>
      <c r="C949" s="197">
        <v>490</v>
      </c>
      <c r="D949" s="198">
        <v>140</v>
      </c>
      <c r="E949" s="199">
        <v>159</v>
      </c>
      <c r="F949" s="196">
        <v>392</v>
      </c>
      <c r="G949" s="200">
        <v>345</v>
      </c>
      <c r="H949" s="198">
        <v>871</v>
      </c>
      <c r="I949" s="199">
        <v>775</v>
      </c>
      <c r="J949" s="196">
        <v>52</v>
      </c>
      <c r="K949" s="197">
        <v>82</v>
      </c>
      <c r="L949" s="198">
        <v>162</v>
      </c>
      <c r="M949" s="196">
        <v>264</v>
      </c>
      <c r="N949" s="201">
        <v>616</v>
      </c>
      <c r="O949" s="204">
        <v>596</v>
      </c>
      <c r="P949" s="196">
        <v>409</v>
      </c>
      <c r="Q949" s="197">
        <v>265</v>
      </c>
      <c r="R949" s="198">
        <v>561</v>
      </c>
      <c r="S949" s="199">
        <v>430</v>
      </c>
      <c r="T949" s="196">
        <v>45</v>
      </c>
      <c r="U949" s="200">
        <v>41</v>
      </c>
      <c r="V949" s="198">
        <v>338</v>
      </c>
      <c r="W949" s="205">
        <v>460</v>
      </c>
      <c r="X949" s="196">
        <v>205</v>
      </c>
      <c r="Y949" s="200">
        <v>91</v>
      </c>
      <c r="Z949" s="198">
        <v>871</v>
      </c>
      <c r="AA949" s="196">
        <v>983</v>
      </c>
      <c r="AB949" s="172">
        <f t="shared" si="18349"/>
        <v>5096</v>
      </c>
      <c r="AC949" s="173">
        <f t="shared" si="18350"/>
        <v>4981</v>
      </c>
      <c r="AE949" s="273">
        <f>$AE$19</f>
        <v>0</v>
      </c>
      <c r="AF949" s="126">
        <f t="shared" si="18541"/>
        <v>0</v>
      </c>
      <c r="AG949" s="197">
        <f t="shared" si="18541"/>
        <v>0</v>
      </c>
      <c r="AH949" s="198">
        <f t="shared" si="18541"/>
        <v>0</v>
      </c>
      <c r="AI949" s="199">
        <f t="shared" si="18541"/>
        <v>0</v>
      </c>
      <c r="AJ949" s="196">
        <f t="shared" si="18541"/>
        <v>0</v>
      </c>
      <c r="AK949" s="200">
        <f t="shared" si="18541"/>
        <v>0</v>
      </c>
      <c r="AL949" s="198">
        <f t="shared" si="18541"/>
        <v>0</v>
      </c>
      <c r="AM949" s="199">
        <f t="shared" si="18541"/>
        <v>0</v>
      </c>
      <c r="AN949" s="196">
        <f t="shared" si="18541"/>
        <v>0</v>
      </c>
      <c r="AO949" s="200">
        <f t="shared" si="18541"/>
        <v>0</v>
      </c>
      <c r="AP949" s="198">
        <f t="shared" si="18542"/>
        <v>0</v>
      </c>
      <c r="AQ949" s="196">
        <f t="shared" si="18542"/>
        <v>0</v>
      </c>
      <c r="AR949" s="201">
        <f t="shared" si="18542"/>
        <v>0</v>
      </c>
      <c r="AS949" s="202">
        <f t="shared" si="18542"/>
        <v>0</v>
      </c>
      <c r="AT949" s="196">
        <f t="shared" si="18542"/>
        <v>0</v>
      </c>
      <c r="AU949" s="200">
        <f t="shared" si="18542"/>
        <v>0</v>
      </c>
      <c r="AV949" s="198">
        <f t="shared" si="18542"/>
        <v>0</v>
      </c>
      <c r="AW949" s="199">
        <f t="shared" si="18542"/>
        <v>0</v>
      </c>
      <c r="AX949" s="196">
        <f t="shared" si="18542"/>
        <v>0</v>
      </c>
      <c r="AY949" s="200">
        <f t="shared" si="18542"/>
        <v>0</v>
      </c>
      <c r="AZ949" s="198">
        <f t="shared" si="18542"/>
        <v>0</v>
      </c>
      <c r="BA949" s="199">
        <f t="shared" si="18542"/>
        <v>0</v>
      </c>
      <c r="BB949" s="196">
        <f t="shared" si="18542"/>
        <v>0</v>
      </c>
      <c r="BC949" s="200">
        <f t="shared" si="18542"/>
        <v>0</v>
      </c>
      <c r="BD949" s="198">
        <f t="shared" si="18542"/>
        <v>0</v>
      </c>
      <c r="BE949" s="196">
        <f t="shared" si="18542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>
        <f>B949/B963</f>
        <v>5.5776892430278883E-2</v>
      </c>
      <c r="BK949" s="130">
        <f t="shared" ref="BK949" si="18597">C949/C963</f>
        <v>5.4341798824442719E-2</v>
      </c>
      <c r="BL949" s="131">
        <f t="shared" ref="BL949" si="18598">D949/D963</f>
        <v>5.219985085756898E-2</v>
      </c>
      <c r="BM949" s="132">
        <f t="shared" ref="BM949" si="18599">E949/E963</f>
        <v>4.6274738067520374E-2</v>
      </c>
      <c r="BN949" s="129">
        <f t="shared" ref="BN949" si="18600">F949/F963</f>
        <v>4.5223811721273648E-2</v>
      </c>
      <c r="BO949" s="130">
        <f t="shared" ref="BO949" si="18601">G949/G963</f>
        <v>4.0355597145865015E-2</v>
      </c>
      <c r="BP949" s="131">
        <f t="shared" ref="BP949" si="18602">H949/H963</f>
        <v>6.1268992684299382E-2</v>
      </c>
      <c r="BQ949" s="132">
        <f t="shared" ref="BQ949" si="18603">I949/I963</f>
        <v>5.2789319528642464E-2</v>
      </c>
      <c r="BR949" s="129">
        <f t="shared" ref="BR949" si="18604">J949/J963</f>
        <v>3.7116345467523196E-2</v>
      </c>
      <c r="BS949" s="130">
        <f t="shared" ref="BS949" si="18605">K949/K963</f>
        <v>6.0249816311535635E-2</v>
      </c>
      <c r="BT949" s="131">
        <f t="shared" ref="BT949" si="18606">L949/L963</f>
        <v>3.294021960146401E-2</v>
      </c>
      <c r="BU949" s="129">
        <f t="shared" ref="BU949" si="18607">M949/M963</f>
        <v>5.1805337519623233E-2</v>
      </c>
      <c r="BV949" s="133">
        <f t="shared" ref="BV949" si="18608">N949/N963</f>
        <v>4.7300929125393534E-2</v>
      </c>
      <c r="BW949" s="134">
        <f t="shared" ref="BW949" si="18609">O949/O963</f>
        <v>4.6962414309353086E-2</v>
      </c>
      <c r="BX949" s="129">
        <f t="shared" ref="BX949" si="18610">P949/P963</f>
        <v>6.0422514403900132E-2</v>
      </c>
      <c r="BY949" s="130">
        <f t="shared" ref="BY949" si="18611">Q949/Q963</f>
        <v>4.605491831769204E-2</v>
      </c>
      <c r="BZ949" s="131">
        <f t="shared" ref="BZ949" si="18612">R949/R963</f>
        <v>6.0583153347732184E-2</v>
      </c>
      <c r="CA949" s="132">
        <f t="shared" ref="CA949" si="18613">S949/S963</f>
        <v>4.9019607843137254E-2</v>
      </c>
      <c r="CB949" s="129">
        <f t="shared" ref="CB949" si="18614">T949/T963</f>
        <v>5.1078320090805901E-2</v>
      </c>
      <c r="CC949" s="130">
        <f t="shared" ref="CC949" si="18615">U949/U963</f>
        <v>4.3991416309012876E-2</v>
      </c>
      <c r="CD949" s="131">
        <f t="shared" ref="CD949" si="18616">V949/V963</f>
        <v>4.9120767330329891E-2</v>
      </c>
      <c r="CE949" s="132">
        <f t="shared" ref="CE949" si="18617">W949/W963</f>
        <v>5.9469941822882996E-2</v>
      </c>
      <c r="CF949" s="129">
        <f t="shared" ref="CF949" si="18618">X949/X963</f>
        <v>4.139741518578352E-2</v>
      </c>
      <c r="CG949" s="130">
        <f t="shared" ref="CG949" si="18619">Y949/Y963</f>
        <v>3.7037037037037035E-2</v>
      </c>
      <c r="CH949" s="131">
        <f t="shared" ref="CH949" si="18620">Z949/Z963</f>
        <v>5.8503492745835571E-2</v>
      </c>
      <c r="CI949" s="129">
        <f t="shared" ref="CI949" si="18621">AA949/AA963</f>
        <v>6.2948258196721313E-2</v>
      </c>
      <c r="CJ949" s="135">
        <f t="shared" ref="CJ949" si="18622">AB949/AB963</f>
        <v>5.2906976744186048E-2</v>
      </c>
      <c r="CK949" s="136">
        <f t="shared" ref="CK949" si="18623">AC949/AC963</f>
        <v>5.1833043695432741E-2</v>
      </c>
    </row>
    <row r="950" spans="1:89" ht="14.25" thickTop="1" thickBot="1" x14ac:dyDescent="0.25">
      <c r="A950" s="137" t="s">
        <v>27</v>
      </c>
      <c r="B950" s="206">
        <v>498</v>
      </c>
      <c r="C950" s="190">
        <v>476</v>
      </c>
      <c r="D950" s="191">
        <v>181</v>
      </c>
      <c r="E950" s="192">
        <v>165</v>
      </c>
      <c r="F950" s="189">
        <v>421</v>
      </c>
      <c r="G950" s="193">
        <v>328</v>
      </c>
      <c r="H950" s="191">
        <v>795</v>
      </c>
      <c r="I950" s="192">
        <v>744</v>
      </c>
      <c r="J950" s="189">
        <v>67</v>
      </c>
      <c r="K950" s="190">
        <v>71</v>
      </c>
      <c r="L950" s="191">
        <v>206</v>
      </c>
      <c r="M950" s="189">
        <v>274</v>
      </c>
      <c r="N950" s="194">
        <v>688</v>
      </c>
      <c r="O950" s="207">
        <v>586</v>
      </c>
      <c r="P950" s="189">
        <v>438</v>
      </c>
      <c r="Q950" s="190">
        <v>250</v>
      </c>
      <c r="R950" s="191">
        <v>578</v>
      </c>
      <c r="S950" s="192">
        <v>484</v>
      </c>
      <c r="T950" s="189">
        <v>29</v>
      </c>
      <c r="U950" s="193">
        <v>39</v>
      </c>
      <c r="V950" s="191">
        <v>344</v>
      </c>
      <c r="W950" s="208">
        <v>467</v>
      </c>
      <c r="X950" s="189">
        <v>231</v>
      </c>
      <c r="Y950" s="193">
        <v>144</v>
      </c>
      <c r="Z950" s="191">
        <v>920</v>
      </c>
      <c r="AA950" s="189">
        <v>1144</v>
      </c>
      <c r="AB950" s="172">
        <f t="shared" si="18349"/>
        <v>5396</v>
      </c>
      <c r="AC950" s="173">
        <f t="shared" si="18350"/>
        <v>5172</v>
      </c>
      <c r="AE950" s="267" t="s">
        <v>13</v>
      </c>
      <c r="AF950" s="20">
        <f t="shared" ref="AF950:BG950" si="18624">SUM(AF947:AF949)</f>
        <v>1252</v>
      </c>
      <c r="AG950" s="21">
        <f t="shared" si="18624"/>
        <v>1204</v>
      </c>
      <c r="AH950" s="20">
        <f t="shared" si="18624"/>
        <v>324</v>
      </c>
      <c r="AI950" s="21">
        <f t="shared" si="18624"/>
        <v>447</v>
      </c>
      <c r="AJ950" s="20">
        <f t="shared" si="18624"/>
        <v>923</v>
      </c>
      <c r="AK950" s="21">
        <f t="shared" si="18624"/>
        <v>1268</v>
      </c>
      <c r="AL950" s="20">
        <f t="shared" si="18624"/>
        <v>1969</v>
      </c>
      <c r="AM950" s="21">
        <f t="shared" si="18624"/>
        <v>2113</v>
      </c>
      <c r="AN950" s="20">
        <f t="shared" si="18624"/>
        <v>252</v>
      </c>
      <c r="AO950" s="21">
        <f t="shared" si="18624"/>
        <v>110</v>
      </c>
      <c r="AP950" s="20">
        <f t="shared" si="18624"/>
        <v>944</v>
      </c>
      <c r="AQ950" s="21">
        <f t="shared" si="18624"/>
        <v>427</v>
      </c>
      <c r="AR950" s="20">
        <f t="shared" si="18624"/>
        <v>1823</v>
      </c>
      <c r="AS950" s="21">
        <f t="shared" si="18624"/>
        <v>1588</v>
      </c>
      <c r="AT950" s="20">
        <f t="shared" si="18624"/>
        <v>774</v>
      </c>
      <c r="AU950" s="21">
        <f t="shared" si="18624"/>
        <v>883</v>
      </c>
      <c r="AV950" s="20">
        <f t="shared" si="18624"/>
        <v>1055</v>
      </c>
      <c r="AW950" s="21">
        <f t="shared" si="18624"/>
        <v>1437</v>
      </c>
      <c r="AX950" s="20">
        <f t="shared" si="18624"/>
        <v>122</v>
      </c>
      <c r="AY950" s="21">
        <f t="shared" si="18624"/>
        <v>109</v>
      </c>
      <c r="AZ950" s="20">
        <f t="shared" si="18624"/>
        <v>1099</v>
      </c>
      <c r="BA950" s="21">
        <f t="shared" si="18624"/>
        <v>917</v>
      </c>
      <c r="BB950" s="20">
        <f t="shared" si="18624"/>
        <v>727</v>
      </c>
      <c r="BC950" s="21">
        <f t="shared" si="18624"/>
        <v>326</v>
      </c>
      <c r="BD950" s="20">
        <f t="shared" si="18624"/>
        <v>2258</v>
      </c>
      <c r="BE950" s="21">
        <f t="shared" si="18624"/>
        <v>2165</v>
      </c>
      <c r="BF950" s="174">
        <f t="shared" si="18624"/>
        <v>13522</v>
      </c>
      <c r="BG950" s="175">
        <f t="shared" si="18624"/>
        <v>12994</v>
      </c>
      <c r="BI950" s="137" t="s">
        <v>27</v>
      </c>
      <c r="BJ950" s="129">
        <f>B950/B963</f>
        <v>6.400205629096517E-2</v>
      </c>
      <c r="BK950" s="130">
        <f t="shared" ref="BK950" si="18625">C950/C963</f>
        <v>5.2789176000887214E-2</v>
      </c>
      <c r="BL950" s="131">
        <f t="shared" ref="BL950" si="18626">D950/D963</f>
        <v>6.7486950037285609E-2</v>
      </c>
      <c r="BM950" s="132">
        <f t="shared" ref="BM950" si="18627">E950/E963</f>
        <v>4.8020954598370198E-2</v>
      </c>
      <c r="BN950" s="129">
        <f t="shared" ref="BN950" si="18628">F950/F963</f>
        <v>4.8569450853714814E-2</v>
      </c>
      <c r="BO950" s="130">
        <f t="shared" ref="BO950" si="18629">G950/G963</f>
        <v>3.8367060474909349E-2</v>
      </c>
      <c r="BP950" s="131">
        <f t="shared" ref="BP950" si="18630">H950/H963</f>
        <v>5.5922903770399553E-2</v>
      </c>
      <c r="BQ950" s="132">
        <f t="shared" ref="BQ950" si="18631">I950/I963</f>
        <v>5.0677746747496762E-2</v>
      </c>
      <c r="BR950" s="129">
        <f t="shared" ref="BR950" si="18632">J950/J963</f>
        <v>4.7822983583154892E-2</v>
      </c>
      <c r="BS950" s="130">
        <f t="shared" ref="BS950" si="18633">K950/K963</f>
        <v>5.2167523879500369E-2</v>
      </c>
      <c r="BT950" s="131">
        <f t="shared" ref="BT950" si="18634">L950/L963</f>
        <v>4.1886945912972755E-2</v>
      </c>
      <c r="BU950" s="129">
        <f t="shared" ref="BU950" si="18635">M950/M963</f>
        <v>5.3767660910518052E-2</v>
      </c>
      <c r="BV950" s="133">
        <f t="shared" ref="BV950" si="18636">N950/N963</f>
        <v>5.2829609153036937E-2</v>
      </c>
      <c r="BW950" s="134">
        <f t="shared" ref="BW950" si="18637">O950/O963</f>
        <v>4.6174454337719641E-2</v>
      </c>
      <c r="BX950" s="129">
        <f t="shared" ref="BX950" si="18638">P950/P963</f>
        <v>6.470675136652386E-2</v>
      </c>
      <c r="BY950" s="130">
        <f t="shared" ref="BY950" si="18639">Q950/Q963</f>
        <v>4.3448036148766078E-2</v>
      </c>
      <c r="BZ950" s="131">
        <f t="shared" ref="BZ950" si="18640">R950/R963</f>
        <v>6.2419006479481641E-2</v>
      </c>
      <c r="CA950" s="132">
        <f t="shared" ref="CA950" si="18641">S950/S963</f>
        <v>5.5175558595531235E-2</v>
      </c>
      <c r="CB950" s="129">
        <f t="shared" ref="CB950" si="18642">T950/T963</f>
        <v>3.2917139614074914E-2</v>
      </c>
      <c r="CC950" s="130">
        <f t="shared" ref="CC950" si="18643">U950/U963</f>
        <v>4.1845493562231759E-2</v>
      </c>
      <c r="CD950" s="131">
        <f t="shared" ref="CD950" si="18644">V950/V963</f>
        <v>4.9992733614300247E-2</v>
      </c>
      <c r="CE950" s="132">
        <f t="shared" ref="CE950" si="18645">W950/W963</f>
        <v>6.0374919198448611E-2</v>
      </c>
      <c r="CF950" s="129">
        <f t="shared" ref="CF950" si="18646">X950/X963</f>
        <v>4.6647819063004844E-2</v>
      </c>
      <c r="CG950" s="130">
        <f t="shared" ref="CG950" si="18647">Y950/Y963</f>
        <v>5.8608058608058608E-2</v>
      </c>
      <c r="CH950" s="131">
        <f t="shared" ref="CH950" si="18648">Z950/Z963</f>
        <v>6.1794734013970981E-2</v>
      </c>
      <c r="CI950" s="129">
        <f t="shared" ref="CI950" si="18649">AA950/AA963</f>
        <v>7.325819672131148E-2</v>
      </c>
      <c r="CJ950" s="135">
        <f t="shared" ref="CJ950" si="18650">AB950/AB963</f>
        <v>5.6021594684385383E-2</v>
      </c>
      <c r="CK950" s="136">
        <f t="shared" ref="CK950" si="18651">AC950/AC963</f>
        <v>5.3820618749804885E-2</v>
      </c>
    </row>
    <row r="951" spans="1:89" ht="13.5" thickTop="1" x14ac:dyDescent="0.2">
      <c r="A951" s="146" t="s">
        <v>28</v>
      </c>
      <c r="B951" s="203">
        <v>482</v>
      </c>
      <c r="C951" s="197">
        <v>648</v>
      </c>
      <c r="D951" s="198">
        <v>185</v>
      </c>
      <c r="E951" s="199">
        <v>215</v>
      </c>
      <c r="F951" s="196">
        <v>468</v>
      </c>
      <c r="G951" s="200">
        <v>612</v>
      </c>
      <c r="H951" s="198">
        <v>1050</v>
      </c>
      <c r="I951" s="199">
        <v>926</v>
      </c>
      <c r="J951" s="196">
        <v>93</v>
      </c>
      <c r="K951" s="197">
        <v>84</v>
      </c>
      <c r="L951" s="198">
        <v>408</v>
      </c>
      <c r="M951" s="196">
        <v>245</v>
      </c>
      <c r="N951" s="201">
        <v>961</v>
      </c>
      <c r="O951" s="204">
        <v>676</v>
      </c>
      <c r="P951" s="196">
        <v>499</v>
      </c>
      <c r="Q951" s="197">
        <v>288</v>
      </c>
      <c r="R951" s="198">
        <v>564</v>
      </c>
      <c r="S951" s="199">
        <v>570</v>
      </c>
      <c r="T951" s="196">
        <v>51</v>
      </c>
      <c r="U951" s="200">
        <v>52</v>
      </c>
      <c r="V951" s="198">
        <v>414</v>
      </c>
      <c r="W951" s="205">
        <v>515</v>
      </c>
      <c r="X951" s="196">
        <v>328</v>
      </c>
      <c r="Y951" s="200">
        <v>114</v>
      </c>
      <c r="Z951" s="198">
        <v>919</v>
      </c>
      <c r="AA951" s="196">
        <v>1231</v>
      </c>
      <c r="AB951" s="172">
        <f t="shared" si="18349"/>
        <v>6422</v>
      </c>
      <c r="AC951" s="173">
        <f t="shared" si="18350"/>
        <v>6176</v>
      </c>
      <c r="BI951" s="146" t="s">
        <v>28</v>
      </c>
      <c r="BJ951" s="129">
        <f>B951/B963</f>
        <v>6.19457653257936E-2</v>
      </c>
      <c r="BK951" s="130">
        <f t="shared" ref="BK951" si="18652">C951/C963</f>
        <v>7.1864256404569143E-2</v>
      </c>
      <c r="BL951" s="131">
        <f t="shared" ref="BL951" si="18653">D951/D963</f>
        <v>6.897837434750187E-2</v>
      </c>
      <c r="BM951" s="132">
        <f t="shared" ref="BM951" si="18654">E951/E963</f>
        <v>6.2572759022118743E-2</v>
      </c>
      <c r="BN951" s="129">
        <f t="shared" ref="BN951" si="18655">F951/F963</f>
        <v>5.3991693585602213E-2</v>
      </c>
      <c r="BO951" s="130">
        <f t="shared" ref="BO951" si="18656">G951/G963</f>
        <v>7.1587320154404027E-2</v>
      </c>
      <c r="BP951" s="131">
        <f t="shared" ref="BP951" si="18657">H951/H963</f>
        <v>7.3860438942037143E-2</v>
      </c>
      <c r="BQ951" s="132">
        <f t="shared" ref="BQ951" si="18658">I951/I963</f>
        <v>6.3074722430352156E-2</v>
      </c>
      <c r="BR951" s="129">
        <f t="shared" ref="BR951" si="18659">J951/J963</f>
        <v>6.638115631691649E-2</v>
      </c>
      <c r="BS951" s="130">
        <f t="shared" ref="BS951" si="18660">K951/K963</f>
        <v>6.1719324026451139E-2</v>
      </c>
      <c r="BT951" s="131">
        <f t="shared" ref="BT951" si="18661">L951/L963</f>
        <v>8.2960553070353799E-2</v>
      </c>
      <c r="BU951" s="129">
        <f t="shared" ref="BU951" si="18662">M951/M963</f>
        <v>4.807692307692308E-2</v>
      </c>
      <c r="BV951" s="133">
        <f t="shared" ref="BV951" si="18663">N951/N963</f>
        <v>7.3792520924518157E-2</v>
      </c>
      <c r="BW951" s="134">
        <f t="shared" ref="BW951" si="18664">O951/O963</f>
        <v>5.3266094082420612E-2</v>
      </c>
      <c r="BX951" s="129">
        <f t="shared" ref="BX951" si="18665">P951/P963</f>
        <v>7.3718422218939275E-2</v>
      </c>
      <c r="BY951" s="130">
        <f t="shared" ref="BY951" si="18666">Q951/Q963</f>
        <v>5.0052137643378521E-2</v>
      </c>
      <c r="BZ951" s="131">
        <f t="shared" ref="BZ951" si="18667">R951/R963</f>
        <v>6.0907127429805613E-2</v>
      </c>
      <c r="CA951" s="132">
        <f t="shared" ref="CA951" si="18668">S951/S963</f>
        <v>6.4979480164158693E-2</v>
      </c>
      <c r="CB951" s="129">
        <f t="shared" ref="CB951" si="18669">T951/T963</f>
        <v>5.7888762769580021E-2</v>
      </c>
      <c r="CC951" s="130">
        <f t="shared" ref="CC951" si="18670">U951/U963</f>
        <v>5.5793991416309016E-2</v>
      </c>
      <c r="CD951" s="131">
        <f t="shared" ref="CD951" si="18671">V951/V963</f>
        <v>6.0165673593954368E-2</v>
      </c>
      <c r="CE951" s="132">
        <f t="shared" ref="CE951" si="18672">W951/W963</f>
        <v>6.6580478345184227E-2</v>
      </c>
      <c r="CF951" s="129">
        <f t="shared" ref="CF951" si="18673">X951/X963</f>
        <v>6.623586429725363E-2</v>
      </c>
      <c r="CG951" s="130">
        <f t="shared" ref="CG951" si="18674">Y951/Y963</f>
        <v>4.63980463980464E-2</v>
      </c>
      <c r="CH951" s="131">
        <f t="shared" ref="CH951" si="18675">Z951/Z963</f>
        <v>6.1727565824825366E-2</v>
      </c>
      <c r="CI951" s="129">
        <f t="shared" ref="CI951" si="18676">AA951/AA963</f>
        <v>7.8829405737704916E-2</v>
      </c>
      <c r="CJ951" s="135">
        <f t="shared" ref="CJ951" si="18677">AB951/AB963</f>
        <v>6.6673588039867115E-2</v>
      </c>
      <c r="CK951" s="136">
        <f t="shared" ref="CK951" si="18678">AC951/AC963</f>
        <v>6.4268395475405055E-2</v>
      </c>
    </row>
    <row r="952" spans="1:89" x14ac:dyDescent="0.2">
      <c r="A952" s="137" t="s">
        <v>29</v>
      </c>
      <c r="B952" s="206">
        <v>594</v>
      </c>
      <c r="C952" s="190">
        <v>739</v>
      </c>
      <c r="D952" s="191">
        <v>197</v>
      </c>
      <c r="E952" s="192">
        <v>253</v>
      </c>
      <c r="F952" s="189">
        <v>503</v>
      </c>
      <c r="G952" s="193">
        <v>699</v>
      </c>
      <c r="H952" s="191">
        <v>953</v>
      </c>
      <c r="I952" s="192">
        <v>944</v>
      </c>
      <c r="J952" s="189">
        <v>99</v>
      </c>
      <c r="K952" s="190">
        <v>68</v>
      </c>
      <c r="L952" s="191">
        <v>348</v>
      </c>
      <c r="M952" s="189">
        <v>269</v>
      </c>
      <c r="N952" s="194">
        <v>862</v>
      </c>
      <c r="O952" s="207">
        <v>672</v>
      </c>
      <c r="P952" s="189">
        <v>507</v>
      </c>
      <c r="Q952" s="190">
        <v>340</v>
      </c>
      <c r="R952" s="191">
        <v>554</v>
      </c>
      <c r="S952" s="192">
        <v>648</v>
      </c>
      <c r="T952" s="189">
        <v>94</v>
      </c>
      <c r="U952" s="193">
        <v>44</v>
      </c>
      <c r="V952" s="191">
        <v>510</v>
      </c>
      <c r="W952" s="208">
        <v>577</v>
      </c>
      <c r="X952" s="189">
        <v>319</v>
      </c>
      <c r="Y952" s="193">
        <v>140</v>
      </c>
      <c r="Z952" s="191">
        <v>1147</v>
      </c>
      <c r="AA952" s="189">
        <v>1120</v>
      </c>
      <c r="AB952" s="172">
        <f t="shared" si="18349"/>
        <v>6687</v>
      </c>
      <c r="AC952" s="173">
        <f t="shared" si="18350"/>
        <v>6513</v>
      </c>
      <c r="BI952" s="137" t="s">
        <v>29</v>
      </c>
      <c r="BJ952" s="129">
        <f>B952/B963</f>
        <v>7.6339802081994604E-2</v>
      </c>
      <c r="BK952" s="130">
        <f t="shared" ref="BK952" si="18679">C952/C963</f>
        <v>8.195630475767994E-2</v>
      </c>
      <c r="BL952" s="131">
        <f t="shared" ref="BL952" si="18680">D952/D963</f>
        <v>7.3452647278150637E-2</v>
      </c>
      <c r="BM952" s="132">
        <f t="shared" ref="BM952" si="18681">E952/E963</f>
        <v>7.3632130384167632E-2</v>
      </c>
      <c r="BN952" s="129">
        <f t="shared" ref="BN952" si="18682">F952/F963</f>
        <v>5.802953391785879E-2</v>
      </c>
      <c r="BO952" s="130">
        <f t="shared" ref="BO952" si="18683">G952/G963</f>
        <v>8.1763948999883027E-2</v>
      </c>
      <c r="BP952" s="131">
        <f t="shared" ref="BP952" si="18684">H952/H963</f>
        <v>6.7037141249296564E-2</v>
      </c>
      <c r="BQ952" s="132">
        <f t="shared" ref="BQ952" si="18685">I952/I963</f>
        <v>6.4300796948436753E-2</v>
      </c>
      <c r="BR952" s="129">
        <f t="shared" ref="BR952" si="18686">J952/J963</f>
        <v>7.0663811563169171E-2</v>
      </c>
      <c r="BS952" s="130">
        <f t="shared" ref="BS952" si="18687">K952/K963</f>
        <v>4.996326230712711E-2</v>
      </c>
      <c r="BT952" s="131">
        <f t="shared" ref="BT952" si="18688">L952/L963</f>
        <v>7.0760471736478245E-2</v>
      </c>
      <c r="BU952" s="129">
        <f t="shared" ref="BU952" si="18689">M952/M963</f>
        <v>5.2786499215070642E-2</v>
      </c>
      <c r="BV952" s="133">
        <f t="shared" ref="BV952" si="18690">N952/N963</f>
        <v>6.6190585886508488E-2</v>
      </c>
      <c r="BW952" s="134">
        <f t="shared" ref="BW952" si="18691">O952/O963</f>
        <v>5.2950910093767234E-2</v>
      </c>
      <c r="BX952" s="129">
        <f t="shared" ref="BX952" si="18692">P952/P963</f>
        <v>7.4900280691387211E-2</v>
      </c>
      <c r="BY952" s="130">
        <f t="shared" ref="BY952" si="18693">Q952/Q963</f>
        <v>5.908932916232186E-2</v>
      </c>
      <c r="BZ952" s="131">
        <f t="shared" ref="BZ952" si="18694">R952/R963</f>
        <v>5.9827213822894167E-2</v>
      </c>
      <c r="CA952" s="132">
        <f t="shared" ref="CA952" si="18695">S952/S963</f>
        <v>7.3871409028727769E-2</v>
      </c>
      <c r="CB952" s="129">
        <f t="shared" ref="CB952" si="18696">T952/T963</f>
        <v>0.10669693530079455</v>
      </c>
      <c r="CC952" s="130">
        <f t="shared" ref="CC952" si="18697">U952/U963</f>
        <v>4.7210300429184553E-2</v>
      </c>
      <c r="CD952" s="131">
        <f t="shared" ref="CD952" si="18698">V952/V963</f>
        <v>7.4117134137480015E-2</v>
      </c>
      <c r="CE952" s="132">
        <f t="shared" ref="CE952" si="18699">W952/W963</f>
        <v>7.4595992243051065E-2</v>
      </c>
      <c r="CF952" s="129">
        <f t="shared" ref="CF952" si="18700">X952/X963</f>
        <v>6.4418416801292414E-2</v>
      </c>
      <c r="CG952" s="130">
        <f t="shared" ref="CG952" si="18701">Y952/Y963</f>
        <v>5.6980056980056981E-2</v>
      </c>
      <c r="CH952" s="131">
        <f t="shared" ref="CH952" si="18702">Z952/Z963</f>
        <v>7.7041912950026867E-2</v>
      </c>
      <c r="CI952" s="129">
        <f t="shared" ref="CI952" si="18703">AA952/AA963</f>
        <v>7.1721311475409832E-2</v>
      </c>
      <c r="CJ952" s="135">
        <f t="shared" ref="CJ952" si="18704">AB952/AB963</f>
        <v>6.9424833887043194E-2</v>
      </c>
      <c r="CK952" s="136">
        <f t="shared" ref="CK952" si="18705">AC952/AC963</f>
        <v>6.777526873887843E-2</v>
      </c>
    </row>
    <row r="953" spans="1:89" x14ac:dyDescent="0.2">
      <c r="A953" s="146" t="s">
        <v>30</v>
      </c>
      <c r="B953" s="203">
        <v>648</v>
      </c>
      <c r="C953" s="197">
        <v>656</v>
      </c>
      <c r="D953" s="198">
        <v>163</v>
      </c>
      <c r="E953" s="199">
        <v>270</v>
      </c>
      <c r="F953" s="196">
        <v>473</v>
      </c>
      <c r="G953" s="200">
        <v>690</v>
      </c>
      <c r="H953" s="198">
        <v>1037</v>
      </c>
      <c r="I953" s="199">
        <v>1137</v>
      </c>
      <c r="J953" s="196">
        <v>117</v>
      </c>
      <c r="K953" s="197">
        <v>58</v>
      </c>
      <c r="L953" s="198">
        <v>426</v>
      </c>
      <c r="M953" s="196">
        <v>256</v>
      </c>
      <c r="N953" s="201">
        <v>929</v>
      </c>
      <c r="O953" s="204">
        <v>849</v>
      </c>
      <c r="P953" s="196">
        <v>397</v>
      </c>
      <c r="Q953" s="197">
        <v>450</v>
      </c>
      <c r="R953" s="198">
        <v>565</v>
      </c>
      <c r="S953" s="199">
        <v>766</v>
      </c>
      <c r="T953" s="196">
        <v>54</v>
      </c>
      <c r="U953" s="200">
        <v>57</v>
      </c>
      <c r="V953" s="198">
        <v>511</v>
      </c>
      <c r="W953" s="205">
        <v>489</v>
      </c>
      <c r="X953" s="196">
        <v>371</v>
      </c>
      <c r="Y953" s="200">
        <v>173</v>
      </c>
      <c r="Z953" s="198">
        <v>1136</v>
      </c>
      <c r="AA953" s="196">
        <v>1118</v>
      </c>
      <c r="AB953" s="172">
        <f t="shared" si="18349"/>
        <v>6827</v>
      </c>
      <c r="AC953" s="173">
        <f t="shared" si="18350"/>
        <v>6969</v>
      </c>
      <c r="BI953" s="146" t="s">
        <v>30</v>
      </c>
      <c r="BJ953" s="129">
        <f>B953/B963</f>
        <v>8.3279784089448652E-2</v>
      </c>
      <c r="BK953" s="130">
        <f t="shared" ref="BK953" si="18706">C953/C963</f>
        <v>7.2751469446600867E-2</v>
      </c>
      <c r="BL953" s="131">
        <f t="shared" ref="BL953" si="18707">D953/D963</f>
        <v>6.077554064131245E-2</v>
      </c>
      <c r="BM953" s="132">
        <f t="shared" ref="BM953" si="18708">E953/E963</f>
        <v>7.857974388824214E-2</v>
      </c>
      <c r="BN953" s="129">
        <f t="shared" ref="BN953" si="18709">F953/F963</f>
        <v>5.4568527918781723E-2</v>
      </c>
      <c r="BO953" s="130">
        <f t="shared" ref="BO953" si="18710">G953/G963</f>
        <v>8.0711194291730029E-2</v>
      </c>
      <c r="BP953" s="131">
        <f t="shared" ref="BP953" si="18711">H953/H963</f>
        <v>7.2945976364659534E-2</v>
      </c>
      <c r="BQ953" s="132">
        <f t="shared" ref="BQ953" si="18712">I953/I963</f>
        <v>7.7447040392343847E-2</v>
      </c>
      <c r="BR953" s="129">
        <f t="shared" ref="BR953" si="18713">J953/J963</f>
        <v>8.3511777301927201E-2</v>
      </c>
      <c r="BS953" s="130">
        <f t="shared" ref="BS953" si="18714">K953/K963</f>
        <v>4.2615723732549599E-2</v>
      </c>
      <c r="BT953" s="131">
        <f t="shared" ref="BT953" si="18715">L953/L963</f>
        <v>8.6620577470516463E-2</v>
      </c>
      <c r="BU953" s="129">
        <f t="shared" ref="BU953" si="18716">M953/M963</f>
        <v>5.0235478806907381E-2</v>
      </c>
      <c r="BV953" s="133">
        <f t="shared" ref="BV953" si="18717">N953/N963</f>
        <v>7.1335329801121089E-2</v>
      </c>
      <c r="BW953" s="134">
        <f t="shared" ref="BW953" si="18718">O953/O963</f>
        <v>6.6897801591679143E-2</v>
      </c>
      <c r="BX953" s="129">
        <f t="shared" ref="BX953" si="18719">P953/P963</f>
        <v>5.8649726695228249E-2</v>
      </c>
      <c r="BY953" s="130">
        <f t="shared" ref="BY953" si="18720">Q953/Q963</f>
        <v>7.8206465067778938E-2</v>
      </c>
      <c r="BZ953" s="131">
        <f t="shared" ref="BZ953" si="18721">R953/R963</f>
        <v>6.1015118790496758E-2</v>
      </c>
      <c r="CA953" s="132">
        <f t="shared" ref="CA953" si="18722">S953/S963</f>
        <v>8.7323301413588697E-2</v>
      </c>
      <c r="CB953" s="129">
        <f t="shared" ref="CB953" si="18723">T953/T963</f>
        <v>6.1293984108967081E-2</v>
      </c>
      <c r="CC953" s="130">
        <f t="shared" ref="CC953" si="18724">U953/U963</f>
        <v>6.1158798283261803E-2</v>
      </c>
      <c r="CD953" s="131">
        <f t="shared" ref="CD953" si="18725">V953/V963</f>
        <v>7.4262461851475073E-2</v>
      </c>
      <c r="CE953" s="132">
        <f t="shared" ref="CE953" si="18726">W953/W963</f>
        <v>6.3219133807369099E-2</v>
      </c>
      <c r="CF953" s="129">
        <f t="shared" ref="CF953" si="18727">X953/X963</f>
        <v>7.4919224555735062E-2</v>
      </c>
      <c r="CG953" s="130">
        <f t="shared" ref="CG953" si="18728">Y953/Y963</f>
        <v>7.0411070411070406E-2</v>
      </c>
      <c r="CH953" s="131">
        <f t="shared" ref="CH953" si="18729">Z953/Z963</f>
        <v>7.6303062869425037E-2</v>
      </c>
      <c r="CI953" s="129">
        <f t="shared" ref="CI953" si="18730">AA953/AA963</f>
        <v>7.1593237704918031E-2</v>
      </c>
      <c r="CJ953" s="135">
        <f t="shared" ref="CJ953" si="18731">AB953/AB963</f>
        <v>7.0878322259136206E-2</v>
      </c>
      <c r="CK953" s="136">
        <f t="shared" ref="CK953" si="18732">AC953/AC963</f>
        <v>7.2520474104290453E-2</v>
      </c>
    </row>
    <row r="954" spans="1:89" x14ac:dyDescent="0.2">
      <c r="A954" s="137" t="s">
        <v>31</v>
      </c>
      <c r="B954" s="206">
        <v>604</v>
      </c>
      <c r="C954" s="190">
        <v>548</v>
      </c>
      <c r="D954" s="191">
        <v>161</v>
      </c>
      <c r="E954" s="192">
        <v>177</v>
      </c>
      <c r="F954" s="189">
        <v>450</v>
      </c>
      <c r="G954" s="193">
        <v>578</v>
      </c>
      <c r="H954" s="191">
        <v>932</v>
      </c>
      <c r="I954" s="192">
        <v>976</v>
      </c>
      <c r="J954" s="189">
        <v>135</v>
      </c>
      <c r="K954" s="190">
        <v>52</v>
      </c>
      <c r="L954" s="191">
        <v>518</v>
      </c>
      <c r="M954" s="189">
        <v>171</v>
      </c>
      <c r="N954" s="194">
        <v>894</v>
      </c>
      <c r="O954" s="207">
        <v>739</v>
      </c>
      <c r="P954" s="189">
        <v>377</v>
      </c>
      <c r="Q954" s="190">
        <v>433</v>
      </c>
      <c r="R954" s="191">
        <v>490</v>
      </c>
      <c r="S954" s="192">
        <v>671</v>
      </c>
      <c r="T954" s="189">
        <v>68</v>
      </c>
      <c r="U954" s="193">
        <v>52</v>
      </c>
      <c r="V954" s="191">
        <v>588</v>
      </c>
      <c r="W954" s="208">
        <v>428</v>
      </c>
      <c r="X954" s="189">
        <v>356</v>
      </c>
      <c r="Y954" s="193">
        <v>153</v>
      </c>
      <c r="Z954" s="191">
        <v>1122</v>
      </c>
      <c r="AA954" s="189">
        <v>1047</v>
      </c>
      <c r="AB954" s="172">
        <f t="shared" si="18349"/>
        <v>6695</v>
      </c>
      <c r="AC954" s="173">
        <f t="shared" si="18350"/>
        <v>6025</v>
      </c>
      <c r="BI954" s="137" t="s">
        <v>31</v>
      </c>
      <c r="BJ954" s="129">
        <f>B954/B963</f>
        <v>7.7624983935226835E-2</v>
      </c>
      <c r="BK954" s="130">
        <f t="shared" ref="BK954" si="18733">C954/C963</f>
        <v>6.0774093379172674E-2</v>
      </c>
      <c r="BL954" s="131">
        <f t="shared" ref="BL954" si="18734">D954/D963</f>
        <v>6.0029828486204327E-2</v>
      </c>
      <c r="BM954" s="132">
        <f t="shared" ref="BM954" si="18735">E954/E963</f>
        <v>5.1513387660069847E-2</v>
      </c>
      <c r="BN954" s="129">
        <f t="shared" ref="BN954" si="18736">F954/F963</f>
        <v>5.1915089986155974E-2</v>
      </c>
      <c r="BO954" s="130">
        <f t="shared" ref="BO954" si="18737">G954/G963</f>
        <v>6.7610246812492683E-2</v>
      </c>
      <c r="BP954" s="131">
        <f t="shared" ref="BP954" si="18738">H954/H963</f>
        <v>6.5559932470455828E-2</v>
      </c>
      <c r="BQ954" s="132">
        <f t="shared" ref="BQ954" si="18739">I954/I963</f>
        <v>6.6480484980587159E-2</v>
      </c>
      <c r="BR954" s="129">
        <f t="shared" ref="BR954" si="18740">J954/J963</f>
        <v>9.6359743040685231E-2</v>
      </c>
      <c r="BS954" s="130">
        <f t="shared" ref="BS954" si="18741">K954/K963</f>
        <v>3.8207200587803088E-2</v>
      </c>
      <c r="BT954" s="131">
        <f t="shared" ref="BT954" si="18742">L954/L963</f>
        <v>0.10532736884912566</v>
      </c>
      <c r="BU954" s="129">
        <f t="shared" ref="BU954" si="18743">M954/M963</f>
        <v>3.3555729984301411E-2</v>
      </c>
      <c r="BV954" s="133">
        <f t="shared" ref="BV954" si="18744">N954/N963</f>
        <v>6.8647777009905556E-2</v>
      </c>
      <c r="BW954" s="134">
        <f t="shared" ref="BW954" si="18745">O954/O963</f>
        <v>5.8230241903711288E-2</v>
      </c>
      <c r="BX954" s="129">
        <f t="shared" ref="BX954" si="18746">P954/P963</f>
        <v>5.5695080514108437E-2</v>
      </c>
      <c r="BY954" s="130">
        <f t="shared" ref="BY954" si="18747">Q954/Q963</f>
        <v>7.5251998609662848E-2</v>
      </c>
      <c r="BZ954" s="131">
        <f t="shared" ref="BZ954" si="18748">R954/R963</f>
        <v>5.2915766738660906E-2</v>
      </c>
      <c r="CA954" s="132">
        <f t="shared" ref="CA954" si="18749">S954/S963</f>
        <v>7.6493388052895572E-2</v>
      </c>
      <c r="CB954" s="129">
        <f t="shared" ref="CB954" si="18750">T954/T963</f>
        <v>7.7185017026106695E-2</v>
      </c>
      <c r="CC954" s="130">
        <f t="shared" ref="CC954" si="18751">U954/U963</f>
        <v>5.5793991416309016E-2</v>
      </c>
      <c r="CD954" s="131">
        <f t="shared" ref="CD954" si="18752">V954/V963</f>
        <v>8.5452695829094608E-2</v>
      </c>
      <c r="CE954" s="132">
        <f t="shared" ref="CE954" si="18753">W954/W963</f>
        <v>5.5332902391725919E-2</v>
      </c>
      <c r="CF954" s="129">
        <f t="shared" ref="CF954" si="18754">X954/X963</f>
        <v>7.1890145395799673E-2</v>
      </c>
      <c r="CG954" s="130">
        <f t="shared" ref="CG954" si="18755">Y954/Y963</f>
        <v>6.2271062271062272E-2</v>
      </c>
      <c r="CH954" s="131">
        <f t="shared" ref="CH954" si="18756">Z954/Z963</f>
        <v>7.5362708221386354E-2</v>
      </c>
      <c r="CI954" s="129">
        <f t="shared" ref="CI954" si="18757">AA954/AA963</f>
        <v>6.7046618852459022E-2</v>
      </c>
      <c r="CJ954" s="135">
        <f t="shared" ref="CJ954" si="18758">AB954/AB963</f>
        <v>6.9507890365448508E-2</v>
      </c>
      <c r="CK954" s="136">
        <f t="shared" ref="CK954" si="18759">AC954/AC963</f>
        <v>6.2697066505718185E-2</v>
      </c>
    </row>
    <row r="955" spans="1:89" x14ac:dyDescent="0.2">
      <c r="A955" s="146" t="s">
        <v>32</v>
      </c>
      <c r="B955" s="203">
        <v>639</v>
      </c>
      <c r="C955" s="197">
        <v>780</v>
      </c>
      <c r="D955" s="198">
        <v>174</v>
      </c>
      <c r="E955" s="199">
        <v>313</v>
      </c>
      <c r="F955" s="196">
        <v>380</v>
      </c>
      <c r="G955" s="200">
        <v>903</v>
      </c>
      <c r="H955" s="198">
        <v>802</v>
      </c>
      <c r="I955" s="199">
        <v>1287</v>
      </c>
      <c r="J955" s="196">
        <v>160</v>
      </c>
      <c r="K955" s="197">
        <v>59</v>
      </c>
      <c r="L955" s="198">
        <v>464</v>
      </c>
      <c r="M955" s="196">
        <v>193</v>
      </c>
      <c r="N955" s="201">
        <v>898</v>
      </c>
      <c r="O955" s="204">
        <v>790</v>
      </c>
      <c r="P955" s="196">
        <v>302</v>
      </c>
      <c r="Q955" s="197">
        <v>616</v>
      </c>
      <c r="R955" s="198">
        <v>493</v>
      </c>
      <c r="S955" s="199">
        <v>853</v>
      </c>
      <c r="T955" s="196">
        <v>70</v>
      </c>
      <c r="U955" s="200">
        <v>70</v>
      </c>
      <c r="V955" s="198">
        <v>663</v>
      </c>
      <c r="W955" s="205">
        <v>454</v>
      </c>
      <c r="X955" s="196">
        <v>277</v>
      </c>
      <c r="Y955" s="200">
        <v>173</v>
      </c>
      <c r="Z955" s="198">
        <v>1121</v>
      </c>
      <c r="AA955" s="196">
        <v>1089</v>
      </c>
      <c r="AB955" s="172">
        <f t="shared" si="18349"/>
        <v>6443</v>
      </c>
      <c r="AC955" s="173">
        <f t="shared" si="18350"/>
        <v>7580</v>
      </c>
      <c r="BI955" s="146" t="s">
        <v>32</v>
      </c>
      <c r="BJ955" s="129">
        <f>B955/B963</f>
        <v>8.2123120421539644E-2</v>
      </c>
      <c r="BK955" s="130">
        <f t="shared" ref="BK955" si="18760">C955/C963</f>
        <v>8.6503271598092499E-2</v>
      </c>
      <c r="BL955" s="131">
        <f t="shared" ref="BL955" si="18761">D955/D963</f>
        <v>6.4876957494407153E-2</v>
      </c>
      <c r="BM955" s="132">
        <f t="shared" ref="BM955" si="18762">E955/E963</f>
        <v>9.1094295692665889E-2</v>
      </c>
      <c r="BN955" s="129">
        <f t="shared" ref="BN955" si="18763">F955/F963</f>
        <v>4.3839409321642826E-2</v>
      </c>
      <c r="BO955" s="130">
        <f t="shared" ref="BO955" si="18764">G955/G963</f>
        <v>0.10562638905135104</v>
      </c>
      <c r="BP955" s="131">
        <f t="shared" ref="BP955" si="18765">H955/H963</f>
        <v>5.6415306696679796E-2</v>
      </c>
      <c r="BQ955" s="132">
        <f t="shared" ref="BQ955" si="18766">I955/I963</f>
        <v>8.7664328043048842E-2</v>
      </c>
      <c r="BR955" s="129">
        <f t="shared" ref="BR955" si="18767">J955/J963</f>
        <v>0.11420413990007137</v>
      </c>
      <c r="BS955" s="130">
        <f t="shared" ref="BS955" si="18768">K955/K963</f>
        <v>4.3350477590007347E-2</v>
      </c>
      <c r="BT955" s="131">
        <f t="shared" ref="BT955" si="18769">L955/L963</f>
        <v>9.4347295648637655E-2</v>
      </c>
      <c r="BU955" s="129">
        <f t="shared" ref="BU955" si="18770">M955/M963</f>
        <v>3.7872841444270014E-2</v>
      </c>
      <c r="BV955" s="133">
        <f t="shared" ref="BV955" si="18771">N955/N963</f>
        <v>6.8954925900330186E-2</v>
      </c>
      <c r="BW955" s="134">
        <f t="shared" ref="BW955" si="18772">O955/O963</f>
        <v>6.2248837759041838E-2</v>
      </c>
      <c r="BX955" s="129">
        <f t="shared" ref="BX955" si="18773">P955/P963</f>
        <v>4.4615157334909145E-2</v>
      </c>
      <c r="BY955" s="130">
        <f t="shared" ref="BY955" si="18774">Q955/Q963</f>
        <v>0.1070559610705596</v>
      </c>
      <c r="BZ955" s="131">
        <f t="shared" ref="BZ955" si="18775">R955/R963</f>
        <v>5.3239740820734342E-2</v>
      </c>
      <c r="CA955" s="132">
        <f t="shared" ref="CA955" si="18776">S955/S963</f>
        <v>9.724122207022344E-2</v>
      </c>
      <c r="CB955" s="129">
        <f t="shared" ref="CB955" si="18777">T955/T963</f>
        <v>7.9455164585698068E-2</v>
      </c>
      <c r="CC955" s="130">
        <f t="shared" ref="CC955" si="18778">U955/U963</f>
        <v>7.5107296137339061E-2</v>
      </c>
      <c r="CD955" s="131">
        <f t="shared" ref="CD955" si="18779">V955/V963</f>
        <v>9.6352274378724026E-2</v>
      </c>
      <c r="CE955" s="132">
        <f t="shared" ref="CE955" si="18780">W955/W963</f>
        <v>5.8694246929541047E-2</v>
      </c>
      <c r="CF955" s="129">
        <f t="shared" ref="CF955" si="18781">X955/X963</f>
        <v>5.5936995153473341E-2</v>
      </c>
      <c r="CG955" s="130">
        <f t="shared" ref="CG955" si="18782">Y955/Y963</f>
        <v>7.0411070411070406E-2</v>
      </c>
      <c r="CH955" s="131">
        <f t="shared" ref="CH955" si="18783">Z955/Z963</f>
        <v>7.5295540032240732E-2</v>
      </c>
      <c r="CI955" s="129">
        <f t="shared" ref="CI955" si="18784">AA955/AA963</f>
        <v>6.9736168032786885E-2</v>
      </c>
      <c r="CJ955" s="135">
        <f t="shared" ref="CJ955" si="18785">AB955/AB963</f>
        <v>6.6891611295681067E-2</v>
      </c>
      <c r="CK955" s="136">
        <f t="shared" ref="CK955" si="18786">AC955/AC963</f>
        <v>7.8878633047857888E-2</v>
      </c>
    </row>
    <row r="956" spans="1:89" x14ac:dyDescent="0.2">
      <c r="A956" s="137" t="s">
        <v>33</v>
      </c>
      <c r="B956" s="206">
        <v>472</v>
      </c>
      <c r="C956" s="190">
        <v>422</v>
      </c>
      <c r="D956" s="191">
        <v>97</v>
      </c>
      <c r="E956" s="192">
        <v>249</v>
      </c>
      <c r="F956" s="189">
        <v>308</v>
      </c>
      <c r="G956" s="193">
        <v>630</v>
      </c>
      <c r="H956" s="191">
        <v>689</v>
      </c>
      <c r="I956" s="192">
        <v>979</v>
      </c>
      <c r="J956" s="189">
        <v>140</v>
      </c>
      <c r="K956" s="190">
        <v>35</v>
      </c>
      <c r="L956" s="191">
        <v>426</v>
      </c>
      <c r="M956" s="189">
        <v>146</v>
      </c>
      <c r="N956" s="194">
        <v>961</v>
      </c>
      <c r="O956" s="207">
        <v>716</v>
      </c>
      <c r="P956" s="189">
        <v>222</v>
      </c>
      <c r="Q956" s="190">
        <v>472</v>
      </c>
      <c r="R956" s="191">
        <v>366</v>
      </c>
      <c r="S956" s="192">
        <v>552</v>
      </c>
      <c r="T956" s="189">
        <v>21</v>
      </c>
      <c r="U956" s="193">
        <v>53</v>
      </c>
      <c r="V956" s="191">
        <v>661</v>
      </c>
      <c r="W956" s="208">
        <v>310</v>
      </c>
      <c r="X956" s="189">
        <v>163</v>
      </c>
      <c r="Y956" s="193">
        <v>185</v>
      </c>
      <c r="Z956" s="191">
        <v>925</v>
      </c>
      <c r="AA956" s="189">
        <v>693</v>
      </c>
      <c r="AB956" s="172">
        <f t="shared" si="18349"/>
        <v>5451</v>
      </c>
      <c r="AC956" s="173">
        <f t="shared" si="18350"/>
        <v>5442</v>
      </c>
      <c r="BI956" s="137" t="s">
        <v>33</v>
      </c>
      <c r="BJ956" s="129">
        <f>B956/B963</f>
        <v>6.0660583472561369E-2</v>
      </c>
      <c r="BK956" s="130">
        <f t="shared" ref="BK956" si="18787">C956/C963</f>
        <v>4.6800487967173114E-2</v>
      </c>
      <c r="BL956" s="131">
        <f t="shared" ref="BL956" si="18788">D956/D963</f>
        <v>3.6167039522744221E-2</v>
      </c>
      <c r="BM956" s="132">
        <f t="shared" ref="BM956" si="18789">E956/E963</f>
        <v>7.2467986030267759E-2</v>
      </c>
      <c r="BN956" s="129">
        <f t="shared" ref="BN956" si="18790">F956/F963</f>
        <v>3.553299492385787E-2</v>
      </c>
      <c r="BO956" s="130">
        <f t="shared" ref="BO956" si="18791">G956/G963</f>
        <v>7.3692829570710022E-2</v>
      </c>
      <c r="BP956" s="131">
        <f t="shared" ref="BP956" si="18792">H956/H963</f>
        <v>4.8466516601012942E-2</v>
      </c>
      <c r="BQ956" s="132">
        <f t="shared" ref="BQ956" si="18793">I956/I963</f>
        <v>6.668483073360125E-2</v>
      </c>
      <c r="BR956" s="129">
        <f t="shared" ref="BR956" si="18794">J956/J963</f>
        <v>9.9928622412562451E-2</v>
      </c>
      <c r="BS956" s="130">
        <f t="shared" ref="BS956" si="18795">K956/K963</f>
        <v>2.5716385011021307E-2</v>
      </c>
      <c r="BT956" s="131">
        <f t="shared" ref="BT956" si="18796">L956/L963</f>
        <v>8.6620577470516463E-2</v>
      </c>
      <c r="BU956" s="129">
        <f t="shared" ref="BU956" si="18797">M956/M963</f>
        <v>2.8649921507064365E-2</v>
      </c>
      <c r="BV956" s="133">
        <f t="shared" ref="BV956" si="18798">N956/N963</f>
        <v>7.3792520924518157E-2</v>
      </c>
      <c r="BW956" s="134">
        <f t="shared" ref="BW956" si="18799">O956/O963</f>
        <v>5.6417933968954379E-2</v>
      </c>
      <c r="BX956" s="129">
        <f t="shared" ref="BX956" si="18800">P956/P963</f>
        <v>3.2796572610429904E-2</v>
      </c>
      <c r="BY956" s="130">
        <f t="shared" ref="BY956" si="18801">Q956/Q963</f>
        <v>8.2029892248870348E-2</v>
      </c>
      <c r="BZ956" s="131">
        <f t="shared" ref="BZ956" si="18802">R956/R963</f>
        <v>3.952483801295896E-2</v>
      </c>
      <c r="CA956" s="132">
        <f t="shared" ref="CA956" si="18803">S956/S963</f>
        <v>6.2927496580027359E-2</v>
      </c>
      <c r="CB956" s="129">
        <f t="shared" ref="CB956" si="18804">T956/T963</f>
        <v>2.383654937570942E-2</v>
      </c>
      <c r="CC956" s="130">
        <f t="shared" ref="CC956" si="18805">U956/U963</f>
        <v>5.6866952789699568E-2</v>
      </c>
      <c r="CD956" s="131">
        <f t="shared" ref="CD956" si="18806">V956/V963</f>
        <v>9.606161895073391E-2</v>
      </c>
      <c r="CE956" s="132">
        <f t="shared" ref="CE956" si="18807">W956/W963</f>
        <v>4.0077569489334199E-2</v>
      </c>
      <c r="CF956" s="129">
        <f t="shared" ref="CF956" si="18808">X956/X963</f>
        <v>3.2915993537964462E-2</v>
      </c>
      <c r="CG956" s="130">
        <f t="shared" ref="CG956" si="18809">Y956/Y963</f>
        <v>7.5295075295075301E-2</v>
      </c>
      <c r="CH956" s="131">
        <f t="shared" ref="CH956" si="18810">Z956/Z963</f>
        <v>6.2130574959699085E-2</v>
      </c>
      <c r="CI956" s="129">
        <f t="shared" ref="CI956" si="18811">AA956/AA963</f>
        <v>4.4377561475409839E-2</v>
      </c>
      <c r="CJ956" s="135">
        <f t="shared" ref="CJ956" si="18812">AB956/AB963</f>
        <v>5.659260797342193E-2</v>
      </c>
      <c r="CK956" s="136">
        <f t="shared" ref="CK956" si="18813">AC956/AC963</f>
        <v>5.6630279821430429E-2</v>
      </c>
    </row>
    <row r="957" spans="1:89" x14ac:dyDescent="0.2">
      <c r="A957" s="146" t="s">
        <v>34</v>
      </c>
      <c r="B957" s="203">
        <v>188</v>
      </c>
      <c r="C957" s="197">
        <v>476</v>
      </c>
      <c r="D957" s="198">
        <v>37</v>
      </c>
      <c r="E957" s="199">
        <v>294</v>
      </c>
      <c r="F957" s="196">
        <v>95</v>
      </c>
      <c r="G957" s="200">
        <v>689</v>
      </c>
      <c r="H957" s="198">
        <v>269</v>
      </c>
      <c r="I957" s="199">
        <v>873</v>
      </c>
      <c r="J957" s="196">
        <v>67</v>
      </c>
      <c r="K957" s="197">
        <v>46</v>
      </c>
      <c r="L957" s="198">
        <v>588</v>
      </c>
      <c r="M957" s="196">
        <v>130</v>
      </c>
      <c r="N957" s="201">
        <v>654</v>
      </c>
      <c r="O957" s="204">
        <v>714</v>
      </c>
      <c r="P957" s="196">
        <v>179</v>
      </c>
      <c r="Q957" s="197">
        <v>377</v>
      </c>
      <c r="R957" s="198">
        <v>435</v>
      </c>
      <c r="S957" s="199">
        <v>548</v>
      </c>
      <c r="T957" s="196">
        <v>30</v>
      </c>
      <c r="U957" s="200">
        <v>30</v>
      </c>
      <c r="V957" s="198">
        <v>795</v>
      </c>
      <c r="W957" s="205">
        <v>250</v>
      </c>
      <c r="X957" s="196">
        <v>127</v>
      </c>
      <c r="Y957" s="200">
        <v>124</v>
      </c>
      <c r="Z957" s="198">
        <v>723</v>
      </c>
      <c r="AA957" s="196">
        <v>581</v>
      </c>
      <c r="AB957" s="172">
        <f t="shared" si="18349"/>
        <v>4187</v>
      </c>
      <c r="AC957" s="173">
        <f t="shared" si="18350"/>
        <v>5132</v>
      </c>
      <c r="BI957" s="146" t="s">
        <v>34</v>
      </c>
      <c r="BJ957" s="129">
        <f>B957/B963</f>
        <v>2.4161418840765968E-2</v>
      </c>
      <c r="BK957" s="130">
        <f t="shared" ref="BK957" si="18814">C957/C963</f>
        <v>5.2789176000887214E-2</v>
      </c>
      <c r="BL957" s="131">
        <f t="shared" ref="BL957" si="18815">D957/D963</f>
        <v>1.3795674869500374E-2</v>
      </c>
      <c r="BM957" s="132">
        <f t="shared" ref="BM957" si="18816">E957/E963</f>
        <v>8.5564610011641437E-2</v>
      </c>
      <c r="BN957" s="129">
        <f t="shared" ref="BN957" si="18817">F957/F963</f>
        <v>1.0959852330410707E-2</v>
      </c>
      <c r="BO957" s="130">
        <f t="shared" ref="BO957" si="18818">G957/G963</f>
        <v>8.0594221546379699E-2</v>
      </c>
      <c r="BP957" s="131">
        <f t="shared" ref="BP957" si="18819">H957/H963</f>
        <v>1.8922341024198087E-2</v>
      </c>
      <c r="BQ957" s="132">
        <f t="shared" ref="BQ957" si="18820">I957/I963</f>
        <v>5.9464614127103056E-2</v>
      </c>
      <c r="BR957" s="129">
        <f t="shared" ref="BR957" si="18821">J957/J963</f>
        <v>4.7822983583154892E-2</v>
      </c>
      <c r="BS957" s="130">
        <f t="shared" ref="BS957" si="18822">K957/K963</f>
        <v>3.3798677443056577E-2</v>
      </c>
      <c r="BT957" s="131">
        <f t="shared" ref="BT957" si="18823">L957/L963</f>
        <v>0.11956079707198047</v>
      </c>
      <c r="BU957" s="129">
        <f t="shared" ref="BU957" si="18824">M957/M963</f>
        <v>2.5510204081632654E-2</v>
      </c>
      <c r="BV957" s="133">
        <f t="shared" ref="BV957" si="18825">N957/N963</f>
        <v>5.0218843584427554E-2</v>
      </c>
      <c r="BW957" s="134">
        <f t="shared" ref="BW957" si="18826">O957/O963</f>
        <v>5.6260341974627689E-2</v>
      </c>
      <c r="BX957" s="129">
        <f t="shared" ref="BX957" si="18827">P957/P963</f>
        <v>2.6444083321022306E-2</v>
      </c>
      <c r="BY957" s="130">
        <f t="shared" ref="BY957" si="18828">Q957/Q963</f>
        <v>6.5519638512339246E-2</v>
      </c>
      <c r="BZ957" s="131">
        <f t="shared" ref="BZ957" si="18829">R957/R963</f>
        <v>4.6976241900647947E-2</v>
      </c>
      <c r="CA957" s="132">
        <f t="shared" ref="CA957" si="18830">S957/S963</f>
        <v>6.2471500227998175E-2</v>
      </c>
      <c r="CB957" s="129">
        <f t="shared" ref="CB957" si="18831">T957/T963</f>
        <v>3.4052213393870601E-2</v>
      </c>
      <c r="CC957" s="130">
        <f t="shared" ref="CC957" si="18832">U957/U963</f>
        <v>3.2188841201716736E-2</v>
      </c>
      <c r="CD957" s="131">
        <f t="shared" ref="CD957" si="18833">V957/V963</f>
        <v>0.11553553262607179</v>
      </c>
      <c r="CE957" s="132">
        <f t="shared" ref="CE957" si="18834">W957/W963</f>
        <v>3.2320620555914677E-2</v>
      </c>
      <c r="CF957" s="129">
        <f t="shared" ref="CF957" si="18835">X957/X963</f>
        <v>2.5646203554119548E-2</v>
      </c>
      <c r="CG957" s="130">
        <f t="shared" ref="CG957" si="18836">Y957/Y963</f>
        <v>5.0468050468050467E-2</v>
      </c>
      <c r="CH957" s="131">
        <f t="shared" ref="CH957" si="18837">Z957/Z963</f>
        <v>4.8562600752283719E-2</v>
      </c>
      <c r="CI957" s="129">
        <f t="shared" ref="CI957" si="18838">AA957/AA963</f>
        <v>3.7205430327868855E-2</v>
      </c>
      <c r="CJ957" s="135">
        <f t="shared" ref="CJ957" si="18839">AB957/AB963</f>
        <v>4.3469684385382061E-2</v>
      </c>
      <c r="CK957" s="136">
        <f t="shared" ref="CK957" si="18840">AC957/AC963</f>
        <v>5.3404372665119618E-2</v>
      </c>
    </row>
    <row r="958" spans="1:89" x14ac:dyDescent="0.2">
      <c r="A958" s="137" t="s">
        <v>35</v>
      </c>
      <c r="B958" s="206">
        <v>0</v>
      </c>
      <c r="C958" s="190">
        <v>209</v>
      </c>
      <c r="D958" s="191">
        <v>0</v>
      </c>
      <c r="E958" s="192">
        <v>126</v>
      </c>
      <c r="F958" s="189">
        <v>1</v>
      </c>
      <c r="G958" s="193">
        <v>251</v>
      </c>
      <c r="H958" s="191">
        <v>60</v>
      </c>
      <c r="I958" s="192">
        <v>308</v>
      </c>
      <c r="J958" s="189">
        <v>12</v>
      </c>
      <c r="K958" s="190">
        <v>17</v>
      </c>
      <c r="L958" s="191">
        <v>73</v>
      </c>
      <c r="M958" s="189">
        <v>28</v>
      </c>
      <c r="N958" s="194">
        <v>78</v>
      </c>
      <c r="O958" s="207">
        <v>102</v>
      </c>
      <c r="P958" s="189">
        <v>34</v>
      </c>
      <c r="Q958" s="190">
        <v>68</v>
      </c>
      <c r="R958" s="191">
        <v>84</v>
      </c>
      <c r="S958" s="192">
        <v>47</v>
      </c>
      <c r="T958" s="189">
        <v>10</v>
      </c>
      <c r="U958" s="193">
        <v>6</v>
      </c>
      <c r="V958" s="191">
        <v>54</v>
      </c>
      <c r="W958" s="208">
        <v>9</v>
      </c>
      <c r="X958" s="189">
        <v>17</v>
      </c>
      <c r="Y958" s="193">
        <v>13</v>
      </c>
      <c r="Z958" s="191">
        <v>107</v>
      </c>
      <c r="AA958" s="189">
        <v>78</v>
      </c>
      <c r="AB958" s="172">
        <f t="shared" si="18349"/>
        <v>530</v>
      </c>
      <c r="AC958" s="173">
        <f t="shared" si="18350"/>
        <v>1262</v>
      </c>
      <c r="BI958" s="137" t="s">
        <v>35</v>
      </c>
      <c r="BJ958" s="129">
        <f>B958/B963</f>
        <v>0</v>
      </c>
      <c r="BK958" s="130">
        <f t="shared" ref="BK958" si="18841">C958/C963</f>
        <v>2.317844072307863E-2</v>
      </c>
      <c r="BL958" s="131">
        <f t="shared" ref="BL958" si="18842">D958/D963</f>
        <v>0</v>
      </c>
      <c r="BM958" s="132">
        <f t="shared" ref="BM958" si="18843">E958/E963</f>
        <v>3.667054714784633E-2</v>
      </c>
      <c r="BN958" s="129">
        <f t="shared" ref="BN958" si="18844">F958/F963</f>
        <v>1.1536686663590217E-4</v>
      </c>
      <c r="BO958" s="130">
        <f t="shared" ref="BO958" si="18845">G958/G963</f>
        <v>2.9360159082933678E-2</v>
      </c>
      <c r="BP958" s="131">
        <f t="shared" ref="BP958" si="18846">H958/H963</f>
        <v>4.2205965109735509E-3</v>
      </c>
      <c r="BQ958" s="132">
        <f t="shared" ref="BQ958" si="18847">I958/I963</f>
        <v>2.0979497309447585E-2</v>
      </c>
      <c r="BR958" s="129">
        <f t="shared" ref="BR958" si="18848">J958/J963</f>
        <v>8.5653104925053538E-3</v>
      </c>
      <c r="BS958" s="130">
        <f t="shared" ref="BS958" si="18849">K958/K963</f>
        <v>1.2490815576781777E-2</v>
      </c>
      <c r="BT958" s="131">
        <f t="shared" ref="BT958" si="18850">L958/L963</f>
        <v>1.4843432289548597E-2</v>
      </c>
      <c r="BU958" s="129">
        <f t="shared" ref="BU958" si="18851">M958/M963</f>
        <v>5.4945054945054949E-3</v>
      </c>
      <c r="BV958" s="133">
        <f t="shared" ref="BV958" si="18852">N958/N963</f>
        <v>5.9894033632803502E-3</v>
      </c>
      <c r="BW958" s="134">
        <f t="shared" ref="BW958" si="18853">O958/O963</f>
        <v>8.0371917106610985E-3</v>
      </c>
      <c r="BX958" s="129">
        <f t="shared" ref="BX958" si="18854">P958/P963</f>
        <v>5.0228985079036788E-3</v>
      </c>
      <c r="BY958" s="130">
        <f t="shared" ref="BY958" si="18855">Q958/Q963</f>
        <v>1.1817865832464372E-2</v>
      </c>
      <c r="BZ958" s="131">
        <f t="shared" ref="BZ958" si="18856">R958/R963</f>
        <v>9.0712742980561551E-3</v>
      </c>
      <c r="CA958" s="132">
        <f t="shared" ref="CA958" si="18857">S958/S963</f>
        <v>5.3579571363429092E-3</v>
      </c>
      <c r="CB958" s="129">
        <f t="shared" ref="CB958" si="18858">T958/T963</f>
        <v>1.1350737797956867E-2</v>
      </c>
      <c r="CC958" s="130">
        <f t="shared" ref="CC958" si="18859">U958/U963</f>
        <v>6.4377682403433476E-3</v>
      </c>
      <c r="CD958" s="131">
        <f t="shared" ref="CD958" si="18860">V958/V963</f>
        <v>7.8476965557331777E-3</v>
      </c>
      <c r="CE958" s="132">
        <f t="shared" ref="CE958" si="18861">W958/W963</f>
        <v>1.1635423400129282E-3</v>
      </c>
      <c r="CF958" s="129">
        <f t="shared" ref="CF958" si="18862">X958/X963</f>
        <v>3.4329563812600969E-3</v>
      </c>
      <c r="CG958" s="130">
        <f t="shared" ref="CG958" si="18863">Y958/Y963</f>
        <v>5.2910052910052907E-3</v>
      </c>
      <c r="CH958" s="131">
        <f t="shared" ref="CH958" si="18864">Z958/Z963</f>
        <v>7.1869962385814074E-3</v>
      </c>
      <c r="CI958" s="129">
        <f t="shared" ref="CI958" si="18865">AA958/AA963</f>
        <v>4.9948770491803282E-3</v>
      </c>
      <c r="CJ958" s="135">
        <f t="shared" ref="CJ958" si="18866">AB958/AB963</f>
        <v>5.5024916943521591E-3</v>
      </c>
      <c r="CK958" s="136">
        <f t="shared" ref="CK958" si="18867">AC958/AC963</f>
        <v>1.313256397182014E-2</v>
      </c>
    </row>
    <row r="959" spans="1:89" x14ac:dyDescent="0.2">
      <c r="A959" s="146" t="s">
        <v>36</v>
      </c>
      <c r="B959" s="203"/>
      <c r="C959" s="197"/>
      <c r="D959" s="198"/>
      <c r="E959" s="199"/>
      <c r="F959" s="196"/>
      <c r="G959" s="200"/>
      <c r="H959" s="198"/>
      <c r="I959" s="199"/>
      <c r="J959" s="196"/>
      <c r="K959" s="200"/>
      <c r="L959" s="198"/>
      <c r="M959" s="196"/>
      <c r="N959" s="201"/>
      <c r="O959" s="204"/>
      <c r="P959" s="196"/>
      <c r="Q959" s="200"/>
      <c r="R959" s="198"/>
      <c r="S959" s="199"/>
      <c r="T959" s="196"/>
      <c r="U959" s="200"/>
      <c r="V959" s="198"/>
      <c r="W959" s="199"/>
      <c r="X959" s="196"/>
      <c r="Y959" s="200"/>
      <c r="Z959" s="198"/>
      <c r="AA959" s="196"/>
      <c r="AB959" s="172">
        <f t="shared" si="18349"/>
        <v>0</v>
      </c>
      <c r="AC959" s="173">
        <f t="shared" si="18350"/>
        <v>0</v>
      </c>
      <c r="BI959" s="146" t="s">
        <v>36</v>
      </c>
      <c r="BJ959" s="129">
        <f>B959/B963</f>
        <v>0</v>
      </c>
      <c r="BK959" s="130">
        <f t="shared" ref="BK959" si="18868">C959/C963</f>
        <v>0</v>
      </c>
      <c r="BL959" s="131">
        <f t="shared" ref="BL959" si="18869">D959/D963</f>
        <v>0</v>
      </c>
      <c r="BM959" s="132">
        <f t="shared" ref="BM959" si="18870">E959/E963</f>
        <v>0</v>
      </c>
      <c r="BN959" s="129">
        <f t="shared" ref="BN959" si="18871">F959/F963</f>
        <v>0</v>
      </c>
      <c r="BO959" s="130">
        <f t="shared" ref="BO959" si="18872">G959/G963</f>
        <v>0</v>
      </c>
      <c r="BP959" s="131">
        <f t="shared" ref="BP959" si="18873">H959/H963</f>
        <v>0</v>
      </c>
      <c r="BQ959" s="132">
        <f t="shared" ref="BQ959" si="18874">I959/I963</f>
        <v>0</v>
      </c>
      <c r="BR959" s="129">
        <f t="shared" ref="BR959" si="18875">J959/J963</f>
        <v>0</v>
      </c>
      <c r="BS959" s="130">
        <f t="shared" ref="BS959" si="18876">K959/K963</f>
        <v>0</v>
      </c>
      <c r="BT959" s="131">
        <f t="shared" ref="BT959" si="18877">L959/L963</f>
        <v>0</v>
      </c>
      <c r="BU959" s="129">
        <f t="shared" ref="BU959" si="18878">M959/M963</f>
        <v>0</v>
      </c>
      <c r="BV959" s="133">
        <f t="shared" ref="BV959" si="18879">N959/N963</f>
        <v>0</v>
      </c>
      <c r="BW959" s="134">
        <f t="shared" ref="BW959" si="18880">O959/O963</f>
        <v>0</v>
      </c>
      <c r="BX959" s="129">
        <f t="shared" ref="BX959" si="18881">P959/P963</f>
        <v>0</v>
      </c>
      <c r="BY959" s="130">
        <f t="shared" ref="BY959" si="18882">Q959/Q963</f>
        <v>0</v>
      </c>
      <c r="BZ959" s="131">
        <f t="shared" ref="BZ959" si="18883">R959/R963</f>
        <v>0</v>
      </c>
      <c r="CA959" s="132">
        <f t="shared" ref="CA959" si="18884">S959/S963</f>
        <v>0</v>
      </c>
      <c r="CB959" s="129">
        <f t="shared" ref="CB959" si="18885">T959/T963</f>
        <v>0</v>
      </c>
      <c r="CC959" s="130">
        <f t="shared" ref="CC959" si="18886">U959/U963</f>
        <v>0</v>
      </c>
      <c r="CD959" s="131">
        <f t="shared" ref="CD959" si="18887">V959/V963</f>
        <v>0</v>
      </c>
      <c r="CE959" s="132">
        <f t="shared" ref="CE959" si="18888">W959/W963</f>
        <v>0</v>
      </c>
      <c r="CF959" s="129">
        <f t="shared" ref="CF959" si="18889">X959/X963</f>
        <v>0</v>
      </c>
      <c r="CG959" s="130">
        <f t="shared" ref="CG959" si="18890">Y959/Y963</f>
        <v>0</v>
      </c>
      <c r="CH959" s="131">
        <f t="shared" ref="CH959" si="18891">Z959/Z963</f>
        <v>0</v>
      </c>
      <c r="CI959" s="129">
        <f t="shared" ref="CI959" si="18892">AA959/AA963</f>
        <v>0</v>
      </c>
      <c r="CJ959" s="135">
        <f t="shared" ref="CJ959" si="18893">AB959/AB963</f>
        <v>0</v>
      </c>
      <c r="CK959" s="136">
        <f t="shared" ref="CK959" si="18894">AC959/AC963</f>
        <v>0</v>
      </c>
    </row>
    <row r="960" spans="1:89" x14ac:dyDescent="0.2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2">
        <f t="shared" si="18349"/>
        <v>0</v>
      </c>
      <c r="AC960" s="173">
        <f t="shared" si="18350"/>
        <v>0</v>
      </c>
      <c r="BI960" s="137" t="s">
        <v>37</v>
      </c>
      <c r="BJ960" s="129">
        <f>B960/B963</f>
        <v>0</v>
      </c>
      <c r="BK960" s="130">
        <f t="shared" ref="BK960" si="18895">C960/C963</f>
        <v>0</v>
      </c>
      <c r="BL960" s="131">
        <f t="shared" ref="BL960" si="18896">D960/D963</f>
        <v>0</v>
      </c>
      <c r="BM960" s="132">
        <f t="shared" ref="BM960" si="18897">E960/E963</f>
        <v>0</v>
      </c>
      <c r="BN960" s="129">
        <f t="shared" ref="BN960" si="18898">F960/F963</f>
        <v>0</v>
      </c>
      <c r="BO960" s="130">
        <f t="shared" ref="BO960" si="18899">G960/G963</f>
        <v>0</v>
      </c>
      <c r="BP960" s="131">
        <f t="shared" ref="BP960" si="18900">H960/H963</f>
        <v>0</v>
      </c>
      <c r="BQ960" s="132">
        <f t="shared" ref="BQ960" si="18901">I960/I963</f>
        <v>0</v>
      </c>
      <c r="BR960" s="129">
        <f t="shared" ref="BR960" si="18902">J960/J963</f>
        <v>0</v>
      </c>
      <c r="BS960" s="130">
        <f t="shared" ref="BS960" si="18903">K960/K963</f>
        <v>0</v>
      </c>
      <c r="BT960" s="131">
        <f t="shared" ref="BT960" si="18904">L960/L963</f>
        <v>0</v>
      </c>
      <c r="BU960" s="129">
        <f t="shared" ref="BU960" si="18905">M960/M963</f>
        <v>0</v>
      </c>
      <c r="BV960" s="133">
        <f t="shared" ref="BV960" si="18906">N960/N963</f>
        <v>0</v>
      </c>
      <c r="BW960" s="134">
        <f t="shared" ref="BW960" si="18907">O960/O963</f>
        <v>0</v>
      </c>
      <c r="BX960" s="129">
        <f t="shared" ref="BX960" si="18908">P960/P963</f>
        <v>0</v>
      </c>
      <c r="BY960" s="130">
        <f t="shared" ref="BY960" si="18909">Q960/Q963</f>
        <v>0</v>
      </c>
      <c r="BZ960" s="131">
        <f t="shared" ref="BZ960" si="18910">R960/R963</f>
        <v>0</v>
      </c>
      <c r="CA960" s="132">
        <f t="shared" ref="CA960" si="18911">S960/S963</f>
        <v>0</v>
      </c>
      <c r="CB960" s="129">
        <f t="shared" ref="CB960" si="18912">T960/T963</f>
        <v>0</v>
      </c>
      <c r="CC960" s="130">
        <f t="shared" ref="CC960" si="18913">U960/U963</f>
        <v>0</v>
      </c>
      <c r="CD960" s="131">
        <f t="shared" ref="CD960" si="18914">V960/V963</f>
        <v>0</v>
      </c>
      <c r="CE960" s="132">
        <f t="shared" ref="CE960" si="18915">W960/W963</f>
        <v>0</v>
      </c>
      <c r="CF960" s="129">
        <f t="shared" ref="CF960" si="18916">X960/X963</f>
        <v>0</v>
      </c>
      <c r="CG960" s="130">
        <f t="shared" ref="CG960" si="18917">Y960/Y963</f>
        <v>0</v>
      </c>
      <c r="CH960" s="131">
        <f t="shared" ref="CH960" si="18918">Z960/Z963</f>
        <v>0</v>
      </c>
      <c r="CI960" s="129">
        <f t="shared" ref="CI960" si="18919">AA960/AA963</f>
        <v>0</v>
      </c>
      <c r="CJ960" s="135">
        <f t="shared" ref="CJ960" si="18920">AB960/AB963</f>
        <v>0</v>
      </c>
      <c r="CK960" s="136">
        <f t="shared" ref="CK960" si="18921">AC960/AC963</f>
        <v>0</v>
      </c>
    </row>
    <row r="961" spans="1:89" x14ac:dyDescent="0.2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si="18349"/>
        <v>0</v>
      </c>
      <c r="AC961" s="173">
        <f t="shared" si="18350"/>
        <v>0</v>
      </c>
      <c r="BI961" s="146" t="s">
        <v>38</v>
      </c>
      <c r="BJ961" s="129">
        <f>B961/B963</f>
        <v>0</v>
      </c>
      <c r="BK961" s="130">
        <f t="shared" ref="BK961" si="18922">C961/C963</f>
        <v>0</v>
      </c>
      <c r="BL961" s="131">
        <f t="shared" ref="BL961" si="18923">D961/D963</f>
        <v>0</v>
      </c>
      <c r="BM961" s="132">
        <f t="shared" ref="BM961" si="18924">E961/E963</f>
        <v>0</v>
      </c>
      <c r="BN961" s="129">
        <f t="shared" ref="BN961" si="18925">F961/F963</f>
        <v>0</v>
      </c>
      <c r="BO961" s="130">
        <f t="shared" ref="BO961" si="18926">G961/G963</f>
        <v>0</v>
      </c>
      <c r="BP961" s="131">
        <f t="shared" ref="BP961" si="18927">H961/H963</f>
        <v>0</v>
      </c>
      <c r="BQ961" s="132">
        <f t="shared" ref="BQ961" si="18928">I961/I963</f>
        <v>0</v>
      </c>
      <c r="BR961" s="129">
        <f t="shared" ref="BR961" si="18929">J961/J963</f>
        <v>0</v>
      </c>
      <c r="BS961" s="130">
        <f t="shared" ref="BS961" si="18930">K961/K963</f>
        <v>0</v>
      </c>
      <c r="BT961" s="131">
        <f t="shared" ref="BT961" si="18931">L961/L963</f>
        <v>0</v>
      </c>
      <c r="BU961" s="129">
        <f t="shared" ref="BU961" si="18932">M961/M963</f>
        <v>0</v>
      </c>
      <c r="BV961" s="133">
        <f t="shared" ref="BV961" si="18933">N961/N963</f>
        <v>0</v>
      </c>
      <c r="BW961" s="134">
        <f t="shared" ref="BW961" si="18934">O961/O963</f>
        <v>0</v>
      </c>
      <c r="BX961" s="129">
        <f t="shared" ref="BX961" si="18935">P961/P963</f>
        <v>0</v>
      </c>
      <c r="BY961" s="130">
        <f t="shared" ref="BY961" si="18936">Q961/Q963</f>
        <v>0</v>
      </c>
      <c r="BZ961" s="131">
        <f t="shared" ref="BZ961" si="18937">R961/R963</f>
        <v>0</v>
      </c>
      <c r="CA961" s="132">
        <f t="shared" ref="CA961" si="18938">S961/S963</f>
        <v>0</v>
      </c>
      <c r="CB961" s="129">
        <f t="shared" ref="CB961" si="18939">T961/T963</f>
        <v>0</v>
      </c>
      <c r="CC961" s="130">
        <f t="shared" ref="CC961" si="18940">U961/U963</f>
        <v>0</v>
      </c>
      <c r="CD961" s="131">
        <f t="shared" ref="CD961" si="18941">V961/V963</f>
        <v>0</v>
      </c>
      <c r="CE961" s="132">
        <f t="shared" ref="CE961" si="18942">W961/W963</f>
        <v>0</v>
      </c>
      <c r="CF961" s="129">
        <f t="shared" ref="CF961" si="18943">X961/X963</f>
        <v>0</v>
      </c>
      <c r="CG961" s="130">
        <f t="shared" ref="CG961" si="18944">Y961/Y963</f>
        <v>0</v>
      </c>
      <c r="CH961" s="131">
        <f t="shared" ref="CH961" si="18945">Z961/Z963</f>
        <v>0</v>
      </c>
      <c r="CI961" s="129">
        <f t="shared" ref="CI961" si="18946">AA961/AA963</f>
        <v>0</v>
      </c>
      <c r="CJ961" s="135">
        <f t="shared" ref="CJ961" si="18947">AB961/AB963</f>
        <v>0</v>
      </c>
      <c r="CK961" s="136">
        <f t="shared" ref="CK961" si="18948">AC961/AC963</f>
        <v>0</v>
      </c>
    </row>
    <row r="962" spans="1:89" ht="13.5" thickBot="1" x14ac:dyDescent="0.25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>
        <f t="shared" si="18349"/>
        <v>0</v>
      </c>
      <c r="AC962" s="173">
        <f t="shared" si="18350"/>
        <v>0</v>
      </c>
      <c r="BI962" s="137" t="s">
        <v>39</v>
      </c>
      <c r="BJ962" s="129">
        <f>B962/B963</f>
        <v>0</v>
      </c>
      <c r="BK962" s="130">
        <f t="shared" ref="BK962" si="18949">C962/C963</f>
        <v>0</v>
      </c>
      <c r="BL962" s="131">
        <f t="shared" ref="BL962" si="18950">D962/D963</f>
        <v>0</v>
      </c>
      <c r="BM962" s="132">
        <f t="shared" ref="BM962" si="18951">E962/E963</f>
        <v>0</v>
      </c>
      <c r="BN962" s="129">
        <f t="shared" ref="BN962" si="18952">F962/F963</f>
        <v>0</v>
      </c>
      <c r="BO962" s="130">
        <f t="shared" ref="BO962" si="18953">G962/G963</f>
        <v>0</v>
      </c>
      <c r="BP962" s="131">
        <f t="shared" ref="BP962" si="18954">H962/H963</f>
        <v>0</v>
      </c>
      <c r="BQ962" s="132">
        <f t="shared" ref="BQ962" si="18955">I962/I963</f>
        <v>0</v>
      </c>
      <c r="BR962" s="129">
        <f t="shared" ref="BR962" si="18956">J962/J963</f>
        <v>0</v>
      </c>
      <c r="BS962" s="130">
        <f t="shared" ref="BS962" si="18957">K962/K963</f>
        <v>0</v>
      </c>
      <c r="BT962" s="131">
        <f t="shared" ref="BT962" si="18958">L962/L963</f>
        <v>0</v>
      </c>
      <c r="BU962" s="129">
        <f t="shared" ref="BU962" si="18959">M962/M963</f>
        <v>0</v>
      </c>
      <c r="BV962" s="133">
        <f t="shared" ref="BV962" si="18960">N962/N963</f>
        <v>0</v>
      </c>
      <c r="BW962" s="134">
        <f t="shared" ref="BW962" si="18961">O962/O963</f>
        <v>0</v>
      </c>
      <c r="BX962" s="129">
        <f t="shared" ref="BX962" si="18962">P962/P963</f>
        <v>0</v>
      </c>
      <c r="BY962" s="130">
        <f t="shared" ref="BY962" si="18963">Q962/Q963</f>
        <v>0</v>
      </c>
      <c r="BZ962" s="131">
        <f t="shared" ref="BZ962" si="18964">R962/R963</f>
        <v>0</v>
      </c>
      <c r="CA962" s="132">
        <f t="shared" ref="CA962" si="18965">S962/S963</f>
        <v>0</v>
      </c>
      <c r="CB962" s="129">
        <f t="shared" ref="CB962" si="18966">T962/T963</f>
        <v>0</v>
      </c>
      <c r="CC962" s="130">
        <f t="shared" ref="CC962" si="18967">U962/U963</f>
        <v>0</v>
      </c>
      <c r="CD962" s="131">
        <f t="shared" ref="CD962" si="18968">V962/V963</f>
        <v>0</v>
      </c>
      <c r="CE962" s="132">
        <f t="shared" ref="CE962" si="18969">W962/W963</f>
        <v>0</v>
      </c>
      <c r="CF962" s="129">
        <f t="shared" ref="CF962" si="18970">X962/X963</f>
        <v>0</v>
      </c>
      <c r="CG962" s="130">
        <f t="shared" ref="CG962" si="18971">Y962/Y963</f>
        <v>0</v>
      </c>
      <c r="CH962" s="131">
        <f t="shared" ref="CH962" si="18972">Z962/Z963</f>
        <v>0</v>
      </c>
      <c r="CI962" s="129">
        <f t="shared" ref="CI962" si="18973">AA962/AA963</f>
        <v>0</v>
      </c>
      <c r="CJ962" s="135">
        <f t="shared" ref="CJ962" si="18974">AB962/AB963</f>
        <v>0</v>
      </c>
      <c r="CK962" s="136">
        <f t="shared" ref="CK962" si="18975">AC962/AC963</f>
        <v>0</v>
      </c>
    </row>
    <row r="963" spans="1:89" ht="14.25" thickTop="1" thickBot="1" x14ac:dyDescent="0.25">
      <c r="A963" s="267" t="s">
        <v>13</v>
      </c>
      <c r="B963" s="20">
        <f t="shared" ref="B963:AA963" si="18976">SUM(B940:B962)</f>
        <v>7781</v>
      </c>
      <c r="C963" s="21">
        <f t="shared" si="18976"/>
        <v>9017</v>
      </c>
      <c r="D963" s="20">
        <f t="shared" si="18976"/>
        <v>2682</v>
      </c>
      <c r="E963" s="21">
        <f t="shared" si="18976"/>
        <v>3436</v>
      </c>
      <c r="F963" s="20">
        <f t="shared" si="18976"/>
        <v>8668</v>
      </c>
      <c r="G963" s="21">
        <f t="shared" si="18976"/>
        <v>8549</v>
      </c>
      <c r="H963" s="20">
        <f t="shared" si="18976"/>
        <v>14216</v>
      </c>
      <c r="I963" s="21">
        <f t="shared" si="18976"/>
        <v>14681</v>
      </c>
      <c r="J963" s="20">
        <f t="shared" si="18976"/>
        <v>1401</v>
      </c>
      <c r="K963" s="21">
        <f t="shared" si="18976"/>
        <v>1361</v>
      </c>
      <c r="L963" s="20">
        <f t="shared" si="18976"/>
        <v>4918</v>
      </c>
      <c r="M963" s="21">
        <f t="shared" si="18976"/>
        <v>5096</v>
      </c>
      <c r="N963" s="20">
        <f t="shared" si="18976"/>
        <v>13023</v>
      </c>
      <c r="O963" s="21">
        <f t="shared" si="18976"/>
        <v>12691</v>
      </c>
      <c r="P963" s="20">
        <f t="shared" si="18976"/>
        <v>6769</v>
      </c>
      <c r="Q963" s="21">
        <f t="shared" si="18976"/>
        <v>5754</v>
      </c>
      <c r="R963" s="20">
        <f t="shared" si="18976"/>
        <v>9260</v>
      </c>
      <c r="S963" s="21">
        <f t="shared" si="18976"/>
        <v>8772</v>
      </c>
      <c r="T963" s="20">
        <f t="shared" si="18976"/>
        <v>881</v>
      </c>
      <c r="U963" s="21">
        <f t="shared" si="18976"/>
        <v>932</v>
      </c>
      <c r="V963" s="20">
        <f t="shared" si="18976"/>
        <v>6881</v>
      </c>
      <c r="W963" s="21">
        <f t="shared" si="18976"/>
        <v>7735</v>
      </c>
      <c r="X963" s="20">
        <f t="shared" si="18976"/>
        <v>4952</v>
      </c>
      <c r="Y963" s="21">
        <f t="shared" si="18976"/>
        <v>2457</v>
      </c>
      <c r="Z963" s="20">
        <f t="shared" si="18976"/>
        <v>14888</v>
      </c>
      <c r="AA963" s="21">
        <f t="shared" si="18976"/>
        <v>15616</v>
      </c>
      <c r="AB963" s="174">
        <f t="shared" ref="AB963:AC963" si="18977">SUM(AB939:AB962)</f>
        <v>96320</v>
      </c>
      <c r="AC963" s="175">
        <f t="shared" si="18977"/>
        <v>96097</v>
      </c>
      <c r="BI963" s="267" t="s">
        <v>13</v>
      </c>
      <c r="BJ963" s="155">
        <f>SUM(BJ939:BJ962)</f>
        <v>1</v>
      </c>
      <c r="BK963" s="156">
        <f t="shared" ref="BK963:CK963" si="18978">SUM(BK939:BK962)</f>
        <v>0.99999999999999989</v>
      </c>
      <c r="BL963" s="155">
        <f t="shared" si="18978"/>
        <v>1</v>
      </c>
      <c r="BM963" s="156">
        <f t="shared" si="18978"/>
        <v>1</v>
      </c>
      <c r="BN963" s="155">
        <f t="shared" si="18978"/>
        <v>1.0000000000000002</v>
      </c>
      <c r="BO963" s="156">
        <f t="shared" si="18978"/>
        <v>1</v>
      </c>
      <c r="BP963" s="155">
        <f t="shared" si="18978"/>
        <v>1.0000000000000002</v>
      </c>
      <c r="BQ963" s="156">
        <f t="shared" si="18978"/>
        <v>0.99999999999999978</v>
      </c>
      <c r="BR963" s="155">
        <f t="shared" si="18978"/>
        <v>1</v>
      </c>
      <c r="BS963" s="156">
        <f t="shared" si="18978"/>
        <v>1</v>
      </c>
      <c r="BT963" s="155">
        <f t="shared" si="18978"/>
        <v>0.99999999999999978</v>
      </c>
      <c r="BU963" s="156">
        <f t="shared" si="18978"/>
        <v>1.0000000000000002</v>
      </c>
      <c r="BV963" s="155">
        <f t="shared" si="18978"/>
        <v>0.99999999999999989</v>
      </c>
      <c r="BW963" s="156">
        <f t="shared" si="18978"/>
        <v>0.99999999999999989</v>
      </c>
      <c r="BX963" s="155">
        <f t="shared" si="18978"/>
        <v>1</v>
      </c>
      <c r="BY963" s="156">
        <f t="shared" si="18978"/>
        <v>1</v>
      </c>
      <c r="BZ963" s="155">
        <f t="shared" si="18978"/>
        <v>1</v>
      </c>
      <c r="CA963" s="156">
        <f t="shared" si="18978"/>
        <v>1</v>
      </c>
      <c r="CB963" s="155">
        <f t="shared" si="18978"/>
        <v>1.0000000000000002</v>
      </c>
      <c r="CC963" s="156">
        <f t="shared" si="18978"/>
        <v>0.99999999999999989</v>
      </c>
      <c r="CD963" s="155">
        <f t="shared" si="18978"/>
        <v>1.0000000000000002</v>
      </c>
      <c r="CE963" s="156">
        <f t="shared" si="18978"/>
        <v>1</v>
      </c>
      <c r="CF963" s="155">
        <f t="shared" si="18978"/>
        <v>1</v>
      </c>
      <c r="CG963" s="156">
        <f t="shared" si="18978"/>
        <v>1</v>
      </c>
      <c r="CH963" s="155">
        <f t="shared" si="18978"/>
        <v>1</v>
      </c>
      <c r="CI963" s="156">
        <f t="shared" si="18978"/>
        <v>1</v>
      </c>
      <c r="CJ963" s="155">
        <f t="shared" si="18978"/>
        <v>1</v>
      </c>
      <c r="CK963" s="156">
        <f t="shared" si="18978"/>
        <v>1</v>
      </c>
    </row>
    <row r="964" spans="1:89" ht="13.5" thickTop="1" x14ac:dyDescent="0.2">
      <c r="A964" s="187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I17" sqref="I17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6" customWidth="1"/>
    <col min="30" max="16384" width="8.85546875" style="8"/>
  </cols>
  <sheetData>
    <row r="2" spans="1:31" ht="15.75" x14ac:dyDescent="0.25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3.5" thickBot="1" x14ac:dyDescent="0.25">
      <c r="A4" s="46" t="s">
        <v>46</v>
      </c>
    </row>
    <row r="5" spans="1:31" ht="14.25" thickTop="1" thickBot="1" x14ac:dyDescent="0.25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31" s="74" customFormat="1" ht="15" thickTop="1" thickBot="1" x14ac:dyDescent="0.25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3.5" thickTop="1" x14ac:dyDescent="0.2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3028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2863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24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8327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47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6017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534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211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264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420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815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2182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1771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756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967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222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928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6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65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26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5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29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24087</v>
      </c>
      <c r="AC8" s="5">
        <f t="shared" si="0"/>
        <v>5420</v>
      </c>
      <c r="AD8" s="18"/>
      <c r="AE8" s="18"/>
    </row>
    <row r="9" spans="1:31" x14ac:dyDescent="0.2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15766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465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9266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1769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30133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5169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25793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8875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1159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2443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4683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9625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20187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21767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10564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13479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10229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12466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1602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5124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5560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12972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9565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7198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19464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14183</v>
      </c>
      <c r="AB9" s="6">
        <f t="shared" si="0"/>
        <v>163971</v>
      </c>
      <c r="AC9" s="7">
        <f t="shared" si="0"/>
        <v>115535</v>
      </c>
      <c r="AD9" s="18"/>
      <c r="AE9" s="18"/>
    </row>
    <row r="10" spans="1:31" x14ac:dyDescent="0.2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27051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11544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13786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8541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36789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15499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38428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23052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2284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6872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9427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19959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34709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39482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20585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22766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22286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21408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3388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8891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10979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23074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18164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12786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31138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26756</v>
      </c>
      <c r="AB10" s="4">
        <f t="shared" si="0"/>
        <v>269014</v>
      </c>
      <c r="AC10" s="5">
        <f t="shared" si="0"/>
        <v>240630</v>
      </c>
      <c r="AD10" s="18"/>
      <c r="AE10" s="18"/>
    </row>
    <row r="11" spans="1:31" x14ac:dyDescent="0.2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29952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15239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14621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9973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37182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18794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39995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29721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3920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11280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12051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31546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39331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51787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25158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24086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30770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22386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4056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12771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12551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27223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20958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18284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37530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32917</v>
      </c>
      <c r="AB11" s="6">
        <f t="shared" si="0"/>
        <v>308075</v>
      </c>
      <c r="AC11" s="7">
        <f t="shared" si="0"/>
        <v>306007</v>
      </c>
      <c r="AD11" s="18"/>
      <c r="AE11" s="18"/>
    </row>
    <row r="12" spans="1:31" x14ac:dyDescent="0.2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27049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14763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10687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9525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35127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15416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37565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27633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3695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10375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10522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30150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32557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49676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21508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20004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27812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20244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3523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9598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10575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25038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18097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15779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34982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30638</v>
      </c>
      <c r="AB12" s="4">
        <f t="shared" si="0"/>
        <v>273699</v>
      </c>
      <c r="AC12" s="5">
        <f t="shared" si="0"/>
        <v>278839</v>
      </c>
      <c r="AD12" s="18"/>
      <c r="AE12" s="18"/>
    </row>
    <row r="13" spans="1:31" x14ac:dyDescent="0.2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23637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19369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9737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8375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35478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12810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39858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28589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3945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10965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10033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29081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29583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50063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18322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16988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26034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19809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3100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6265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10396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26904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15145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11705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33262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30386</v>
      </c>
      <c r="AB13" s="6">
        <f t="shared" si="0"/>
        <v>258530</v>
      </c>
      <c r="AC13" s="7">
        <f t="shared" si="0"/>
        <v>271309</v>
      </c>
      <c r="AD13" s="18"/>
      <c r="AE13" s="18"/>
    </row>
    <row r="14" spans="1:31" x14ac:dyDescent="0.2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17645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17485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7616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7289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25501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11181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31561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26009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3729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8074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9168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20636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25034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35363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14737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12241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20738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17271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3400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4439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9685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21989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11934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8147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28656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30158</v>
      </c>
      <c r="AB14" s="4">
        <f t="shared" si="0"/>
        <v>209404</v>
      </c>
      <c r="AC14" s="5">
        <f t="shared" si="0"/>
        <v>220282</v>
      </c>
      <c r="AD14" s="18"/>
      <c r="AE14" s="18"/>
    </row>
    <row r="15" spans="1:31" x14ac:dyDescent="0.2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15412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16507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6987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7081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21429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11117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28929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24551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3945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4878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9469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18012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23687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28514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13585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11635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18266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15446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2977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3583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10336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18687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10618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6279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27285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29235</v>
      </c>
      <c r="AB15" s="6">
        <f t="shared" si="0"/>
        <v>192925</v>
      </c>
      <c r="AC15" s="7">
        <f t="shared" si="0"/>
        <v>195525</v>
      </c>
      <c r="AD15" s="18"/>
      <c r="AE15" s="18"/>
    </row>
    <row r="16" spans="1:31" x14ac:dyDescent="0.2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14358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16814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6384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7334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17458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12235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25886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25600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4058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4019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10249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13727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22661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25086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12689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10786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17281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14692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2625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3261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11254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15937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9818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5840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27504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29132</v>
      </c>
      <c r="AB16" s="4">
        <f t="shared" si="0"/>
        <v>182225</v>
      </c>
      <c r="AC16" s="5">
        <f t="shared" si="0"/>
        <v>184463</v>
      </c>
      <c r="AD16" s="18"/>
      <c r="AE16" s="18"/>
    </row>
    <row r="17" spans="1:31" x14ac:dyDescent="0.2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13326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15644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5731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7039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15064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12639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24801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24915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3718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3509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10178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11777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22038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22634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12646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10551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15967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14205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2758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3263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11290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14628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9518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5242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25867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28562</v>
      </c>
      <c r="AB17" s="6">
        <f t="shared" si="0"/>
        <v>172902</v>
      </c>
      <c r="AC17" s="7">
        <f t="shared" si="0"/>
        <v>174608</v>
      </c>
      <c r="AD17" s="18"/>
      <c r="AE17" s="18"/>
    </row>
    <row r="18" spans="1:31" x14ac:dyDescent="0.2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12709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17212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6579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7169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13933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14501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24159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26867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4208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3148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11204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10562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25026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20892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14170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10205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16154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15248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3335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2966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13159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13849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10913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4789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26672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30143</v>
      </c>
      <c r="AB18" s="4">
        <f t="shared" si="0"/>
        <v>182221</v>
      </c>
      <c r="AC18" s="5">
        <f t="shared" si="0"/>
        <v>177551</v>
      </c>
      <c r="AD18" s="18"/>
      <c r="AE18" s="18"/>
    </row>
    <row r="19" spans="1:31" x14ac:dyDescent="0.2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13378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21261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7303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7836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13879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21214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26151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33386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5066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2719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16267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9190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34081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22170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16501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11460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16988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18488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5187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1964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17939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15075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14274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4726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28544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32130</v>
      </c>
      <c r="AB19" s="6">
        <f t="shared" si="0"/>
        <v>215558</v>
      </c>
      <c r="AC19" s="7">
        <f t="shared" si="0"/>
        <v>201619</v>
      </c>
      <c r="AD19" s="18"/>
      <c r="AE19" s="18"/>
    </row>
    <row r="20" spans="1:31" x14ac:dyDescent="0.2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15348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28640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10754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9607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17893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31497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29870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42222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8215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2657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23760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9341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40731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27409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22711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14735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22534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24801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9910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1952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26264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18179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20435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5669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36320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37829</v>
      </c>
      <c r="AB20" s="4">
        <f t="shared" si="0"/>
        <v>284745</v>
      </c>
      <c r="AC20" s="5">
        <f t="shared" si="0"/>
        <v>254538</v>
      </c>
      <c r="AD20" s="18"/>
      <c r="AE20" s="18"/>
    </row>
    <row r="21" spans="1:31" x14ac:dyDescent="0.2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19402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35370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11812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12436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19341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40468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35379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54155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12342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2926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30436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9714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49262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32586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26162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20985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24291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32256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10669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2248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31413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19308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25924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7362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38508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45462</v>
      </c>
      <c r="AB21" s="6">
        <f t="shared" si="0"/>
        <v>334941</v>
      </c>
      <c r="AC21" s="7">
        <f t="shared" si="0"/>
        <v>315276</v>
      </c>
      <c r="AD21" s="18"/>
      <c r="AE21" s="18"/>
    </row>
    <row r="22" spans="1:31" x14ac:dyDescent="0.2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19361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35252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8568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12952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17453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40682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32568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53384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9241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2937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30401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9197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45531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35022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22301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23737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22969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32192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8137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2276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32743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18337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22463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7707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35965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46801</v>
      </c>
      <c r="AB22" s="4">
        <f t="shared" si="0"/>
        <v>307701</v>
      </c>
      <c r="AC22" s="5">
        <f t="shared" si="0"/>
        <v>320476</v>
      </c>
      <c r="AD22" s="18"/>
      <c r="AE22" s="18"/>
    </row>
    <row r="23" spans="1:31" x14ac:dyDescent="0.2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20338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29356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5494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12193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15195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38317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28969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48375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7718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2483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23455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9757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38729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32283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14956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21672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17350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26599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4364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2960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25414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15602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16101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7667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29405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35328</v>
      </c>
      <c r="AB23" s="6">
        <f t="shared" si="0"/>
        <v>247488</v>
      </c>
      <c r="AC23" s="7">
        <f t="shared" si="0"/>
        <v>282592</v>
      </c>
      <c r="AD23" s="18"/>
      <c r="AE23" s="18"/>
    </row>
    <row r="24" spans="1:31" x14ac:dyDescent="0.2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13873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18433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3902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8809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12347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26052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21549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34189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3930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1723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15089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8440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31696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27858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9493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17004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13207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19487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2032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3081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20677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12304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8816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8650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21441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23694</v>
      </c>
      <c r="AB24" s="4">
        <f t="shared" si="0"/>
        <v>178052</v>
      </c>
      <c r="AC24" s="5">
        <f t="shared" si="0"/>
        <v>209724</v>
      </c>
      <c r="AD24" s="18"/>
      <c r="AE24" s="18"/>
    </row>
    <row r="25" spans="1:31" x14ac:dyDescent="0.2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4340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8951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1894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5717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4642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16614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9477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22803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1260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1156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15184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4690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17462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19417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6909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10434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9456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13290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1388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1753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14179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6970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4380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6227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14493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13340</v>
      </c>
      <c r="AB25" s="6">
        <f t="shared" si="0"/>
        <v>105064</v>
      </c>
      <c r="AC25" s="7">
        <f t="shared" si="0"/>
        <v>131362</v>
      </c>
      <c r="AD25" s="18"/>
      <c r="AE25" s="18"/>
    </row>
    <row r="26" spans="1:31" x14ac:dyDescent="0.2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4027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15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2716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64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5958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1039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6308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245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332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2356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797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2261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2458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948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1567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1463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987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203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177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1394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304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553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486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968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983</v>
      </c>
      <c r="AB26" s="4">
        <f t="shared" si="0"/>
        <v>11509</v>
      </c>
      <c r="AC26" s="5">
        <f t="shared" si="0"/>
        <v>27100</v>
      </c>
      <c r="AD26" s="18"/>
      <c r="AE26" s="18"/>
    </row>
    <row r="27" spans="1:31" x14ac:dyDescent="0.2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48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48</v>
      </c>
      <c r="AD27" s="18"/>
      <c r="AE27" s="18"/>
    </row>
    <row r="28" spans="1:31" x14ac:dyDescent="0.2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305973</v>
      </c>
      <c r="C31" s="21">
        <f t="shared" ref="C31:AC31" si="1">SUM(C7:C30)</f>
        <v>326332</v>
      </c>
      <c r="D31" s="22">
        <f t="shared" si="1"/>
        <v>143999</v>
      </c>
      <c r="E31" s="21">
        <f t="shared" si="1"/>
        <v>146385</v>
      </c>
      <c r="F31" s="22">
        <f t="shared" si="1"/>
        <v>377235</v>
      </c>
      <c r="G31" s="21">
        <f t="shared" si="1"/>
        <v>350210</v>
      </c>
      <c r="H31" s="22">
        <f t="shared" si="1"/>
        <v>507994</v>
      </c>
      <c r="I31" s="21">
        <f t="shared" si="1"/>
        <v>541168</v>
      </c>
      <c r="J31" s="22">
        <f t="shared" si="1"/>
        <v>82889</v>
      </c>
      <c r="K31" s="21">
        <f t="shared" si="1"/>
        <v>82760</v>
      </c>
      <c r="L31" s="22">
        <f t="shared" si="1"/>
        <v>254352</v>
      </c>
      <c r="M31" s="21">
        <f t="shared" si="1"/>
        <v>257016</v>
      </c>
      <c r="N31" s="22">
        <f t="shared" si="1"/>
        <v>536748</v>
      </c>
      <c r="O31" s="21">
        <f t="shared" si="1"/>
        <v>546286</v>
      </c>
      <c r="P31" s="22">
        <f t="shared" si="1"/>
        <v>284701</v>
      </c>
      <c r="Q31" s="21">
        <f t="shared" si="1"/>
        <v>275302</v>
      </c>
      <c r="R31" s="22">
        <f t="shared" si="1"/>
        <v>334017</v>
      </c>
      <c r="S31" s="21">
        <f t="shared" si="1"/>
        <v>342203</v>
      </c>
      <c r="T31" s="22">
        <f>SUM(T7:T30)</f>
        <v>72660</v>
      </c>
      <c r="U31" s="21">
        <f t="shared" si="1"/>
        <v>76637</v>
      </c>
      <c r="V31" s="22">
        <f t="shared" si="1"/>
        <v>275834</v>
      </c>
      <c r="W31" s="21">
        <f t="shared" si="1"/>
        <v>306385</v>
      </c>
      <c r="X31" s="22">
        <f t="shared" si="1"/>
        <v>247705</v>
      </c>
      <c r="Y31" s="21">
        <f t="shared" si="1"/>
        <v>144543</v>
      </c>
      <c r="Z31" s="22">
        <f t="shared" si="1"/>
        <v>498004</v>
      </c>
      <c r="AA31" s="21">
        <f t="shared" si="1"/>
        <v>517677</v>
      </c>
      <c r="AB31" s="22">
        <f t="shared" si="1"/>
        <v>3922111</v>
      </c>
      <c r="AC31" s="21">
        <f t="shared" si="1"/>
        <v>3912904</v>
      </c>
    </row>
    <row r="32" spans="1:31" s="73" customFormat="1" ht="16.5" thickTop="1" x14ac:dyDescent="0.25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100"/>
    </row>
    <row r="35" spans="1:31" x14ac:dyDescent="0.2">
      <c r="A35" s="46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31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3.5" thickTop="1" x14ac:dyDescent="0.2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90" t="s">
        <v>17</v>
      </c>
      <c r="B40" s="23">
        <f t="shared" ref="B40:AA40" si="2">+B8/$B$65</f>
        <v>100.93333333333334</v>
      </c>
      <c r="C40" s="23">
        <f t="shared" si="2"/>
        <v>0</v>
      </c>
      <c r="D40" s="23">
        <f t="shared" si="2"/>
        <v>95.433333333333337</v>
      </c>
      <c r="E40" s="23">
        <f t="shared" si="2"/>
        <v>0.8</v>
      </c>
      <c r="F40" s="23">
        <f t="shared" si="2"/>
        <v>277.56666666666666</v>
      </c>
      <c r="G40" s="23">
        <f t="shared" si="2"/>
        <v>1.5666666666666667</v>
      </c>
      <c r="H40" s="23">
        <f t="shared" si="2"/>
        <v>200.56666666666666</v>
      </c>
      <c r="I40" s="23">
        <f t="shared" si="2"/>
        <v>17.8</v>
      </c>
      <c r="J40" s="23">
        <f t="shared" si="2"/>
        <v>7.0333333333333332</v>
      </c>
      <c r="K40" s="23">
        <f t="shared" si="2"/>
        <v>8.8000000000000007</v>
      </c>
      <c r="L40" s="23">
        <f t="shared" si="2"/>
        <v>14</v>
      </c>
      <c r="M40" s="23">
        <f t="shared" si="2"/>
        <v>27.166666666666668</v>
      </c>
      <c r="N40" s="23">
        <f t="shared" si="2"/>
        <v>72.733333333333334</v>
      </c>
      <c r="O40" s="23">
        <f t="shared" si="2"/>
        <v>59.033333333333331</v>
      </c>
      <c r="P40" s="23">
        <f t="shared" si="2"/>
        <v>25.2</v>
      </c>
      <c r="Q40" s="23">
        <f t="shared" si="2"/>
        <v>32.233333333333334</v>
      </c>
      <c r="R40" s="23">
        <f t="shared" si="2"/>
        <v>7.4</v>
      </c>
      <c r="S40" s="23">
        <f t="shared" si="2"/>
        <v>30.933333333333334</v>
      </c>
      <c r="T40" s="23">
        <f t="shared" si="2"/>
        <v>0.2</v>
      </c>
      <c r="U40" s="23">
        <f t="shared" si="2"/>
        <v>2.1666666666666665</v>
      </c>
      <c r="V40" s="23">
        <f t="shared" si="2"/>
        <v>0.8666666666666667</v>
      </c>
      <c r="W40" s="23">
        <f t="shared" si="2"/>
        <v>0.16666666666666666</v>
      </c>
      <c r="X40" s="23">
        <f t="shared" si="2"/>
        <v>0.96666666666666667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802.90000000000009</v>
      </c>
      <c r="AC40" s="5">
        <f t="shared" ref="AC40:AC62" si="3">C40+E40+G40+I40+K40+M40+O40+Q40+S40+U40+W40+Y40+AA40</f>
        <v>180.66666666666666</v>
      </c>
      <c r="AD40" s="18"/>
      <c r="AE40" s="18"/>
    </row>
    <row r="41" spans="1:31" x14ac:dyDescent="0.2">
      <c r="A41" s="91" t="s">
        <v>18</v>
      </c>
      <c r="B41" s="23">
        <f t="shared" ref="B41:AA41" si="4">+B9/$B$65</f>
        <v>525.5333333333333</v>
      </c>
      <c r="C41" s="23">
        <f t="shared" si="4"/>
        <v>15.5</v>
      </c>
      <c r="D41" s="23">
        <f t="shared" si="4"/>
        <v>308.86666666666667</v>
      </c>
      <c r="E41" s="23">
        <f t="shared" si="4"/>
        <v>58.966666666666669</v>
      </c>
      <c r="F41" s="23">
        <f t="shared" si="4"/>
        <v>1004.4333333333333</v>
      </c>
      <c r="G41" s="23">
        <f t="shared" si="4"/>
        <v>172.3</v>
      </c>
      <c r="H41" s="23">
        <f t="shared" si="4"/>
        <v>859.76666666666665</v>
      </c>
      <c r="I41" s="23">
        <f t="shared" si="4"/>
        <v>295.83333333333331</v>
      </c>
      <c r="J41" s="23">
        <f t="shared" si="4"/>
        <v>38.633333333333333</v>
      </c>
      <c r="K41" s="23">
        <f t="shared" si="4"/>
        <v>81.433333333333337</v>
      </c>
      <c r="L41" s="23">
        <f t="shared" si="4"/>
        <v>156.1</v>
      </c>
      <c r="M41" s="23">
        <f t="shared" si="4"/>
        <v>320.83333333333331</v>
      </c>
      <c r="N41" s="23">
        <f t="shared" si="4"/>
        <v>672.9</v>
      </c>
      <c r="O41" s="23">
        <f t="shared" si="4"/>
        <v>725.56666666666672</v>
      </c>
      <c r="P41" s="23">
        <f t="shared" si="4"/>
        <v>352.13333333333333</v>
      </c>
      <c r="Q41" s="23">
        <f t="shared" si="4"/>
        <v>449.3</v>
      </c>
      <c r="R41" s="23">
        <f t="shared" si="4"/>
        <v>340.96666666666664</v>
      </c>
      <c r="S41" s="23">
        <f t="shared" si="4"/>
        <v>415.53333333333336</v>
      </c>
      <c r="T41" s="23">
        <f t="shared" si="4"/>
        <v>53.4</v>
      </c>
      <c r="U41" s="23">
        <f t="shared" si="4"/>
        <v>170.8</v>
      </c>
      <c r="V41" s="23">
        <f t="shared" si="4"/>
        <v>185.33333333333334</v>
      </c>
      <c r="W41" s="23">
        <f t="shared" si="4"/>
        <v>432.4</v>
      </c>
      <c r="X41" s="23">
        <f t="shared" si="4"/>
        <v>318.83333333333331</v>
      </c>
      <c r="Y41" s="23">
        <f t="shared" si="4"/>
        <v>239.93333333333334</v>
      </c>
      <c r="Z41" s="23">
        <f t="shared" si="4"/>
        <v>648.79999999999995</v>
      </c>
      <c r="AA41" s="23">
        <f t="shared" si="4"/>
        <v>472.76666666666665</v>
      </c>
      <c r="AB41" s="6">
        <f t="shared" ref="AB41:AB62" si="5">B41+D41+F41+H41+J41+L41+N41+P41+R41+T41+V41+X41+Z41</f>
        <v>5465.6999999999989</v>
      </c>
      <c r="AC41" s="7">
        <f t="shared" si="3"/>
        <v>3851.166666666667</v>
      </c>
      <c r="AD41" s="18"/>
      <c r="AE41" s="18"/>
    </row>
    <row r="42" spans="1:31" x14ac:dyDescent="0.2">
      <c r="A42" s="90" t="s">
        <v>19</v>
      </c>
      <c r="B42" s="23">
        <f t="shared" ref="B42:AA42" si="6">+B10/$B$65</f>
        <v>901.7</v>
      </c>
      <c r="C42" s="23">
        <f t="shared" si="6"/>
        <v>384.8</v>
      </c>
      <c r="D42" s="23">
        <f t="shared" si="6"/>
        <v>459.53333333333336</v>
      </c>
      <c r="E42" s="23">
        <f t="shared" si="6"/>
        <v>284.7</v>
      </c>
      <c r="F42" s="23">
        <f t="shared" si="6"/>
        <v>1226.3</v>
      </c>
      <c r="G42" s="23">
        <f t="shared" si="6"/>
        <v>516.63333333333333</v>
      </c>
      <c r="H42" s="23">
        <f t="shared" si="6"/>
        <v>1280.9333333333334</v>
      </c>
      <c r="I42" s="23">
        <f t="shared" si="6"/>
        <v>768.4</v>
      </c>
      <c r="J42" s="23">
        <f t="shared" si="6"/>
        <v>76.13333333333334</v>
      </c>
      <c r="K42" s="23">
        <f t="shared" si="6"/>
        <v>229.06666666666666</v>
      </c>
      <c r="L42" s="23">
        <f t="shared" si="6"/>
        <v>314.23333333333335</v>
      </c>
      <c r="M42" s="23">
        <f t="shared" si="6"/>
        <v>665.3</v>
      </c>
      <c r="N42" s="23">
        <f t="shared" si="6"/>
        <v>1156.9666666666667</v>
      </c>
      <c r="O42" s="23">
        <f t="shared" si="6"/>
        <v>1316.0666666666666</v>
      </c>
      <c r="P42" s="23">
        <f t="shared" si="6"/>
        <v>686.16666666666663</v>
      </c>
      <c r="Q42" s="23">
        <f t="shared" si="6"/>
        <v>758.86666666666667</v>
      </c>
      <c r="R42" s="23">
        <f t="shared" si="6"/>
        <v>742.86666666666667</v>
      </c>
      <c r="S42" s="23">
        <f t="shared" si="6"/>
        <v>713.6</v>
      </c>
      <c r="T42" s="23">
        <f t="shared" si="6"/>
        <v>112.93333333333334</v>
      </c>
      <c r="U42" s="23">
        <f t="shared" si="6"/>
        <v>296.36666666666667</v>
      </c>
      <c r="V42" s="23">
        <f t="shared" si="6"/>
        <v>365.96666666666664</v>
      </c>
      <c r="W42" s="23">
        <f t="shared" si="6"/>
        <v>769.13333333333333</v>
      </c>
      <c r="X42" s="23">
        <f t="shared" si="6"/>
        <v>605.4666666666667</v>
      </c>
      <c r="Y42" s="23">
        <f t="shared" si="6"/>
        <v>426.2</v>
      </c>
      <c r="Z42" s="23">
        <f t="shared" si="6"/>
        <v>1037.9333333333334</v>
      </c>
      <c r="AA42" s="23">
        <f t="shared" si="6"/>
        <v>891.86666666666667</v>
      </c>
      <c r="AB42" s="4">
        <f t="shared" si="5"/>
        <v>8967.1333333333314</v>
      </c>
      <c r="AC42" s="5">
        <f t="shared" si="3"/>
        <v>8021</v>
      </c>
      <c r="AD42" s="18"/>
      <c r="AE42" s="18"/>
    </row>
    <row r="43" spans="1:31" x14ac:dyDescent="0.2">
      <c r="A43" s="91" t="s">
        <v>20</v>
      </c>
      <c r="B43" s="23">
        <f t="shared" ref="B43:AA43" si="7">+B11/$B$65</f>
        <v>998.4</v>
      </c>
      <c r="C43" s="23">
        <f t="shared" si="7"/>
        <v>507.96666666666664</v>
      </c>
      <c r="D43" s="23">
        <f t="shared" si="7"/>
        <v>487.36666666666667</v>
      </c>
      <c r="E43" s="23">
        <f t="shared" si="7"/>
        <v>332.43333333333334</v>
      </c>
      <c r="F43" s="23">
        <f t="shared" si="7"/>
        <v>1239.4000000000001</v>
      </c>
      <c r="G43" s="23">
        <f t="shared" si="7"/>
        <v>626.4666666666667</v>
      </c>
      <c r="H43" s="23">
        <f t="shared" si="7"/>
        <v>1333.1666666666667</v>
      </c>
      <c r="I43" s="23">
        <f t="shared" si="7"/>
        <v>990.7</v>
      </c>
      <c r="J43" s="23">
        <f t="shared" si="7"/>
        <v>130.66666666666666</v>
      </c>
      <c r="K43" s="23">
        <f t="shared" si="7"/>
        <v>376</v>
      </c>
      <c r="L43" s="23">
        <f t="shared" si="7"/>
        <v>401.7</v>
      </c>
      <c r="M43" s="23">
        <f t="shared" si="7"/>
        <v>1051.5333333333333</v>
      </c>
      <c r="N43" s="23">
        <f t="shared" si="7"/>
        <v>1311.0333333333333</v>
      </c>
      <c r="O43" s="23">
        <f t="shared" si="7"/>
        <v>1726.2333333333333</v>
      </c>
      <c r="P43" s="23">
        <f t="shared" si="7"/>
        <v>838.6</v>
      </c>
      <c r="Q43" s="23">
        <f t="shared" si="7"/>
        <v>802.86666666666667</v>
      </c>
      <c r="R43" s="23">
        <f t="shared" si="7"/>
        <v>1025.6666666666667</v>
      </c>
      <c r="S43" s="23">
        <f t="shared" si="7"/>
        <v>746.2</v>
      </c>
      <c r="T43" s="23">
        <f t="shared" si="7"/>
        <v>135.19999999999999</v>
      </c>
      <c r="U43" s="23">
        <f t="shared" si="7"/>
        <v>425.7</v>
      </c>
      <c r="V43" s="23">
        <f t="shared" si="7"/>
        <v>418.36666666666667</v>
      </c>
      <c r="W43" s="23">
        <f t="shared" si="7"/>
        <v>907.43333333333328</v>
      </c>
      <c r="X43" s="23">
        <f t="shared" si="7"/>
        <v>698.6</v>
      </c>
      <c r="Y43" s="23">
        <f t="shared" si="7"/>
        <v>609.4666666666667</v>
      </c>
      <c r="Z43" s="23">
        <f t="shared" si="7"/>
        <v>1251</v>
      </c>
      <c r="AA43" s="23">
        <f t="shared" si="7"/>
        <v>1097.2333333333333</v>
      </c>
      <c r="AB43" s="6">
        <f t="shared" si="5"/>
        <v>10269.166666666668</v>
      </c>
      <c r="AC43" s="7">
        <f t="shared" si="3"/>
        <v>10200.233333333334</v>
      </c>
      <c r="AD43" s="18"/>
      <c r="AE43" s="18"/>
    </row>
    <row r="44" spans="1:31" x14ac:dyDescent="0.2">
      <c r="A44" s="90" t="s">
        <v>21</v>
      </c>
      <c r="B44" s="23">
        <f t="shared" ref="B44:AA44" si="8">+B12/$B$65</f>
        <v>901.63333333333333</v>
      </c>
      <c r="C44" s="23">
        <f t="shared" si="8"/>
        <v>492.1</v>
      </c>
      <c r="D44" s="23">
        <f t="shared" si="8"/>
        <v>356.23333333333335</v>
      </c>
      <c r="E44" s="23">
        <f t="shared" si="8"/>
        <v>317.5</v>
      </c>
      <c r="F44" s="23">
        <f t="shared" si="8"/>
        <v>1170.9000000000001</v>
      </c>
      <c r="G44" s="23">
        <f t="shared" si="8"/>
        <v>513.86666666666667</v>
      </c>
      <c r="H44" s="23">
        <f t="shared" si="8"/>
        <v>1252.1666666666667</v>
      </c>
      <c r="I44" s="23">
        <f t="shared" si="8"/>
        <v>921.1</v>
      </c>
      <c r="J44" s="23">
        <f t="shared" si="8"/>
        <v>123.16666666666667</v>
      </c>
      <c r="K44" s="23">
        <f t="shared" si="8"/>
        <v>345.83333333333331</v>
      </c>
      <c r="L44" s="23">
        <f t="shared" si="8"/>
        <v>350.73333333333335</v>
      </c>
      <c r="M44" s="23">
        <f t="shared" si="8"/>
        <v>1005</v>
      </c>
      <c r="N44" s="23">
        <f t="shared" si="8"/>
        <v>1085.2333333333333</v>
      </c>
      <c r="O44" s="23">
        <f t="shared" si="8"/>
        <v>1655.8666666666666</v>
      </c>
      <c r="P44" s="23">
        <f t="shared" si="8"/>
        <v>716.93333333333328</v>
      </c>
      <c r="Q44" s="23">
        <f t="shared" si="8"/>
        <v>666.8</v>
      </c>
      <c r="R44" s="23">
        <f t="shared" si="8"/>
        <v>927.06666666666672</v>
      </c>
      <c r="S44" s="23">
        <f t="shared" si="8"/>
        <v>674.8</v>
      </c>
      <c r="T44" s="23">
        <f t="shared" si="8"/>
        <v>117.43333333333334</v>
      </c>
      <c r="U44" s="23">
        <f t="shared" si="8"/>
        <v>319.93333333333334</v>
      </c>
      <c r="V44" s="23">
        <f t="shared" si="8"/>
        <v>352.5</v>
      </c>
      <c r="W44" s="23">
        <f t="shared" si="8"/>
        <v>834.6</v>
      </c>
      <c r="X44" s="23">
        <f t="shared" si="8"/>
        <v>603.23333333333335</v>
      </c>
      <c r="Y44" s="23">
        <f t="shared" si="8"/>
        <v>525.9666666666667</v>
      </c>
      <c r="Z44" s="23">
        <f t="shared" si="8"/>
        <v>1166.0666666666666</v>
      </c>
      <c r="AA44" s="23">
        <f t="shared" si="8"/>
        <v>1021.2666666666667</v>
      </c>
      <c r="AB44" s="4">
        <f t="shared" si="5"/>
        <v>9123.2999999999993</v>
      </c>
      <c r="AC44" s="5">
        <f t="shared" si="3"/>
        <v>9294.6333333333332</v>
      </c>
      <c r="AD44" s="18"/>
      <c r="AE44" s="18"/>
    </row>
    <row r="45" spans="1:31" x14ac:dyDescent="0.2">
      <c r="A45" s="91" t="s">
        <v>22</v>
      </c>
      <c r="B45" s="23">
        <f t="shared" ref="B45:AA45" si="9">+B13/$B$65</f>
        <v>787.9</v>
      </c>
      <c r="C45" s="23">
        <f t="shared" si="9"/>
        <v>645.63333333333333</v>
      </c>
      <c r="D45" s="23">
        <f t="shared" si="9"/>
        <v>324.56666666666666</v>
      </c>
      <c r="E45" s="23">
        <f t="shared" si="9"/>
        <v>279.16666666666669</v>
      </c>
      <c r="F45" s="23">
        <f t="shared" si="9"/>
        <v>1182.5999999999999</v>
      </c>
      <c r="G45" s="23">
        <f t="shared" si="9"/>
        <v>427</v>
      </c>
      <c r="H45" s="23">
        <f t="shared" si="9"/>
        <v>1328.6</v>
      </c>
      <c r="I45" s="23">
        <f t="shared" si="9"/>
        <v>952.9666666666667</v>
      </c>
      <c r="J45" s="23">
        <f t="shared" si="9"/>
        <v>131.5</v>
      </c>
      <c r="K45" s="23">
        <f t="shared" si="9"/>
        <v>365.5</v>
      </c>
      <c r="L45" s="23">
        <f t="shared" si="9"/>
        <v>334.43333333333334</v>
      </c>
      <c r="M45" s="23">
        <f t="shared" si="9"/>
        <v>969.36666666666667</v>
      </c>
      <c r="N45" s="23">
        <f t="shared" si="9"/>
        <v>986.1</v>
      </c>
      <c r="O45" s="23">
        <f t="shared" si="9"/>
        <v>1668.7666666666667</v>
      </c>
      <c r="P45" s="23">
        <f t="shared" si="9"/>
        <v>610.73333333333335</v>
      </c>
      <c r="Q45" s="23">
        <f t="shared" si="9"/>
        <v>566.26666666666665</v>
      </c>
      <c r="R45" s="23">
        <f t="shared" si="9"/>
        <v>867.8</v>
      </c>
      <c r="S45" s="23">
        <f t="shared" si="9"/>
        <v>660.3</v>
      </c>
      <c r="T45" s="23">
        <f t="shared" si="9"/>
        <v>103.33333333333333</v>
      </c>
      <c r="U45" s="23">
        <f t="shared" si="9"/>
        <v>208.83333333333334</v>
      </c>
      <c r="V45" s="23">
        <f t="shared" si="9"/>
        <v>346.53333333333336</v>
      </c>
      <c r="W45" s="23">
        <f t="shared" si="9"/>
        <v>896.8</v>
      </c>
      <c r="X45" s="23">
        <f t="shared" si="9"/>
        <v>504.83333333333331</v>
      </c>
      <c r="Y45" s="23">
        <f t="shared" si="9"/>
        <v>390.16666666666669</v>
      </c>
      <c r="Z45" s="23">
        <f t="shared" si="9"/>
        <v>1108.7333333333333</v>
      </c>
      <c r="AA45" s="23">
        <f t="shared" si="9"/>
        <v>1012.8666666666667</v>
      </c>
      <c r="AB45" s="6">
        <f t="shared" si="5"/>
        <v>8617.6666666666661</v>
      </c>
      <c r="AC45" s="7">
        <f t="shared" si="3"/>
        <v>9043.6333333333332</v>
      </c>
      <c r="AD45" s="18"/>
      <c r="AE45" s="18"/>
    </row>
    <row r="46" spans="1:31" x14ac:dyDescent="0.2">
      <c r="A46" s="90" t="s">
        <v>23</v>
      </c>
      <c r="B46" s="23">
        <f t="shared" ref="B46:AA46" si="10">+B14/$B$65</f>
        <v>588.16666666666663</v>
      </c>
      <c r="C46" s="23">
        <f t="shared" si="10"/>
        <v>582.83333333333337</v>
      </c>
      <c r="D46" s="23">
        <f t="shared" si="10"/>
        <v>253.86666666666667</v>
      </c>
      <c r="E46" s="23">
        <f t="shared" si="10"/>
        <v>242.96666666666667</v>
      </c>
      <c r="F46" s="23">
        <f t="shared" si="10"/>
        <v>850.0333333333333</v>
      </c>
      <c r="G46" s="23">
        <f t="shared" si="10"/>
        <v>372.7</v>
      </c>
      <c r="H46" s="23">
        <f t="shared" si="10"/>
        <v>1052.0333333333333</v>
      </c>
      <c r="I46" s="23">
        <f t="shared" si="10"/>
        <v>866.9666666666667</v>
      </c>
      <c r="J46" s="23">
        <f t="shared" si="10"/>
        <v>124.3</v>
      </c>
      <c r="K46" s="23">
        <f t="shared" si="10"/>
        <v>269.13333333333333</v>
      </c>
      <c r="L46" s="23">
        <f t="shared" si="10"/>
        <v>305.60000000000002</v>
      </c>
      <c r="M46" s="23">
        <f t="shared" si="10"/>
        <v>687.86666666666667</v>
      </c>
      <c r="N46" s="23">
        <f t="shared" si="10"/>
        <v>834.4666666666667</v>
      </c>
      <c r="O46" s="23">
        <f t="shared" si="10"/>
        <v>1178.7666666666667</v>
      </c>
      <c r="P46" s="23">
        <f t="shared" si="10"/>
        <v>491.23333333333335</v>
      </c>
      <c r="Q46" s="23">
        <f t="shared" si="10"/>
        <v>408.03333333333336</v>
      </c>
      <c r="R46" s="23">
        <f t="shared" si="10"/>
        <v>691.26666666666665</v>
      </c>
      <c r="S46" s="23">
        <f t="shared" si="10"/>
        <v>575.70000000000005</v>
      </c>
      <c r="T46" s="23">
        <f t="shared" si="10"/>
        <v>113.33333333333333</v>
      </c>
      <c r="U46" s="23">
        <f t="shared" si="10"/>
        <v>147.96666666666667</v>
      </c>
      <c r="V46" s="23">
        <f t="shared" si="10"/>
        <v>322.83333333333331</v>
      </c>
      <c r="W46" s="23">
        <f t="shared" si="10"/>
        <v>732.9666666666667</v>
      </c>
      <c r="X46" s="23">
        <f t="shared" si="10"/>
        <v>397.8</v>
      </c>
      <c r="Y46" s="23">
        <f t="shared" si="10"/>
        <v>271.56666666666666</v>
      </c>
      <c r="Z46" s="23">
        <f t="shared" si="10"/>
        <v>955.2</v>
      </c>
      <c r="AA46" s="23">
        <f t="shared" si="10"/>
        <v>1005.2666666666667</v>
      </c>
      <c r="AB46" s="4">
        <f t="shared" si="5"/>
        <v>6980.1333333333323</v>
      </c>
      <c r="AC46" s="5">
        <f t="shared" si="3"/>
        <v>7342.7333333333327</v>
      </c>
      <c r="AD46" s="18"/>
      <c r="AE46" s="18"/>
    </row>
    <row r="47" spans="1:31" x14ac:dyDescent="0.2">
      <c r="A47" s="91" t="s">
        <v>24</v>
      </c>
      <c r="B47" s="23">
        <f t="shared" ref="B47:AA47" si="11">+B15/$B$65</f>
        <v>513.73333333333335</v>
      </c>
      <c r="C47" s="23">
        <f t="shared" si="11"/>
        <v>550.23333333333335</v>
      </c>
      <c r="D47" s="23">
        <f t="shared" si="11"/>
        <v>232.9</v>
      </c>
      <c r="E47" s="23">
        <f t="shared" si="11"/>
        <v>236.03333333333333</v>
      </c>
      <c r="F47" s="23">
        <f t="shared" si="11"/>
        <v>714.3</v>
      </c>
      <c r="G47" s="23">
        <f t="shared" si="11"/>
        <v>370.56666666666666</v>
      </c>
      <c r="H47" s="23">
        <f t="shared" si="11"/>
        <v>964.3</v>
      </c>
      <c r="I47" s="23">
        <f t="shared" si="11"/>
        <v>818.36666666666667</v>
      </c>
      <c r="J47" s="23">
        <f t="shared" si="11"/>
        <v>131.5</v>
      </c>
      <c r="K47" s="23">
        <f t="shared" si="11"/>
        <v>162.6</v>
      </c>
      <c r="L47" s="23">
        <f t="shared" si="11"/>
        <v>315.63333333333333</v>
      </c>
      <c r="M47" s="23">
        <f t="shared" si="11"/>
        <v>600.4</v>
      </c>
      <c r="N47" s="23">
        <f t="shared" si="11"/>
        <v>789.56666666666672</v>
      </c>
      <c r="O47" s="23">
        <f t="shared" si="11"/>
        <v>950.4666666666667</v>
      </c>
      <c r="P47" s="23">
        <f t="shared" si="11"/>
        <v>452.83333333333331</v>
      </c>
      <c r="Q47" s="23">
        <f t="shared" si="11"/>
        <v>387.83333333333331</v>
      </c>
      <c r="R47" s="23">
        <f t="shared" si="11"/>
        <v>608.86666666666667</v>
      </c>
      <c r="S47" s="23">
        <f t="shared" si="11"/>
        <v>514.86666666666667</v>
      </c>
      <c r="T47" s="23">
        <f t="shared" si="11"/>
        <v>99.233333333333334</v>
      </c>
      <c r="U47" s="23">
        <f t="shared" si="11"/>
        <v>119.43333333333334</v>
      </c>
      <c r="V47" s="23">
        <f t="shared" si="11"/>
        <v>344.53333333333336</v>
      </c>
      <c r="W47" s="23">
        <f t="shared" si="11"/>
        <v>622.9</v>
      </c>
      <c r="X47" s="23">
        <f t="shared" si="11"/>
        <v>353.93333333333334</v>
      </c>
      <c r="Y47" s="23">
        <f t="shared" si="11"/>
        <v>209.3</v>
      </c>
      <c r="Z47" s="23">
        <f t="shared" si="11"/>
        <v>909.5</v>
      </c>
      <c r="AA47" s="23">
        <f t="shared" si="11"/>
        <v>974.5</v>
      </c>
      <c r="AB47" s="6">
        <f t="shared" si="5"/>
        <v>6430.8333333333339</v>
      </c>
      <c r="AC47" s="7">
        <f t="shared" si="3"/>
        <v>6517.5</v>
      </c>
      <c r="AD47" s="18"/>
      <c r="AE47" s="18"/>
    </row>
    <row r="48" spans="1:31" x14ac:dyDescent="0.2">
      <c r="A48" s="90" t="s">
        <v>25</v>
      </c>
      <c r="B48" s="23">
        <f t="shared" ref="B48:AA48" si="12">+B16/$B$65</f>
        <v>478.6</v>
      </c>
      <c r="C48" s="23">
        <f t="shared" si="12"/>
        <v>560.4666666666667</v>
      </c>
      <c r="D48" s="23">
        <f t="shared" si="12"/>
        <v>212.8</v>
      </c>
      <c r="E48" s="23">
        <f t="shared" si="12"/>
        <v>244.46666666666667</v>
      </c>
      <c r="F48" s="23">
        <f t="shared" si="12"/>
        <v>581.93333333333328</v>
      </c>
      <c r="G48" s="23">
        <f t="shared" si="12"/>
        <v>407.83333333333331</v>
      </c>
      <c r="H48" s="23">
        <f t="shared" si="12"/>
        <v>862.86666666666667</v>
      </c>
      <c r="I48" s="23">
        <f t="shared" si="12"/>
        <v>853.33333333333337</v>
      </c>
      <c r="J48" s="23">
        <f t="shared" si="12"/>
        <v>135.26666666666668</v>
      </c>
      <c r="K48" s="23">
        <f t="shared" si="12"/>
        <v>133.96666666666667</v>
      </c>
      <c r="L48" s="23">
        <f t="shared" si="12"/>
        <v>341.63333333333333</v>
      </c>
      <c r="M48" s="23">
        <f t="shared" si="12"/>
        <v>457.56666666666666</v>
      </c>
      <c r="N48" s="23">
        <f t="shared" si="12"/>
        <v>755.36666666666667</v>
      </c>
      <c r="O48" s="23">
        <f t="shared" si="12"/>
        <v>836.2</v>
      </c>
      <c r="P48" s="23">
        <f t="shared" si="12"/>
        <v>422.96666666666664</v>
      </c>
      <c r="Q48" s="23">
        <f t="shared" si="12"/>
        <v>359.53333333333336</v>
      </c>
      <c r="R48" s="23">
        <f t="shared" si="12"/>
        <v>576.0333333333333</v>
      </c>
      <c r="S48" s="23">
        <f t="shared" si="12"/>
        <v>489.73333333333335</v>
      </c>
      <c r="T48" s="23">
        <f t="shared" si="12"/>
        <v>87.5</v>
      </c>
      <c r="U48" s="23">
        <f t="shared" si="12"/>
        <v>108.7</v>
      </c>
      <c r="V48" s="23">
        <f t="shared" si="12"/>
        <v>375.13333333333333</v>
      </c>
      <c r="W48" s="23">
        <f t="shared" si="12"/>
        <v>531.23333333333335</v>
      </c>
      <c r="X48" s="23">
        <f t="shared" si="12"/>
        <v>327.26666666666665</v>
      </c>
      <c r="Y48" s="23">
        <f t="shared" si="12"/>
        <v>194.66666666666666</v>
      </c>
      <c r="Z48" s="23">
        <f t="shared" si="12"/>
        <v>916.8</v>
      </c>
      <c r="AA48" s="23">
        <f t="shared" si="12"/>
        <v>971.06666666666672</v>
      </c>
      <c r="AB48" s="4">
        <f t="shared" si="5"/>
        <v>6074.166666666667</v>
      </c>
      <c r="AC48" s="5">
        <f t="shared" si="3"/>
        <v>6148.7666666666664</v>
      </c>
      <c r="AD48" s="18"/>
      <c r="AE48" s="18"/>
    </row>
    <row r="49" spans="1:31" x14ac:dyDescent="0.2">
      <c r="A49" s="91" t="s">
        <v>26</v>
      </c>
      <c r="B49" s="23">
        <f t="shared" ref="B49:AA49" si="13">+B17/$B$65</f>
        <v>444.2</v>
      </c>
      <c r="C49" s="23">
        <f t="shared" si="13"/>
        <v>521.4666666666667</v>
      </c>
      <c r="D49" s="23">
        <f t="shared" si="13"/>
        <v>191.03333333333333</v>
      </c>
      <c r="E49" s="23">
        <f t="shared" si="13"/>
        <v>234.63333333333333</v>
      </c>
      <c r="F49" s="23">
        <f t="shared" si="13"/>
        <v>502.13333333333333</v>
      </c>
      <c r="G49" s="23">
        <f t="shared" si="13"/>
        <v>421.3</v>
      </c>
      <c r="H49" s="23">
        <f t="shared" si="13"/>
        <v>826.7</v>
      </c>
      <c r="I49" s="23">
        <f t="shared" si="13"/>
        <v>830.5</v>
      </c>
      <c r="J49" s="23">
        <f t="shared" si="13"/>
        <v>123.93333333333334</v>
      </c>
      <c r="K49" s="23">
        <f t="shared" si="13"/>
        <v>116.96666666666667</v>
      </c>
      <c r="L49" s="23">
        <f t="shared" si="13"/>
        <v>339.26666666666665</v>
      </c>
      <c r="M49" s="23">
        <f t="shared" si="13"/>
        <v>392.56666666666666</v>
      </c>
      <c r="N49" s="23">
        <f t="shared" si="13"/>
        <v>734.6</v>
      </c>
      <c r="O49" s="23">
        <f t="shared" si="13"/>
        <v>754.4666666666667</v>
      </c>
      <c r="P49" s="23">
        <f t="shared" si="13"/>
        <v>421.53333333333336</v>
      </c>
      <c r="Q49" s="23">
        <f t="shared" si="13"/>
        <v>351.7</v>
      </c>
      <c r="R49" s="23">
        <f t="shared" si="13"/>
        <v>532.23333333333335</v>
      </c>
      <c r="S49" s="23">
        <f t="shared" si="13"/>
        <v>473.5</v>
      </c>
      <c r="T49" s="23">
        <f t="shared" si="13"/>
        <v>91.933333333333337</v>
      </c>
      <c r="U49" s="23">
        <f t="shared" si="13"/>
        <v>108.76666666666667</v>
      </c>
      <c r="V49" s="23">
        <f t="shared" si="13"/>
        <v>376.33333333333331</v>
      </c>
      <c r="W49" s="23">
        <f t="shared" si="13"/>
        <v>487.6</v>
      </c>
      <c r="X49" s="23">
        <f t="shared" si="13"/>
        <v>317.26666666666665</v>
      </c>
      <c r="Y49" s="23">
        <f t="shared" si="13"/>
        <v>174.73333333333332</v>
      </c>
      <c r="Z49" s="23">
        <f t="shared" si="13"/>
        <v>862.23333333333335</v>
      </c>
      <c r="AA49" s="23">
        <f t="shared" si="13"/>
        <v>952.06666666666672</v>
      </c>
      <c r="AB49" s="6">
        <f t="shared" si="5"/>
        <v>5763.4</v>
      </c>
      <c r="AC49" s="7">
        <f t="shared" si="3"/>
        <v>5820.2666666666673</v>
      </c>
      <c r="AD49" s="18"/>
      <c r="AE49" s="18"/>
    </row>
    <row r="50" spans="1:31" x14ac:dyDescent="0.2">
      <c r="A50" s="90" t="s">
        <v>27</v>
      </c>
      <c r="B50" s="23">
        <f t="shared" ref="B50:AA50" si="14">+B18/$B$65</f>
        <v>423.63333333333333</v>
      </c>
      <c r="C50" s="23">
        <f t="shared" si="14"/>
        <v>573.73333333333335</v>
      </c>
      <c r="D50" s="23">
        <f t="shared" si="14"/>
        <v>219.3</v>
      </c>
      <c r="E50" s="23">
        <f t="shared" si="14"/>
        <v>238.96666666666667</v>
      </c>
      <c r="F50" s="23">
        <f t="shared" si="14"/>
        <v>464.43333333333334</v>
      </c>
      <c r="G50" s="23">
        <f t="shared" si="14"/>
        <v>483.36666666666667</v>
      </c>
      <c r="H50" s="23">
        <f t="shared" si="14"/>
        <v>805.3</v>
      </c>
      <c r="I50" s="23">
        <f t="shared" si="14"/>
        <v>895.56666666666672</v>
      </c>
      <c r="J50" s="23">
        <f t="shared" si="14"/>
        <v>140.26666666666668</v>
      </c>
      <c r="K50" s="23">
        <f t="shared" si="14"/>
        <v>104.93333333333334</v>
      </c>
      <c r="L50" s="23">
        <f t="shared" si="14"/>
        <v>373.46666666666664</v>
      </c>
      <c r="M50" s="23">
        <f t="shared" si="14"/>
        <v>352.06666666666666</v>
      </c>
      <c r="N50" s="23">
        <f t="shared" si="14"/>
        <v>834.2</v>
      </c>
      <c r="O50" s="23">
        <f t="shared" si="14"/>
        <v>696.4</v>
      </c>
      <c r="P50" s="23">
        <f t="shared" si="14"/>
        <v>472.33333333333331</v>
      </c>
      <c r="Q50" s="23">
        <f t="shared" si="14"/>
        <v>340.16666666666669</v>
      </c>
      <c r="R50" s="23">
        <f t="shared" si="14"/>
        <v>538.4666666666667</v>
      </c>
      <c r="S50" s="23">
        <f t="shared" si="14"/>
        <v>508.26666666666665</v>
      </c>
      <c r="T50" s="23">
        <f t="shared" si="14"/>
        <v>111.16666666666667</v>
      </c>
      <c r="U50" s="23">
        <f t="shared" si="14"/>
        <v>98.86666666666666</v>
      </c>
      <c r="V50" s="23">
        <f t="shared" si="14"/>
        <v>438.63333333333333</v>
      </c>
      <c r="W50" s="23">
        <f t="shared" si="14"/>
        <v>461.63333333333333</v>
      </c>
      <c r="X50" s="23">
        <f t="shared" si="14"/>
        <v>363.76666666666665</v>
      </c>
      <c r="Y50" s="23">
        <f t="shared" si="14"/>
        <v>159.63333333333333</v>
      </c>
      <c r="Z50" s="23">
        <f t="shared" si="14"/>
        <v>889.06666666666672</v>
      </c>
      <c r="AA50" s="23">
        <f t="shared" si="14"/>
        <v>1004.7666666666667</v>
      </c>
      <c r="AB50" s="4">
        <f t="shared" si="5"/>
        <v>6074.0333333333338</v>
      </c>
      <c r="AC50" s="5">
        <f t="shared" si="3"/>
        <v>5918.3666666666659</v>
      </c>
      <c r="AD50" s="18"/>
      <c r="AE50" s="18"/>
    </row>
    <row r="51" spans="1:31" x14ac:dyDescent="0.2">
      <c r="A51" s="91" t="s">
        <v>28</v>
      </c>
      <c r="B51" s="23">
        <f t="shared" ref="B51:AA51" si="15">+B19/$B$65</f>
        <v>445.93333333333334</v>
      </c>
      <c r="C51" s="23">
        <f t="shared" si="15"/>
        <v>708.7</v>
      </c>
      <c r="D51" s="23">
        <f t="shared" si="15"/>
        <v>243.43333333333334</v>
      </c>
      <c r="E51" s="23">
        <f t="shared" si="15"/>
        <v>261.2</v>
      </c>
      <c r="F51" s="23">
        <f t="shared" si="15"/>
        <v>462.63333333333333</v>
      </c>
      <c r="G51" s="23">
        <f t="shared" si="15"/>
        <v>707.13333333333333</v>
      </c>
      <c r="H51" s="23">
        <f t="shared" si="15"/>
        <v>871.7</v>
      </c>
      <c r="I51" s="23">
        <f t="shared" si="15"/>
        <v>1112.8666666666666</v>
      </c>
      <c r="J51" s="23">
        <f t="shared" si="15"/>
        <v>168.86666666666667</v>
      </c>
      <c r="K51" s="23">
        <f t="shared" si="15"/>
        <v>90.63333333333334</v>
      </c>
      <c r="L51" s="23">
        <f t="shared" si="15"/>
        <v>542.23333333333335</v>
      </c>
      <c r="M51" s="23">
        <f t="shared" si="15"/>
        <v>306.33333333333331</v>
      </c>
      <c r="N51" s="23">
        <f t="shared" si="15"/>
        <v>1136.0333333333333</v>
      </c>
      <c r="O51" s="23">
        <f t="shared" si="15"/>
        <v>739</v>
      </c>
      <c r="P51" s="23">
        <f t="shared" si="15"/>
        <v>550.0333333333333</v>
      </c>
      <c r="Q51" s="23">
        <f t="shared" si="15"/>
        <v>382</v>
      </c>
      <c r="R51" s="23">
        <f t="shared" si="15"/>
        <v>566.26666666666665</v>
      </c>
      <c r="S51" s="23">
        <f t="shared" si="15"/>
        <v>616.26666666666665</v>
      </c>
      <c r="T51" s="23">
        <f t="shared" si="15"/>
        <v>172.9</v>
      </c>
      <c r="U51" s="23">
        <f t="shared" si="15"/>
        <v>65.466666666666669</v>
      </c>
      <c r="V51" s="23">
        <f t="shared" si="15"/>
        <v>597.9666666666667</v>
      </c>
      <c r="W51" s="23">
        <f t="shared" si="15"/>
        <v>502.5</v>
      </c>
      <c r="X51" s="23">
        <f t="shared" si="15"/>
        <v>475.8</v>
      </c>
      <c r="Y51" s="23">
        <f t="shared" si="15"/>
        <v>157.53333333333333</v>
      </c>
      <c r="Z51" s="23">
        <f t="shared" si="15"/>
        <v>951.4666666666667</v>
      </c>
      <c r="AA51" s="23">
        <f t="shared" si="15"/>
        <v>1071</v>
      </c>
      <c r="AB51" s="6">
        <f t="shared" si="5"/>
        <v>7185.2666666666664</v>
      </c>
      <c r="AC51" s="7">
        <f t="shared" si="3"/>
        <v>6720.6333333333332</v>
      </c>
      <c r="AD51" s="18"/>
      <c r="AE51" s="18"/>
    </row>
    <row r="52" spans="1:31" x14ac:dyDescent="0.2">
      <c r="A52" s="90" t="s">
        <v>29</v>
      </c>
      <c r="B52" s="23">
        <f t="shared" ref="B52:AA52" si="16">+B20/$B$65</f>
        <v>511.6</v>
      </c>
      <c r="C52" s="23">
        <f t="shared" si="16"/>
        <v>954.66666666666663</v>
      </c>
      <c r="D52" s="23">
        <f t="shared" si="16"/>
        <v>358.46666666666664</v>
      </c>
      <c r="E52" s="23">
        <f t="shared" si="16"/>
        <v>320.23333333333335</v>
      </c>
      <c r="F52" s="23">
        <f t="shared" si="16"/>
        <v>596.43333333333328</v>
      </c>
      <c r="G52" s="23">
        <f t="shared" si="16"/>
        <v>1049.9000000000001</v>
      </c>
      <c r="H52" s="23">
        <f t="shared" si="16"/>
        <v>995.66666666666663</v>
      </c>
      <c r="I52" s="23">
        <f t="shared" si="16"/>
        <v>1407.4</v>
      </c>
      <c r="J52" s="23">
        <f t="shared" si="16"/>
        <v>273.83333333333331</v>
      </c>
      <c r="K52" s="23">
        <f t="shared" si="16"/>
        <v>88.566666666666663</v>
      </c>
      <c r="L52" s="23">
        <f t="shared" si="16"/>
        <v>792</v>
      </c>
      <c r="M52" s="23">
        <f t="shared" si="16"/>
        <v>311.36666666666667</v>
      </c>
      <c r="N52" s="23">
        <f t="shared" si="16"/>
        <v>1357.7</v>
      </c>
      <c r="O52" s="23">
        <f t="shared" si="16"/>
        <v>913.63333333333333</v>
      </c>
      <c r="P52" s="23">
        <f t="shared" si="16"/>
        <v>757.0333333333333</v>
      </c>
      <c r="Q52" s="23">
        <f t="shared" si="16"/>
        <v>491.16666666666669</v>
      </c>
      <c r="R52" s="23">
        <f t="shared" si="16"/>
        <v>751.13333333333333</v>
      </c>
      <c r="S52" s="23">
        <f t="shared" si="16"/>
        <v>826.7</v>
      </c>
      <c r="T52" s="23">
        <f t="shared" si="16"/>
        <v>330.33333333333331</v>
      </c>
      <c r="U52" s="23">
        <f t="shared" si="16"/>
        <v>65.066666666666663</v>
      </c>
      <c r="V52" s="23">
        <f t="shared" si="16"/>
        <v>875.4666666666667</v>
      </c>
      <c r="W52" s="23">
        <f t="shared" si="16"/>
        <v>605.9666666666667</v>
      </c>
      <c r="X52" s="23">
        <f t="shared" si="16"/>
        <v>681.16666666666663</v>
      </c>
      <c r="Y52" s="23">
        <f t="shared" si="16"/>
        <v>188.96666666666667</v>
      </c>
      <c r="Z52" s="23">
        <f t="shared" si="16"/>
        <v>1210.6666666666667</v>
      </c>
      <c r="AA52" s="23">
        <f t="shared" si="16"/>
        <v>1260.9666666666667</v>
      </c>
      <c r="AB52" s="4">
        <f t="shared" si="5"/>
        <v>9491.4999999999982</v>
      </c>
      <c r="AC52" s="5">
        <f t="shared" si="3"/>
        <v>8484.5999999999985</v>
      </c>
      <c r="AD52" s="18"/>
      <c r="AE52" s="18"/>
    </row>
    <row r="53" spans="1:31" x14ac:dyDescent="0.2">
      <c r="A53" s="91" t="s">
        <v>30</v>
      </c>
      <c r="B53" s="23">
        <f t="shared" ref="B53:AA53" si="17">+B21/$B$65</f>
        <v>646.73333333333335</v>
      </c>
      <c r="C53" s="23">
        <f t="shared" si="17"/>
        <v>1179</v>
      </c>
      <c r="D53" s="23">
        <f t="shared" si="17"/>
        <v>393.73333333333335</v>
      </c>
      <c r="E53" s="23">
        <f t="shared" si="17"/>
        <v>414.53333333333336</v>
      </c>
      <c r="F53" s="23">
        <f t="shared" si="17"/>
        <v>644.70000000000005</v>
      </c>
      <c r="G53" s="23">
        <f t="shared" si="17"/>
        <v>1348.9333333333334</v>
      </c>
      <c r="H53" s="23">
        <f t="shared" si="17"/>
        <v>1179.3</v>
      </c>
      <c r="I53" s="23">
        <f t="shared" si="17"/>
        <v>1805.1666666666667</v>
      </c>
      <c r="J53" s="23">
        <f t="shared" si="17"/>
        <v>411.4</v>
      </c>
      <c r="K53" s="23">
        <f t="shared" si="17"/>
        <v>97.533333333333331</v>
      </c>
      <c r="L53" s="23">
        <f t="shared" si="17"/>
        <v>1014.5333333333333</v>
      </c>
      <c r="M53" s="23">
        <f t="shared" si="17"/>
        <v>323.8</v>
      </c>
      <c r="N53" s="23">
        <f t="shared" si="17"/>
        <v>1642.0666666666666</v>
      </c>
      <c r="O53" s="23">
        <f t="shared" si="17"/>
        <v>1086.2</v>
      </c>
      <c r="P53" s="23">
        <f t="shared" si="17"/>
        <v>872.06666666666672</v>
      </c>
      <c r="Q53" s="23">
        <f t="shared" si="17"/>
        <v>699.5</v>
      </c>
      <c r="R53" s="23">
        <f t="shared" si="17"/>
        <v>809.7</v>
      </c>
      <c r="S53" s="23">
        <f t="shared" si="17"/>
        <v>1075.2</v>
      </c>
      <c r="T53" s="23">
        <f t="shared" si="17"/>
        <v>355.63333333333333</v>
      </c>
      <c r="U53" s="23">
        <f t="shared" si="17"/>
        <v>74.933333333333337</v>
      </c>
      <c r="V53" s="23">
        <f t="shared" si="17"/>
        <v>1047.0999999999999</v>
      </c>
      <c r="W53" s="23">
        <f t="shared" si="17"/>
        <v>643.6</v>
      </c>
      <c r="X53" s="23">
        <f t="shared" si="17"/>
        <v>864.13333333333333</v>
      </c>
      <c r="Y53" s="23">
        <f t="shared" si="17"/>
        <v>245.4</v>
      </c>
      <c r="Z53" s="23">
        <f t="shared" si="17"/>
        <v>1283.5999999999999</v>
      </c>
      <c r="AA53" s="23">
        <f t="shared" si="17"/>
        <v>1515.4</v>
      </c>
      <c r="AB53" s="6">
        <f t="shared" si="5"/>
        <v>11164.699999999999</v>
      </c>
      <c r="AC53" s="7">
        <f t="shared" si="3"/>
        <v>10509.199999999999</v>
      </c>
      <c r="AD53" s="18"/>
      <c r="AE53" s="18"/>
    </row>
    <row r="54" spans="1:31" x14ac:dyDescent="0.2">
      <c r="A54" s="90" t="s">
        <v>31</v>
      </c>
      <c r="B54" s="23">
        <f t="shared" ref="B54:AA54" si="18">+B22/$B$65</f>
        <v>645.36666666666667</v>
      </c>
      <c r="C54" s="23">
        <f t="shared" si="18"/>
        <v>1175.0666666666666</v>
      </c>
      <c r="D54" s="23">
        <f t="shared" si="18"/>
        <v>285.60000000000002</v>
      </c>
      <c r="E54" s="23">
        <f t="shared" si="18"/>
        <v>431.73333333333335</v>
      </c>
      <c r="F54" s="23">
        <f t="shared" si="18"/>
        <v>581.76666666666665</v>
      </c>
      <c r="G54" s="23">
        <f t="shared" si="18"/>
        <v>1356.0666666666666</v>
      </c>
      <c r="H54" s="23">
        <f t="shared" si="18"/>
        <v>1085.5999999999999</v>
      </c>
      <c r="I54" s="23">
        <f t="shared" si="18"/>
        <v>1779.4666666666667</v>
      </c>
      <c r="J54" s="23">
        <f t="shared" si="18"/>
        <v>308.03333333333336</v>
      </c>
      <c r="K54" s="23">
        <f t="shared" si="18"/>
        <v>97.9</v>
      </c>
      <c r="L54" s="23">
        <f t="shared" si="18"/>
        <v>1013.3666666666667</v>
      </c>
      <c r="M54" s="23">
        <f t="shared" si="18"/>
        <v>306.56666666666666</v>
      </c>
      <c r="N54" s="23">
        <f t="shared" si="18"/>
        <v>1517.7</v>
      </c>
      <c r="O54" s="23">
        <f t="shared" si="18"/>
        <v>1167.4000000000001</v>
      </c>
      <c r="P54" s="23">
        <f t="shared" si="18"/>
        <v>743.36666666666667</v>
      </c>
      <c r="Q54" s="23">
        <f t="shared" si="18"/>
        <v>791.23333333333335</v>
      </c>
      <c r="R54" s="23">
        <f t="shared" si="18"/>
        <v>765.63333333333333</v>
      </c>
      <c r="S54" s="23">
        <f t="shared" si="18"/>
        <v>1073.0666666666666</v>
      </c>
      <c r="T54" s="23">
        <f t="shared" si="18"/>
        <v>271.23333333333335</v>
      </c>
      <c r="U54" s="23">
        <f t="shared" si="18"/>
        <v>75.86666666666666</v>
      </c>
      <c r="V54" s="23">
        <f t="shared" si="18"/>
        <v>1091.4333333333334</v>
      </c>
      <c r="W54" s="23">
        <f t="shared" si="18"/>
        <v>611.23333333333335</v>
      </c>
      <c r="X54" s="23">
        <f t="shared" si="18"/>
        <v>748.76666666666665</v>
      </c>
      <c r="Y54" s="23">
        <f t="shared" si="18"/>
        <v>256.89999999999998</v>
      </c>
      <c r="Z54" s="23">
        <f t="shared" si="18"/>
        <v>1198.8333333333333</v>
      </c>
      <c r="AA54" s="23">
        <f t="shared" si="18"/>
        <v>1560.0333333333333</v>
      </c>
      <c r="AB54" s="4">
        <f t="shared" si="5"/>
        <v>10256.700000000001</v>
      </c>
      <c r="AC54" s="5">
        <f t="shared" si="3"/>
        <v>10682.533333333333</v>
      </c>
      <c r="AD54" s="18"/>
      <c r="AE54" s="18"/>
    </row>
    <row r="55" spans="1:31" x14ac:dyDescent="0.2">
      <c r="A55" s="91" t="s">
        <v>32</v>
      </c>
      <c r="B55" s="23">
        <f t="shared" ref="B55:AA55" si="19">+B23/$B$65</f>
        <v>677.93333333333328</v>
      </c>
      <c r="C55" s="23">
        <f t="shared" si="19"/>
        <v>978.5333333333333</v>
      </c>
      <c r="D55" s="23">
        <f t="shared" si="19"/>
        <v>183.13333333333333</v>
      </c>
      <c r="E55" s="23">
        <f t="shared" si="19"/>
        <v>406.43333333333334</v>
      </c>
      <c r="F55" s="23">
        <f t="shared" si="19"/>
        <v>506.5</v>
      </c>
      <c r="G55" s="23">
        <f t="shared" si="19"/>
        <v>1277.2333333333333</v>
      </c>
      <c r="H55" s="23">
        <f t="shared" si="19"/>
        <v>965.63333333333333</v>
      </c>
      <c r="I55" s="23">
        <f t="shared" si="19"/>
        <v>1612.5</v>
      </c>
      <c r="J55" s="23">
        <f t="shared" si="19"/>
        <v>257.26666666666665</v>
      </c>
      <c r="K55" s="23">
        <f t="shared" si="19"/>
        <v>82.766666666666666</v>
      </c>
      <c r="L55" s="23">
        <f t="shared" si="19"/>
        <v>781.83333333333337</v>
      </c>
      <c r="M55" s="23">
        <f t="shared" si="19"/>
        <v>325.23333333333335</v>
      </c>
      <c r="N55" s="23">
        <f t="shared" si="19"/>
        <v>1290.9666666666667</v>
      </c>
      <c r="O55" s="23">
        <f t="shared" si="19"/>
        <v>1076.0999999999999</v>
      </c>
      <c r="P55" s="23">
        <f t="shared" si="19"/>
        <v>498.53333333333336</v>
      </c>
      <c r="Q55" s="23">
        <f t="shared" si="19"/>
        <v>722.4</v>
      </c>
      <c r="R55" s="23">
        <f t="shared" si="19"/>
        <v>578.33333333333337</v>
      </c>
      <c r="S55" s="23">
        <f t="shared" si="19"/>
        <v>886.63333333333333</v>
      </c>
      <c r="T55" s="23">
        <f t="shared" si="19"/>
        <v>145.46666666666667</v>
      </c>
      <c r="U55" s="23">
        <f t="shared" si="19"/>
        <v>98.666666666666671</v>
      </c>
      <c r="V55" s="23">
        <f t="shared" si="19"/>
        <v>847.13333333333333</v>
      </c>
      <c r="W55" s="23">
        <f t="shared" si="19"/>
        <v>520.06666666666672</v>
      </c>
      <c r="X55" s="23">
        <f t="shared" si="19"/>
        <v>536.70000000000005</v>
      </c>
      <c r="Y55" s="23">
        <f t="shared" si="19"/>
        <v>255.56666666666666</v>
      </c>
      <c r="Z55" s="23">
        <f t="shared" si="19"/>
        <v>980.16666666666663</v>
      </c>
      <c r="AA55" s="23">
        <f t="shared" si="19"/>
        <v>1177.5999999999999</v>
      </c>
      <c r="AB55" s="6">
        <f t="shared" si="5"/>
        <v>8249.5999999999985</v>
      </c>
      <c r="AC55" s="7">
        <f t="shared" si="3"/>
        <v>9419.7333333333336</v>
      </c>
      <c r="AD55" s="18"/>
      <c r="AE55" s="18"/>
    </row>
    <row r="56" spans="1:31" x14ac:dyDescent="0.2">
      <c r="A56" s="90" t="s">
        <v>33</v>
      </c>
      <c r="B56" s="23">
        <f t="shared" ref="B56:AA56" si="20">+B24/$B$65</f>
        <v>462.43333333333334</v>
      </c>
      <c r="C56" s="23">
        <f t="shared" si="20"/>
        <v>614.43333333333328</v>
      </c>
      <c r="D56" s="23">
        <f t="shared" si="20"/>
        <v>130.06666666666666</v>
      </c>
      <c r="E56" s="23">
        <f t="shared" si="20"/>
        <v>293.63333333333333</v>
      </c>
      <c r="F56" s="23">
        <f t="shared" si="20"/>
        <v>411.56666666666666</v>
      </c>
      <c r="G56" s="23">
        <f t="shared" si="20"/>
        <v>868.4</v>
      </c>
      <c r="H56" s="23">
        <f t="shared" si="20"/>
        <v>718.3</v>
      </c>
      <c r="I56" s="23">
        <f t="shared" si="20"/>
        <v>1139.6333333333334</v>
      </c>
      <c r="J56" s="23">
        <f t="shared" si="20"/>
        <v>131</v>
      </c>
      <c r="K56" s="23">
        <f t="shared" si="20"/>
        <v>57.43333333333333</v>
      </c>
      <c r="L56" s="23">
        <f t="shared" si="20"/>
        <v>502.96666666666664</v>
      </c>
      <c r="M56" s="23">
        <f t="shared" si="20"/>
        <v>281.33333333333331</v>
      </c>
      <c r="N56" s="23">
        <f t="shared" si="20"/>
        <v>1056.5333333333333</v>
      </c>
      <c r="O56" s="23">
        <f t="shared" si="20"/>
        <v>928.6</v>
      </c>
      <c r="P56" s="23">
        <f t="shared" si="20"/>
        <v>316.43333333333334</v>
      </c>
      <c r="Q56" s="23">
        <f t="shared" si="20"/>
        <v>566.79999999999995</v>
      </c>
      <c r="R56" s="23">
        <f t="shared" si="20"/>
        <v>440.23333333333335</v>
      </c>
      <c r="S56" s="23">
        <f t="shared" si="20"/>
        <v>649.56666666666672</v>
      </c>
      <c r="T56" s="23">
        <f t="shared" si="20"/>
        <v>67.733333333333334</v>
      </c>
      <c r="U56" s="23">
        <f t="shared" si="20"/>
        <v>102.7</v>
      </c>
      <c r="V56" s="23">
        <f t="shared" si="20"/>
        <v>689.23333333333335</v>
      </c>
      <c r="W56" s="23">
        <f t="shared" si="20"/>
        <v>410.13333333333333</v>
      </c>
      <c r="X56" s="23">
        <f t="shared" si="20"/>
        <v>293.86666666666667</v>
      </c>
      <c r="Y56" s="23">
        <f t="shared" si="20"/>
        <v>288.33333333333331</v>
      </c>
      <c r="Z56" s="23">
        <f t="shared" si="20"/>
        <v>714.7</v>
      </c>
      <c r="AA56" s="23">
        <f t="shared" si="20"/>
        <v>789.8</v>
      </c>
      <c r="AB56" s="4">
        <f t="shared" si="5"/>
        <v>5935.0666666666666</v>
      </c>
      <c r="AC56" s="5">
        <f t="shared" si="3"/>
        <v>6990.8</v>
      </c>
      <c r="AD56" s="18"/>
      <c r="AE56" s="18"/>
    </row>
    <row r="57" spans="1:31" x14ac:dyDescent="0.2">
      <c r="A57" s="91" t="s">
        <v>34</v>
      </c>
      <c r="B57" s="23">
        <f t="shared" ref="B57:AA57" si="21">+B25/$B$65</f>
        <v>144.66666666666666</v>
      </c>
      <c r="C57" s="23">
        <f t="shared" si="21"/>
        <v>298.36666666666667</v>
      </c>
      <c r="D57" s="23">
        <f t="shared" si="21"/>
        <v>63.133333333333333</v>
      </c>
      <c r="E57" s="23">
        <f t="shared" si="21"/>
        <v>190.56666666666666</v>
      </c>
      <c r="F57" s="23">
        <f t="shared" si="21"/>
        <v>154.73333333333332</v>
      </c>
      <c r="G57" s="23">
        <f t="shared" si="21"/>
        <v>553.79999999999995</v>
      </c>
      <c r="H57" s="23">
        <f t="shared" si="21"/>
        <v>315.89999999999998</v>
      </c>
      <c r="I57" s="23">
        <f t="shared" si="21"/>
        <v>760.1</v>
      </c>
      <c r="J57" s="23">
        <f t="shared" si="21"/>
        <v>42</v>
      </c>
      <c r="K57" s="23">
        <f t="shared" si="21"/>
        <v>38.533333333333331</v>
      </c>
      <c r="L57" s="23">
        <f t="shared" si="21"/>
        <v>506.13333333333333</v>
      </c>
      <c r="M57" s="23">
        <f t="shared" si="21"/>
        <v>156.33333333333334</v>
      </c>
      <c r="N57" s="23">
        <f t="shared" si="21"/>
        <v>582.06666666666672</v>
      </c>
      <c r="O57" s="23">
        <f t="shared" si="21"/>
        <v>647.23333333333335</v>
      </c>
      <c r="P57" s="23">
        <f t="shared" si="21"/>
        <v>230.3</v>
      </c>
      <c r="Q57" s="23">
        <f t="shared" si="21"/>
        <v>347.8</v>
      </c>
      <c r="R57" s="23">
        <f t="shared" si="21"/>
        <v>315.2</v>
      </c>
      <c r="S57" s="23">
        <f t="shared" si="21"/>
        <v>443</v>
      </c>
      <c r="T57" s="23">
        <f t="shared" si="21"/>
        <v>46.266666666666666</v>
      </c>
      <c r="U57" s="23">
        <f t="shared" si="21"/>
        <v>58.43333333333333</v>
      </c>
      <c r="V57" s="23">
        <f t="shared" si="21"/>
        <v>472.63333333333333</v>
      </c>
      <c r="W57" s="23">
        <f t="shared" si="21"/>
        <v>232.33333333333334</v>
      </c>
      <c r="X57" s="23">
        <f t="shared" si="21"/>
        <v>146</v>
      </c>
      <c r="Y57" s="23">
        <f t="shared" si="21"/>
        <v>207.56666666666666</v>
      </c>
      <c r="Z57" s="23">
        <f t="shared" si="21"/>
        <v>483.1</v>
      </c>
      <c r="AA57" s="23">
        <f t="shared" si="21"/>
        <v>444.66666666666669</v>
      </c>
      <c r="AB57" s="6">
        <f t="shared" si="5"/>
        <v>3502.1333333333332</v>
      </c>
      <c r="AC57" s="7">
        <f t="shared" si="3"/>
        <v>4378.7333333333336</v>
      </c>
      <c r="AD57" s="18"/>
      <c r="AE57" s="18"/>
    </row>
    <row r="58" spans="1:31" x14ac:dyDescent="0.2">
      <c r="A58" s="90" t="s">
        <v>35</v>
      </c>
      <c r="B58" s="23">
        <f t="shared" ref="B58:AA58" si="22">+B26/$B$65</f>
        <v>0</v>
      </c>
      <c r="C58" s="23">
        <f t="shared" si="22"/>
        <v>134.23333333333332</v>
      </c>
      <c r="D58" s="23">
        <f t="shared" si="22"/>
        <v>0.5</v>
      </c>
      <c r="E58" s="23">
        <f t="shared" si="22"/>
        <v>90.533333333333331</v>
      </c>
      <c r="F58" s="23">
        <f t="shared" si="22"/>
        <v>2.1333333333333333</v>
      </c>
      <c r="G58" s="23">
        <f t="shared" si="22"/>
        <v>198.6</v>
      </c>
      <c r="H58" s="23">
        <f t="shared" si="22"/>
        <v>34.633333333333333</v>
      </c>
      <c r="I58" s="23">
        <f t="shared" si="22"/>
        <v>210.26666666666668</v>
      </c>
      <c r="J58" s="23">
        <f t="shared" si="22"/>
        <v>8.1666666666666661</v>
      </c>
      <c r="K58" s="23">
        <f t="shared" si="22"/>
        <v>11.066666666666666</v>
      </c>
      <c r="L58" s="23">
        <f t="shared" si="22"/>
        <v>78.533333333333331</v>
      </c>
      <c r="M58" s="23">
        <f t="shared" si="22"/>
        <v>26.566666666666666</v>
      </c>
      <c r="N58" s="23">
        <f t="shared" si="22"/>
        <v>75.36666666666666</v>
      </c>
      <c r="O58" s="23">
        <f t="shared" si="22"/>
        <v>81.933333333333337</v>
      </c>
      <c r="P58" s="23">
        <f t="shared" si="22"/>
        <v>31.6</v>
      </c>
      <c r="Q58" s="23">
        <f t="shared" si="22"/>
        <v>52.233333333333334</v>
      </c>
      <c r="R58" s="23">
        <f t="shared" si="22"/>
        <v>48.766666666666666</v>
      </c>
      <c r="S58" s="23">
        <f t="shared" si="22"/>
        <v>32.9</v>
      </c>
      <c r="T58" s="23">
        <f t="shared" si="22"/>
        <v>6.7666666666666666</v>
      </c>
      <c r="U58" s="23">
        <f t="shared" si="22"/>
        <v>5.9</v>
      </c>
      <c r="V58" s="23">
        <f t="shared" si="22"/>
        <v>46.466666666666669</v>
      </c>
      <c r="W58" s="23">
        <f t="shared" si="22"/>
        <v>10.133333333333333</v>
      </c>
      <c r="X58" s="23">
        <f t="shared" si="22"/>
        <v>18.433333333333334</v>
      </c>
      <c r="Y58" s="23">
        <f t="shared" si="22"/>
        <v>16.2</v>
      </c>
      <c r="Z58" s="23">
        <f t="shared" si="22"/>
        <v>32.266666666666666</v>
      </c>
      <c r="AA58" s="23">
        <f t="shared" si="22"/>
        <v>32.766666666666666</v>
      </c>
      <c r="AB58" s="4">
        <f t="shared" si="5"/>
        <v>383.63333333333327</v>
      </c>
      <c r="AC58" s="5">
        <f t="shared" si="3"/>
        <v>903.33333333333337</v>
      </c>
      <c r="AD58" s="18"/>
      <c r="AE58" s="18"/>
    </row>
    <row r="59" spans="1:31" x14ac:dyDescent="0.2">
      <c r="A59" s="91" t="s">
        <v>36</v>
      </c>
      <c r="B59" s="23">
        <f t="shared" ref="B59:AA59" si="23">+B27/$B$65</f>
        <v>0</v>
      </c>
      <c r="C59" s="23">
        <f t="shared" si="23"/>
        <v>0</v>
      </c>
      <c r="D59" s="23">
        <f t="shared" si="23"/>
        <v>0</v>
      </c>
      <c r="E59" s="23">
        <f t="shared" si="23"/>
        <v>0</v>
      </c>
      <c r="F59" s="23">
        <f t="shared" si="23"/>
        <v>0</v>
      </c>
      <c r="G59" s="23">
        <f t="shared" si="23"/>
        <v>0</v>
      </c>
      <c r="H59" s="23">
        <f t="shared" si="23"/>
        <v>0</v>
      </c>
      <c r="I59" s="23">
        <f t="shared" si="23"/>
        <v>0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1.6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</v>
      </c>
      <c r="AC59" s="7">
        <f t="shared" si="3"/>
        <v>1.6</v>
      </c>
      <c r="AD59" s="18"/>
      <c r="AE59" s="18"/>
    </row>
    <row r="60" spans="1:31" x14ac:dyDescent="0.2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4.25" thickTop="1" thickBot="1" x14ac:dyDescent="0.25">
      <c r="A63" s="9" t="s">
        <v>47</v>
      </c>
      <c r="B63" s="53">
        <f>SUM(B39:B62)</f>
        <v>10199.099999999999</v>
      </c>
      <c r="C63" s="48">
        <f t="shared" ref="C63:AC63" si="25">SUM(C39:C62)</f>
        <v>10877.733333333334</v>
      </c>
      <c r="D63" s="53">
        <f t="shared" si="25"/>
        <v>4799.9666666666672</v>
      </c>
      <c r="E63" s="48">
        <f t="shared" si="25"/>
        <v>4879.5</v>
      </c>
      <c r="F63" s="53">
        <f t="shared" si="25"/>
        <v>12574.5</v>
      </c>
      <c r="G63" s="48">
        <f t="shared" si="25"/>
        <v>11673.666666666666</v>
      </c>
      <c r="H63" s="53">
        <f t="shared" si="25"/>
        <v>16933.133333333335</v>
      </c>
      <c r="I63" s="48">
        <f t="shared" si="25"/>
        <v>18038.933333333331</v>
      </c>
      <c r="J63" s="53">
        <f t="shared" si="25"/>
        <v>2762.9666666666658</v>
      </c>
      <c r="K63" s="53">
        <f t="shared" si="25"/>
        <v>2758.6666666666665</v>
      </c>
      <c r="L63" s="53">
        <f t="shared" si="25"/>
        <v>8478.3999999999978</v>
      </c>
      <c r="M63" s="48">
        <f t="shared" si="25"/>
        <v>8567.2000000000007</v>
      </c>
      <c r="N63" s="53">
        <f t="shared" si="25"/>
        <v>17891.599999999999</v>
      </c>
      <c r="O63" s="48">
        <f t="shared" si="25"/>
        <v>18209.533333333333</v>
      </c>
      <c r="P63" s="53">
        <f t="shared" si="25"/>
        <v>9490.0333333333292</v>
      </c>
      <c r="Q63" s="48">
        <f t="shared" si="25"/>
        <v>9176.7333333333336</v>
      </c>
      <c r="R63" s="53">
        <f t="shared" si="25"/>
        <v>11133.900000000001</v>
      </c>
      <c r="S63" s="48">
        <f t="shared" si="25"/>
        <v>11406.766666666668</v>
      </c>
      <c r="T63" s="53">
        <f>SUM(T39:T62)</f>
        <v>2422</v>
      </c>
      <c r="U63" s="48">
        <f t="shared" si="25"/>
        <v>2554.5666666666666</v>
      </c>
      <c r="V63" s="53">
        <f t="shared" si="25"/>
        <v>9194.4666666666672</v>
      </c>
      <c r="W63" s="48">
        <f t="shared" si="25"/>
        <v>10212.833333333336</v>
      </c>
      <c r="X63" s="53">
        <f t="shared" si="25"/>
        <v>8256.8333333333339</v>
      </c>
      <c r="Y63" s="48">
        <f t="shared" si="25"/>
        <v>4818.0999999999995</v>
      </c>
      <c r="Z63" s="53">
        <f t="shared" si="25"/>
        <v>16600.133333333335</v>
      </c>
      <c r="AA63" s="53">
        <f t="shared" si="25"/>
        <v>17255.900000000001</v>
      </c>
      <c r="AB63" s="53">
        <f>AB31/B65</f>
        <v>130737.03333333334</v>
      </c>
      <c r="AC63" s="49">
        <f t="shared" si="25"/>
        <v>130430.13333333333</v>
      </c>
    </row>
    <row r="64" spans="1:31" ht="15.75" thickTop="1" x14ac:dyDescent="0.2">
      <c r="A64" s="178"/>
      <c r="B64" s="18"/>
      <c r="C64" s="18"/>
      <c r="AB64" s="182" t="str">
        <f>IF(AB63='Daily Total'!D43,"Correct","Wrong")</f>
        <v>Wrong</v>
      </c>
      <c r="AC64" s="182" t="str">
        <f>IF(AC63='Daily Total'!E43,"Correct","Wrong")</f>
        <v>Wrong</v>
      </c>
    </row>
    <row r="65" spans="1:31" x14ac:dyDescent="0.2">
      <c r="A65" s="8" t="s">
        <v>82</v>
      </c>
      <c r="B65" s="8">
        <f>COUNTIF('Daily Total'!G7:G36,"&gt;0")</f>
        <v>30</v>
      </c>
      <c r="C65" s="18"/>
    </row>
    <row r="66" spans="1:31" x14ac:dyDescent="0.2">
      <c r="B66" s="18"/>
      <c r="C66" s="18"/>
    </row>
    <row r="67" spans="1:31" x14ac:dyDescent="0.2">
      <c r="A67" s="46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3.5" thickTop="1" x14ac:dyDescent="0.2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 x14ac:dyDescent="0.2">
      <c r="A72" s="90" t="s">
        <v>17</v>
      </c>
      <c r="B72" s="85">
        <f>B8/B31</f>
        <v>9.8962980393694864E-3</v>
      </c>
      <c r="C72" s="86">
        <f t="shared" ref="C72:AC72" si="27">C8/C31</f>
        <v>0</v>
      </c>
      <c r="D72" s="85">
        <f t="shared" si="27"/>
        <v>1.9882082514461906E-2</v>
      </c>
      <c r="E72" s="86">
        <f t="shared" si="27"/>
        <v>1.6395122451070806E-4</v>
      </c>
      <c r="F72" s="85">
        <f t="shared" si="27"/>
        <v>2.2073773642424483E-2</v>
      </c>
      <c r="G72" s="86">
        <f t="shared" si="27"/>
        <v>1.3420519117101167E-4</v>
      </c>
      <c r="H72" s="85">
        <f t="shared" si="27"/>
        <v>1.1844628086158498E-2</v>
      </c>
      <c r="I72" s="86">
        <f t="shared" si="27"/>
        <v>9.8675457528900443E-4</v>
      </c>
      <c r="J72" s="85">
        <f t="shared" si="27"/>
        <v>2.5455729952104621E-3</v>
      </c>
      <c r="K72" s="86">
        <f t="shared" si="27"/>
        <v>3.1899468342194296E-3</v>
      </c>
      <c r="L72" s="85">
        <f t="shared" si="27"/>
        <v>1.6512549537648614E-3</v>
      </c>
      <c r="M72" s="86">
        <f t="shared" si="27"/>
        <v>3.1710088087901142E-3</v>
      </c>
      <c r="N72" s="85">
        <f t="shared" si="27"/>
        <v>4.0652224134975819E-3</v>
      </c>
      <c r="O72" s="86">
        <f t="shared" si="27"/>
        <v>3.2418916098893255E-3</v>
      </c>
      <c r="P72" s="85">
        <f t="shared" si="27"/>
        <v>2.6554174379436672E-3</v>
      </c>
      <c r="Q72" s="86">
        <f t="shared" si="27"/>
        <v>3.5125062658462342E-3</v>
      </c>
      <c r="R72" s="85">
        <f t="shared" si="27"/>
        <v>6.6463682986195316E-4</v>
      </c>
      <c r="S72" s="86">
        <f t="shared" si="27"/>
        <v>2.7118406326069613E-3</v>
      </c>
      <c r="T72" s="85">
        <f t="shared" si="27"/>
        <v>8.2576383154417838E-5</v>
      </c>
      <c r="U72" s="86">
        <f t="shared" si="27"/>
        <v>8.4815428578884869E-4</v>
      </c>
      <c r="V72" s="85">
        <f t="shared" si="27"/>
        <v>9.4259590913375435E-5</v>
      </c>
      <c r="W72" s="86">
        <f t="shared" si="27"/>
        <v>1.6319336782153174E-5</v>
      </c>
      <c r="X72" s="85">
        <f t="shared" si="27"/>
        <v>1.1707474616983912E-4</v>
      </c>
      <c r="Y72" s="86">
        <f t="shared" si="27"/>
        <v>0</v>
      </c>
      <c r="Z72" s="85">
        <f t="shared" si="27"/>
        <v>0</v>
      </c>
      <c r="AA72" s="85">
        <f t="shared" si="27"/>
        <v>0</v>
      </c>
      <c r="AB72" s="105">
        <f t="shared" si="27"/>
        <v>6.1413356225767197E-3</v>
      </c>
      <c r="AC72" s="106">
        <f t="shared" si="27"/>
        <v>1.3851604843870436E-3</v>
      </c>
      <c r="AD72" s="18"/>
      <c r="AE72" s="18"/>
    </row>
    <row r="73" spans="1:31" x14ac:dyDescent="0.2">
      <c r="A73" s="91" t="s">
        <v>18</v>
      </c>
      <c r="B73" s="85">
        <f>B9/B31</f>
        <v>5.1527422354260013E-2</v>
      </c>
      <c r="C73" s="86">
        <f t="shared" ref="C73:AC73" si="28">C9/C31</f>
        <v>1.4249292131939253E-3</v>
      </c>
      <c r="D73" s="85">
        <f t="shared" si="28"/>
        <v>6.4347669081035286E-2</v>
      </c>
      <c r="E73" s="86">
        <f t="shared" si="28"/>
        <v>1.208457150664344E-2</v>
      </c>
      <c r="F73" s="85">
        <f t="shared" si="28"/>
        <v>7.9878590268665423E-2</v>
      </c>
      <c r="G73" s="86">
        <f t="shared" si="28"/>
        <v>1.4759715599211902E-2</v>
      </c>
      <c r="H73" s="85">
        <f t="shared" si="28"/>
        <v>5.0774221742776487E-2</v>
      </c>
      <c r="I73" s="86">
        <f t="shared" si="28"/>
        <v>1.6399713212902463E-2</v>
      </c>
      <c r="J73" s="85">
        <f t="shared" si="28"/>
        <v>1.3982554983170263E-2</v>
      </c>
      <c r="K73" s="86">
        <f t="shared" si="28"/>
        <v>2.9519091348477525E-2</v>
      </c>
      <c r="L73" s="85">
        <f t="shared" si="28"/>
        <v>1.8411492734478202E-2</v>
      </c>
      <c r="M73" s="86">
        <f t="shared" si="28"/>
        <v>3.7449030410558096E-2</v>
      </c>
      <c r="N73" s="85">
        <f t="shared" si="28"/>
        <v>3.760982807574504E-2</v>
      </c>
      <c r="O73" s="86">
        <f t="shared" si="28"/>
        <v>3.9845428951135485E-2</v>
      </c>
      <c r="P73" s="85">
        <f t="shared" si="28"/>
        <v>3.7105594992641405E-2</v>
      </c>
      <c r="Q73" s="86">
        <f t="shared" si="28"/>
        <v>4.8960777618760491E-2</v>
      </c>
      <c r="R73" s="85">
        <f t="shared" si="28"/>
        <v>3.0624189786747382E-2</v>
      </c>
      <c r="S73" s="86">
        <f t="shared" si="28"/>
        <v>3.6428669532412049E-2</v>
      </c>
      <c r="T73" s="85">
        <f t="shared" si="28"/>
        <v>2.2047894302229563E-2</v>
      </c>
      <c r="U73" s="86">
        <f t="shared" si="28"/>
        <v>6.6860654775108636E-2</v>
      </c>
      <c r="V73" s="85">
        <f t="shared" si="28"/>
        <v>2.0157050979937207E-2</v>
      </c>
      <c r="W73" s="86">
        <f t="shared" si="28"/>
        <v>4.233888734761819E-2</v>
      </c>
      <c r="X73" s="85">
        <f t="shared" si="28"/>
        <v>3.8614480934983146E-2</v>
      </c>
      <c r="Y73" s="86">
        <f t="shared" si="28"/>
        <v>4.9798329908746879E-2</v>
      </c>
      <c r="Z73" s="85">
        <f t="shared" si="28"/>
        <v>3.9084023421498623E-2</v>
      </c>
      <c r="AA73" s="85">
        <f t="shared" si="28"/>
        <v>2.7397392582633573E-2</v>
      </c>
      <c r="AB73" s="105">
        <f t="shared" si="28"/>
        <v>4.18068229073578E-2</v>
      </c>
      <c r="AC73" s="106">
        <f t="shared" si="28"/>
        <v>2.9526663572630455E-2</v>
      </c>
      <c r="AD73" s="18"/>
      <c r="AE73" s="18"/>
    </row>
    <row r="74" spans="1:31" x14ac:dyDescent="0.2">
      <c r="A74" s="90" t="s">
        <v>19</v>
      </c>
      <c r="B74" s="85">
        <f>B10/B31</f>
        <v>8.8409761645635396E-2</v>
      </c>
      <c r="C74" s="86">
        <f t="shared" ref="C74:AC74" si="29">C10/C31</f>
        <v>3.5375016854001448E-2</v>
      </c>
      <c r="D74" s="85">
        <f t="shared" si="29"/>
        <v>9.5736775949832986E-2</v>
      </c>
      <c r="E74" s="86">
        <f t="shared" si="29"/>
        <v>5.8346142022748231E-2</v>
      </c>
      <c r="F74" s="85">
        <f t="shared" si="29"/>
        <v>9.7522764324625227E-2</v>
      </c>
      <c r="G74" s="86">
        <f t="shared" si="29"/>
        <v>4.4256303360840639E-2</v>
      </c>
      <c r="H74" s="85">
        <f t="shared" si="29"/>
        <v>7.5646562754678209E-2</v>
      </c>
      <c r="I74" s="86">
        <f t="shared" si="29"/>
        <v>4.2596753688318598E-2</v>
      </c>
      <c r="J74" s="85">
        <f t="shared" si="29"/>
        <v>2.7554922848628888E-2</v>
      </c>
      <c r="K74" s="86">
        <f t="shared" si="29"/>
        <v>8.3035282745287584E-2</v>
      </c>
      <c r="L74" s="85">
        <f t="shared" si="29"/>
        <v>3.7062810593193683E-2</v>
      </c>
      <c r="M74" s="86">
        <f t="shared" si="29"/>
        <v>7.7656643944345877E-2</v>
      </c>
      <c r="N74" s="85">
        <f t="shared" si="29"/>
        <v>6.4665355064201444E-2</v>
      </c>
      <c r="O74" s="86">
        <f t="shared" si="29"/>
        <v>7.2273497764907033E-2</v>
      </c>
      <c r="P74" s="85">
        <f t="shared" si="29"/>
        <v>7.2303925873108979E-2</v>
      </c>
      <c r="Q74" s="86">
        <f t="shared" si="29"/>
        <v>8.2694640794472973E-2</v>
      </c>
      <c r="R74" s="85">
        <f t="shared" si="29"/>
        <v>6.6721154911276975E-2</v>
      </c>
      <c r="S74" s="86">
        <f t="shared" si="29"/>
        <v>6.2559358041864035E-2</v>
      </c>
      <c r="T74" s="85">
        <f t="shared" si="29"/>
        <v>4.6628131021194605E-2</v>
      </c>
      <c r="U74" s="86">
        <f t="shared" si="29"/>
        <v>0.11601445776844083</v>
      </c>
      <c r="V74" s="85">
        <f t="shared" si="29"/>
        <v>3.9802924947613422E-2</v>
      </c>
      <c r="W74" s="86">
        <f t="shared" si="29"/>
        <v>7.5310475382280459E-2</v>
      </c>
      <c r="X74" s="85">
        <f t="shared" si="29"/>
        <v>7.3329161704446824E-2</v>
      </c>
      <c r="Y74" s="86">
        <f t="shared" si="29"/>
        <v>8.8458105892364206E-2</v>
      </c>
      <c r="Z74" s="85">
        <f t="shared" si="29"/>
        <v>6.2525602203998359E-2</v>
      </c>
      <c r="AA74" s="85">
        <f t="shared" si="29"/>
        <v>5.1684737780507924E-2</v>
      </c>
      <c r="AB74" s="105">
        <f t="shared" si="29"/>
        <v>6.8589083786766869E-2</v>
      </c>
      <c r="AC74" s="106">
        <f t="shared" si="29"/>
        <v>6.149652534281444E-2</v>
      </c>
      <c r="AD74" s="18"/>
      <c r="AE74" s="18"/>
    </row>
    <row r="75" spans="1:31" x14ac:dyDescent="0.2">
      <c r="A75" s="91" t="s">
        <v>20</v>
      </c>
      <c r="B75" s="85">
        <f>B11/B31</f>
        <v>9.7890990381504256E-2</v>
      </c>
      <c r="C75" s="86">
        <f t="shared" ref="C75:AC75" si="30">C11/C31</f>
        <v>4.6697841462069303E-2</v>
      </c>
      <c r="D75" s="85">
        <f t="shared" si="30"/>
        <v>0.10153542732935646</v>
      </c>
      <c r="E75" s="86">
        <f t="shared" si="30"/>
        <v>6.8128565085220485E-2</v>
      </c>
      <c r="F75" s="85">
        <f t="shared" si="30"/>
        <v>9.8564555250705788E-2</v>
      </c>
      <c r="G75" s="86">
        <f t="shared" si="30"/>
        <v>5.3664943890808371E-2</v>
      </c>
      <c r="H75" s="85">
        <f t="shared" si="30"/>
        <v>7.8731244857222729E-2</v>
      </c>
      <c r="I75" s="86">
        <f t="shared" si="30"/>
        <v>5.4920098749371732E-2</v>
      </c>
      <c r="J75" s="85">
        <f t="shared" si="30"/>
        <v>4.7292161806753608E-2</v>
      </c>
      <c r="K75" s="86">
        <f t="shared" si="30"/>
        <v>0.1362977283711938</v>
      </c>
      <c r="L75" s="85">
        <f t="shared" si="30"/>
        <v>4.7379222494810344E-2</v>
      </c>
      <c r="M75" s="86">
        <f t="shared" si="30"/>
        <v>0.12273944034612631</v>
      </c>
      <c r="N75" s="85">
        <f t="shared" si="30"/>
        <v>7.3276472385551503E-2</v>
      </c>
      <c r="O75" s="86">
        <f t="shared" si="30"/>
        <v>9.4798329080371821E-2</v>
      </c>
      <c r="P75" s="85">
        <f t="shared" si="30"/>
        <v>8.8366391407125364E-2</v>
      </c>
      <c r="Q75" s="86">
        <f t="shared" si="30"/>
        <v>8.7489375304211373E-2</v>
      </c>
      <c r="R75" s="85">
        <f t="shared" si="30"/>
        <v>9.2121059706541886E-2</v>
      </c>
      <c r="S75" s="86">
        <f t="shared" si="30"/>
        <v>6.5417310777520943E-2</v>
      </c>
      <c r="T75" s="85">
        <f t="shared" si="30"/>
        <v>5.5821635012386454E-2</v>
      </c>
      <c r="U75" s="86">
        <f t="shared" si="30"/>
        <v>0.16664274436629825</v>
      </c>
      <c r="V75" s="85">
        <f t="shared" si="30"/>
        <v>4.5502004828991346E-2</v>
      </c>
      <c r="W75" s="86">
        <f t="shared" si="30"/>
        <v>8.8852261044111161E-2</v>
      </c>
      <c r="X75" s="85">
        <f t="shared" si="30"/>
        <v>8.460870793887891E-2</v>
      </c>
      <c r="Y75" s="86">
        <f t="shared" si="30"/>
        <v>0.12649522979321032</v>
      </c>
      <c r="Z75" s="85">
        <f t="shared" si="30"/>
        <v>7.536084047517691E-2</v>
      </c>
      <c r="AA75" s="85">
        <f t="shared" si="30"/>
        <v>6.3585981219949891E-2</v>
      </c>
      <c r="AB75" s="105">
        <f t="shared" si="30"/>
        <v>7.8548261382709469E-2</v>
      </c>
      <c r="AC75" s="106">
        <f t="shared" si="30"/>
        <v>7.8204576447569382E-2</v>
      </c>
      <c r="AD75" s="18"/>
      <c r="AE75" s="18"/>
    </row>
    <row r="76" spans="1:31" x14ac:dyDescent="0.2">
      <c r="A76" s="90" t="s">
        <v>21</v>
      </c>
      <c r="B76" s="85">
        <f>B12/B31</f>
        <v>8.8403225121170825E-2</v>
      </c>
      <c r="C76" s="86">
        <f t="shared" ref="C76:AC76" si="31">C12/C31</f>
        <v>4.5239204245982621E-2</v>
      </c>
      <c r="D76" s="85">
        <f t="shared" si="31"/>
        <v>7.4215793165230318E-2</v>
      </c>
      <c r="E76" s="86">
        <f t="shared" si="31"/>
        <v>6.5068142227687267E-2</v>
      </c>
      <c r="F76" s="85">
        <f t="shared" si="31"/>
        <v>9.311702254562805E-2</v>
      </c>
      <c r="G76" s="86">
        <f t="shared" si="31"/>
        <v>4.401930270409183E-2</v>
      </c>
      <c r="H76" s="85">
        <f t="shared" si="31"/>
        <v>7.3947723792013295E-2</v>
      </c>
      <c r="I76" s="86">
        <f t="shared" si="31"/>
        <v>5.1061777488691125E-2</v>
      </c>
      <c r="J76" s="85">
        <f t="shared" si="31"/>
        <v>4.4577688233661886E-2</v>
      </c>
      <c r="K76" s="86">
        <f t="shared" si="31"/>
        <v>0.12536249395843402</v>
      </c>
      <c r="L76" s="85">
        <f t="shared" si="31"/>
        <v>4.1367868151223501E-2</v>
      </c>
      <c r="M76" s="86">
        <f t="shared" si="31"/>
        <v>0.11730787188346251</v>
      </c>
      <c r="N76" s="85">
        <f t="shared" si="31"/>
        <v>6.0656024801210254E-2</v>
      </c>
      <c r="O76" s="86">
        <f t="shared" si="31"/>
        <v>9.0934052858758968E-2</v>
      </c>
      <c r="P76" s="85">
        <f t="shared" si="31"/>
        <v>7.5545923618111632E-2</v>
      </c>
      <c r="Q76" s="86">
        <f t="shared" si="31"/>
        <v>7.2662022070308238E-2</v>
      </c>
      <c r="R76" s="85">
        <f t="shared" si="31"/>
        <v>8.3265223027570459E-2</v>
      </c>
      <c r="S76" s="86">
        <f t="shared" si="31"/>
        <v>5.9157868282861341E-2</v>
      </c>
      <c r="T76" s="85">
        <f t="shared" si="31"/>
        <v>4.8486099642169003E-2</v>
      </c>
      <c r="U76" s="86">
        <f t="shared" si="31"/>
        <v>0.12523976669232878</v>
      </c>
      <c r="V76" s="85">
        <f t="shared" si="31"/>
        <v>3.8338275919574817E-2</v>
      </c>
      <c r="W76" s="86">
        <f t="shared" si="31"/>
        <v>8.1720710870310229E-2</v>
      </c>
      <c r="X76" s="85">
        <f t="shared" si="31"/>
        <v>7.3058678670192362E-2</v>
      </c>
      <c r="Y76" s="86">
        <f t="shared" si="31"/>
        <v>0.10916474682274478</v>
      </c>
      <c r="Z76" s="85">
        <f t="shared" si="31"/>
        <v>7.0244415707504351E-2</v>
      </c>
      <c r="AA76" s="85">
        <f t="shared" si="31"/>
        <v>5.9183622220032955E-2</v>
      </c>
      <c r="AB76" s="105">
        <f t="shared" si="31"/>
        <v>6.9783593580089912E-2</v>
      </c>
      <c r="AC76" s="106">
        <f t="shared" si="31"/>
        <v>7.1261395628413063E-2</v>
      </c>
      <c r="AD76" s="18"/>
      <c r="AE76" s="18"/>
    </row>
    <row r="77" spans="1:31" x14ac:dyDescent="0.2">
      <c r="A77" s="91" t="s">
        <v>22</v>
      </c>
      <c r="B77" s="85">
        <f>B13/B31</f>
        <v>7.7251914384602563E-2</v>
      </c>
      <c r="C77" s="86">
        <f t="shared" ref="C77:AC77" si="32">C13/C31</f>
        <v>5.9353664366350832E-2</v>
      </c>
      <c r="D77" s="85">
        <f t="shared" si="32"/>
        <v>6.7618525128646731E-2</v>
      </c>
      <c r="E77" s="86">
        <f t="shared" si="32"/>
        <v>5.7212146053215833E-2</v>
      </c>
      <c r="F77" s="85">
        <f t="shared" si="32"/>
        <v>9.4047477036860311E-2</v>
      </c>
      <c r="G77" s="86">
        <f t="shared" si="32"/>
        <v>3.6578053168099138E-2</v>
      </c>
      <c r="H77" s="85">
        <f t="shared" si="32"/>
        <v>7.8461556632558646E-2</v>
      </c>
      <c r="I77" s="86">
        <f t="shared" si="32"/>
        <v>5.2828326878159831E-2</v>
      </c>
      <c r="J77" s="85">
        <f t="shared" si="32"/>
        <v>4.7593769981541578E-2</v>
      </c>
      <c r="K77" s="86">
        <f t="shared" si="32"/>
        <v>0.13249154180763653</v>
      </c>
      <c r="L77" s="85">
        <f t="shared" si="32"/>
        <v>3.9445335597911559E-2</v>
      </c>
      <c r="M77" s="86">
        <f t="shared" si="32"/>
        <v>0.1131485977526691</v>
      </c>
      <c r="N77" s="85">
        <f t="shared" si="32"/>
        <v>5.5115249614344164E-2</v>
      </c>
      <c r="O77" s="86">
        <f t="shared" si="32"/>
        <v>9.1642472990338397E-2</v>
      </c>
      <c r="P77" s="85">
        <f t="shared" si="32"/>
        <v>6.4355235843920458E-2</v>
      </c>
      <c r="Q77" s="86">
        <f t="shared" si="32"/>
        <v>6.1706780190481723E-2</v>
      </c>
      <c r="R77" s="85">
        <f t="shared" si="32"/>
        <v>7.7942140669486876E-2</v>
      </c>
      <c r="S77" s="86">
        <f t="shared" si="32"/>
        <v>5.7886692986326829E-2</v>
      </c>
      <c r="T77" s="85">
        <f t="shared" si="32"/>
        <v>4.2664464629782552E-2</v>
      </c>
      <c r="U77" s="86">
        <f t="shared" si="32"/>
        <v>8.1749024622571345E-2</v>
      </c>
      <c r="V77" s="85">
        <f t="shared" si="32"/>
        <v>3.7689334889825038E-2</v>
      </c>
      <c r="W77" s="86">
        <f t="shared" si="32"/>
        <v>8.7811087357409792E-2</v>
      </c>
      <c r="X77" s="85">
        <f t="shared" si="32"/>
        <v>6.1141276922145292E-2</v>
      </c>
      <c r="Y77" s="86">
        <f t="shared" si="32"/>
        <v>8.0979362542634367E-2</v>
      </c>
      <c r="Z77" s="85">
        <f t="shared" si="32"/>
        <v>6.6790628187725395E-2</v>
      </c>
      <c r="AA77" s="85">
        <f t="shared" si="32"/>
        <v>5.8696832194592381E-2</v>
      </c>
      <c r="AB77" s="105">
        <f t="shared" si="32"/>
        <v>6.5916033482989134E-2</v>
      </c>
      <c r="AC77" s="106">
        <f t="shared" si="32"/>
        <v>6.9336993700842134E-2</v>
      </c>
      <c r="AD77" s="18"/>
      <c r="AE77" s="18"/>
    </row>
    <row r="78" spans="1:31" x14ac:dyDescent="0.2">
      <c r="A78" s="90" t="s">
        <v>23</v>
      </c>
      <c r="B78" s="85">
        <f>B14/B31</f>
        <v>5.7668487088730049E-2</v>
      </c>
      <c r="C78" s="86">
        <f t="shared" ref="C78:AC78" si="33">C14/C31</f>
        <v>5.3580402779990932E-2</v>
      </c>
      <c r="D78" s="85">
        <f t="shared" si="33"/>
        <v>5.2889256175390108E-2</v>
      </c>
      <c r="E78" s="86">
        <f t="shared" si="33"/>
        <v>4.9793353144106295E-2</v>
      </c>
      <c r="F78" s="85">
        <f t="shared" si="33"/>
        <v>6.7599772025395313E-2</v>
      </c>
      <c r="G78" s="86">
        <f t="shared" si="33"/>
        <v>3.1926558350703862E-2</v>
      </c>
      <c r="H78" s="85">
        <f t="shared" si="33"/>
        <v>6.2128686559290068E-2</v>
      </c>
      <c r="I78" s="86">
        <f t="shared" si="33"/>
        <v>4.8060860952606213E-2</v>
      </c>
      <c r="J78" s="85">
        <f t="shared" si="33"/>
        <v>4.4987875351373524E-2</v>
      </c>
      <c r="K78" s="86">
        <f t="shared" si="33"/>
        <v>9.7559207346544219E-2</v>
      </c>
      <c r="L78" s="85">
        <f t="shared" si="33"/>
        <v>3.6044536705038689E-2</v>
      </c>
      <c r="M78" s="86">
        <f t="shared" si="33"/>
        <v>8.0290721200236559E-2</v>
      </c>
      <c r="N78" s="85">
        <f t="shared" si="33"/>
        <v>4.6640136525892974E-2</v>
      </c>
      <c r="O78" s="86">
        <f t="shared" si="33"/>
        <v>6.4733491248174027E-2</v>
      </c>
      <c r="P78" s="85">
        <f t="shared" si="33"/>
        <v>5.1763077755259027E-2</v>
      </c>
      <c r="Q78" s="86">
        <f t="shared" si="33"/>
        <v>4.4463897828566447E-2</v>
      </c>
      <c r="R78" s="85">
        <f t="shared" si="33"/>
        <v>6.2086660259807136E-2</v>
      </c>
      <c r="S78" s="86">
        <f t="shared" si="33"/>
        <v>5.0470042635511671E-2</v>
      </c>
      <c r="T78" s="85">
        <f t="shared" si="33"/>
        <v>4.6793283787503442E-2</v>
      </c>
      <c r="U78" s="86">
        <f t="shared" si="33"/>
        <v>5.792241345564153E-2</v>
      </c>
      <c r="V78" s="85">
        <f t="shared" si="33"/>
        <v>3.5111697615232348E-2</v>
      </c>
      <c r="W78" s="86">
        <f t="shared" si="33"/>
        <v>7.1769179300553224E-2</v>
      </c>
      <c r="X78" s="85">
        <f t="shared" si="33"/>
        <v>4.8178276578995177E-2</v>
      </c>
      <c r="Y78" s="86">
        <f t="shared" si="33"/>
        <v>5.6363850203745597E-2</v>
      </c>
      <c r="Z78" s="85">
        <f t="shared" si="33"/>
        <v>5.7541706492317331E-2</v>
      </c>
      <c r="AA78" s="85">
        <f t="shared" si="33"/>
        <v>5.825640312395567E-2</v>
      </c>
      <c r="AB78" s="105">
        <f t="shared" si="33"/>
        <v>5.339063580811456E-2</v>
      </c>
      <c r="AC78" s="106">
        <f t="shared" si="33"/>
        <v>5.6296295539067662E-2</v>
      </c>
      <c r="AD78" s="18"/>
      <c r="AE78" s="18"/>
    </row>
    <row r="79" spans="1:31" x14ac:dyDescent="0.2">
      <c r="A79" s="91" t="s">
        <v>24</v>
      </c>
      <c r="B79" s="85">
        <f>B15/B31</f>
        <v>5.0370457524029896E-2</v>
      </c>
      <c r="C79" s="86">
        <f t="shared" ref="C79:AC79" si="34">C15/C31</f>
        <v>5.0583454886434676E-2</v>
      </c>
      <c r="D79" s="85">
        <f t="shared" si="34"/>
        <v>4.8521170285904761E-2</v>
      </c>
      <c r="E79" s="86">
        <f t="shared" si="34"/>
        <v>4.837244253168016E-2</v>
      </c>
      <c r="F79" s="85">
        <f t="shared" si="34"/>
        <v>5.680543958010259E-2</v>
      </c>
      <c r="G79" s="86">
        <f t="shared" si="34"/>
        <v>3.1743810856343334E-2</v>
      </c>
      <c r="H79" s="85">
        <f t="shared" si="34"/>
        <v>5.6947523002240187E-2</v>
      </c>
      <c r="I79" s="86">
        <f t="shared" si="34"/>
        <v>4.536668834816545E-2</v>
      </c>
      <c r="J79" s="85">
        <f t="shared" si="34"/>
        <v>4.7593769981541578E-2</v>
      </c>
      <c r="K79" s="86">
        <f t="shared" si="34"/>
        <v>5.8941517641372641E-2</v>
      </c>
      <c r="L79" s="85">
        <f t="shared" si="34"/>
        <v>3.7227936088570168E-2</v>
      </c>
      <c r="M79" s="86">
        <f t="shared" si="34"/>
        <v>7.0081240078438703E-2</v>
      </c>
      <c r="N79" s="85">
        <f t="shared" si="34"/>
        <v>4.4130578968156378E-2</v>
      </c>
      <c r="O79" s="86">
        <f t="shared" si="34"/>
        <v>5.2196102407896232E-2</v>
      </c>
      <c r="P79" s="85">
        <f t="shared" si="34"/>
        <v>4.7716727373630578E-2</v>
      </c>
      <c r="Q79" s="86">
        <f t="shared" si="34"/>
        <v>4.2262678803641089E-2</v>
      </c>
      <c r="R79" s="85">
        <f t="shared" si="34"/>
        <v>5.4685839343506466E-2</v>
      </c>
      <c r="S79" s="86">
        <f t="shared" si="34"/>
        <v>4.513695087418871E-2</v>
      </c>
      <c r="T79" s="85">
        <f t="shared" si="34"/>
        <v>4.0971648775116984E-2</v>
      </c>
      <c r="U79" s="86">
        <f t="shared" si="34"/>
        <v>4.6752873938176079E-2</v>
      </c>
      <c r="V79" s="85">
        <f t="shared" si="34"/>
        <v>3.7471812756948018E-2</v>
      </c>
      <c r="W79" s="86">
        <f t="shared" si="34"/>
        <v>6.0991889289619267E-2</v>
      </c>
      <c r="X79" s="85">
        <f t="shared" si="34"/>
        <v>4.2865505339012129E-2</v>
      </c>
      <c r="Y79" s="86">
        <f t="shared" si="34"/>
        <v>4.344036030800523E-2</v>
      </c>
      <c r="Z79" s="85">
        <f t="shared" si="34"/>
        <v>5.4788716556493519E-2</v>
      </c>
      <c r="AA79" s="85">
        <f t="shared" si="34"/>
        <v>5.6473438070457058E-2</v>
      </c>
      <c r="AB79" s="105">
        <f t="shared" si="34"/>
        <v>4.9189071905410123E-2</v>
      </c>
      <c r="AC79" s="106">
        <f t="shared" si="34"/>
        <v>4.9969281127265071E-2</v>
      </c>
      <c r="AD79" s="18"/>
      <c r="AE79" s="18"/>
    </row>
    <row r="80" spans="1:31" x14ac:dyDescent="0.2">
      <c r="A80" s="90" t="s">
        <v>25</v>
      </c>
      <c r="B80" s="85">
        <f>B16/B31</f>
        <v>4.6925709131197854E-2</v>
      </c>
      <c r="C80" s="86">
        <f t="shared" ref="C80:AC80" si="35">C16/C31</f>
        <v>5.1524214603532598E-2</v>
      </c>
      <c r="D80" s="85">
        <f t="shared" si="35"/>
        <v>4.4333641205841705E-2</v>
      </c>
      <c r="E80" s="86">
        <f t="shared" si="35"/>
        <v>5.0100761690063875E-2</v>
      </c>
      <c r="F80" s="85">
        <f t="shared" si="35"/>
        <v>4.6278844751945075E-2</v>
      </c>
      <c r="G80" s="86">
        <f t="shared" si="35"/>
        <v>3.4936181148453788E-2</v>
      </c>
      <c r="H80" s="85">
        <f t="shared" si="35"/>
        <v>5.0957294771198085E-2</v>
      </c>
      <c r="I80" s="86">
        <f t="shared" si="35"/>
        <v>4.7305088253555276E-2</v>
      </c>
      <c r="J80" s="85">
        <f t="shared" si="35"/>
        <v>4.8957038931583201E-2</v>
      </c>
      <c r="K80" s="86">
        <f t="shared" si="35"/>
        <v>4.8562107298211699E-2</v>
      </c>
      <c r="L80" s="85">
        <f t="shared" si="35"/>
        <v>4.0294552431276338E-2</v>
      </c>
      <c r="M80" s="86">
        <f t="shared" si="35"/>
        <v>5.340912628007595E-2</v>
      </c>
      <c r="N80" s="85">
        <f t="shared" si="35"/>
        <v>4.2219067420838086E-2</v>
      </c>
      <c r="O80" s="86">
        <f t="shared" si="35"/>
        <v>4.5921001087342525E-2</v>
      </c>
      <c r="P80" s="85">
        <f t="shared" si="35"/>
        <v>4.4569565965697347E-2</v>
      </c>
      <c r="Q80" s="86">
        <f t="shared" si="35"/>
        <v>3.9178792743968439E-2</v>
      </c>
      <c r="R80" s="85">
        <f t="shared" si="35"/>
        <v>5.1736887643443301E-2</v>
      </c>
      <c r="S80" s="86">
        <f t="shared" si="35"/>
        <v>4.293358036019556E-2</v>
      </c>
      <c r="T80" s="85">
        <f t="shared" si="35"/>
        <v>3.6127167630057806E-2</v>
      </c>
      <c r="U80" s="86">
        <f t="shared" si="35"/>
        <v>4.2551248091652859E-2</v>
      </c>
      <c r="V80" s="85">
        <f t="shared" si="35"/>
        <v>4.0799901389966427E-2</v>
      </c>
      <c r="W80" s="86">
        <f t="shared" si="35"/>
        <v>5.2016254059435024E-2</v>
      </c>
      <c r="X80" s="85">
        <f t="shared" si="35"/>
        <v>3.9635857168809671E-2</v>
      </c>
      <c r="Y80" s="86">
        <f t="shared" si="35"/>
        <v>4.0403201815376738E-2</v>
      </c>
      <c r="Z80" s="85">
        <f t="shared" si="35"/>
        <v>5.5228472060465376E-2</v>
      </c>
      <c r="AA80" s="85">
        <f t="shared" si="35"/>
        <v>5.6274472306090478E-2</v>
      </c>
      <c r="AB80" s="105">
        <f t="shared" si="35"/>
        <v>4.6460949218418347E-2</v>
      </c>
      <c r="AC80" s="106">
        <f t="shared" si="35"/>
        <v>4.7142224802857416E-2</v>
      </c>
      <c r="AD80" s="18"/>
      <c r="AE80" s="18"/>
    </row>
    <row r="81" spans="1:31" x14ac:dyDescent="0.2">
      <c r="A81" s="91" t="s">
        <v>26</v>
      </c>
      <c r="B81" s="85">
        <f>B17/B31</f>
        <v>4.3552862507476149E-2</v>
      </c>
      <c r="C81" s="86">
        <f t="shared" ref="C81:AC81" si="36">C17/C31</f>
        <v>4.7938908841302724E-2</v>
      </c>
      <c r="D81" s="85">
        <f t="shared" si="36"/>
        <v>3.9798887492274254E-2</v>
      </c>
      <c r="E81" s="86">
        <f t="shared" si="36"/>
        <v>4.8085527888786422E-2</v>
      </c>
      <c r="F81" s="85">
        <f t="shared" si="36"/>
        <v>3.9932667965591737E-2</v>
      </c>
      <c r="G81" s="86">
        <f t="shared" si="36"/>
        <v>3.6089774706604606E-2</v>
      </c>
      <c r="H81" s="85">
        <f t="shared" si="36"/>
        <v>4.8821442772946137E-2</v>
      </c>
      <c r="I81" s="86">
        <f t="shared" si="36"/>
        <v>4.6039307571770688E-2</v>
      </c>
      <c r="J81" s="85">
        <f t="shared" si="36"/>
        <v>4.4855167754466817E-2</v>
      </c>
      <c r="K81" s="86">
        <f t="shared" si="36"/>
        <v>4.2399710004833252E-2</v>
      </c>
      <c r="L81" s="85">
        <f t="shared" si="36"/>
        <v>4.0015411712901808E-2</v>
      </c>
      <c r="M81" s="86">
        <f t="shared" si="36"/>
        <v>4.5822049989105738E-2</v>
      </c>
      <c r="N81" s="85">
        <f t="shared" si="36"/>
        <v>4.1058373761988863E-2</v>
      </c>
      <c r="O81" s="86">
        <f t="shared" si="36"/>
        <v>4.1432509711030484E-2</v>
      </c>
      <c r="P81" s="85">
        <f t="shared" si="36"/>
        <v>4.441853031777198E-2</v>
      </c>
      <c r="Q81" s="86">
        <f t="shared" si="36"/>
        <v>3.8325184706249862E-2</v>
      </c>
      <c r="R81" s="85">
        <f t="shared" si="36"/>
        <v>4.7802956136963087E-2</v>
      </c>
      <c r="S81" s="86">
        <f t="shared" si="36"/>
        <v>4.1510448476489104E-2</v>
      </c>
      <c r="T81" s="85">
        <f t="shared" si="36"/>
        <v>3.7957610789980729E-2</v>
      </c>
      <c r="U81" s="86">
        <f t="shared" si="36"/>
        <v>4.2577345146600207E-2</v>
      </c>
      <c r="V81" s="85">
        <f t="shared" si="36"/>
        <v>4.093041466969264E-2</v>
      </c>
      <c r="W81" s="86">
        <f t="shared" si="36"/>
        <v>4.7743851689867327E-2</v>
      </c>
      <c r="X81" s="85">
        <f t="shared" si="36"/>
        <v>3.842473910498375E-2</v>
      </c>
      <c r="Y81" s="86">
        <f t="shared" si="36"/>
        <v>3.6266024643185762E-2</v>
      </c>
      <c r="Z81" s="85">
        <f t="shared" si="36"/>
        <v>5.1941349868675754E-2</v>
      </c>
      <c r="AA81" s="85">
        <f t="shared" si="36"/>
        <v>5.5173399629498701E-2</v>
      </c>
      <c r="AB81" s="105">
        <f t="shared" si="36"/>
        <v>4.4083912974416072E-2</v>
      </c>
      <c r="AC81" s="106">
        <f t="shared" si="36"/>
        <v>4.4623635029124149E-2</v>
      </c>
      <c r="AD81" s="18"/>
      <c r="AE81" s="18"/>
    </row>
    <row r="82" spans="1:31" x14ac:dyDescent="0.2">
      <c r="A82" s="90" t="s">
        <v>27</v>
      </c>
      <c r="B82" s="85">
        <f>B18/B31</f>
        <v>4.1536344710154161E-2</v>
      </c>
      <c r="C82" s="86">
        <f t="shared" ref="C82:AC82" si="37">C18/C31</f>
        <v>5.2743831435470623E-2</v>
      </c>
      <c r="D82" s="85">
        <f t="shared" si="37"/>
        <v>4.5687817276508863E-2</v>
      </c>
      <c r="E82" s="86">
        <f t="shared" si="37"/>
        <v>4.8973597021552753E-2</v>
      </c>
      <c r="F82" s="85">
        <f t="shared" si="37"/>
        <v>3.6934536827176692E-2</v>
      </c>
      <c r="G82" s="86">
        <f t="shared" si="37"/>
        <v>4.1406584620656176E-2</v>
      </c>
      <c r="H82" s="85">
        <f t="shared" si="37"/>
        <v>4.755764831868093E-2</v>
      </c>
      <c r="I82" s="86">
        <f t="shared" si="37"/>
        <v>4.9646320551104281E-2</v>
      </c>
      <c r="J82" s="85">
        <f t="shared" si="37"/>
        <v>5.0766687980311018E-2</v>
      </c>
      <c r="K82" s="86">
        <f t="shared" si="37"/>
        <v>3.8037699371677142E-2</v>
      </c>
      <c r="L82" s="85">
        <f t="shared" si="37"/>
        <v>4.404919167138454E-2</v>
      </c>
      <c r="M82" s="86">
        <f t="shared" si="37"/>
        <v>4.109471783857814E-2</v>
      </c>
      <c r="N82" s="85">
        <f t="shared" si="37"/>
        <v>4.6625231952424601E-2</v>
      </c>
      <c r="O82" s="86">
        <f t="shared" si="37"/>
        <v>3.8243703847435223E-2</v>
      </c>
      <c r="P82" s="85">
        <f t="shared" si="37"/>
        <v>4.9771514676801278E-2</v>
      </c>
      <c r="Q82" s="86">
        <f t="shared" si="37"/>
        <v>3.7068383084757829E-2</v>
      </c>
      <c r="R82" s="85">
        <f t="shared" si="37"/>
        <v>4.8362807881035995E-2</v>
      </c>
      <c r="S82" s="86">
        <f t="shared" si="37"/>
        <v>4.4558346946110931E-2</v>
      </c>
      <c r="T82" s="85">
        <f t="shared" si="37"/>
        <v>4.589870630333058E-2</v>
      </c>
      <c r="U82" s="86">
        <f t="shared" si="37"/>
        <v>3.8701932486918854E-2</v>
      </c>
      <c r="V82" s="85">
        <f t="shared" si="37"/>
        <v>4.7706229108811823E-2</v>
      </c>
      <c r="W82" s="86">
        <f t="shared" si="37"/>
        <v>4.5201299019207858E-2</v>
      </c>
      <c r="X82" s="85">
        <f t="shared" si="37"/>
        <v>4.4056438101774287E-2</v>
      </c>
      <c r="Y82" s="86">
        <f t="shared" si="37"/>
        <v>3.3132009159903976E-2</v>
      </c>
      <c r="Z82" s="85">
        <f t="shared" si="37"/>
        <v>5.3557802748572303E-2</v>
      </c>
      <c r="AA82" s="85">
        <f t="shared" si="37"/>
        <v>5.8227427527203258E-2</v>
      </c>
      <c r="AB82" s="105">
        <f t="shared" si="37"/>
        <v>4.6459929359469937E-2</v>
      </c>
      <c r="AC82" s="106">
        <f t="shared" si="37"/>
        <v>4.5375761838266415E-2</v>
      </c>
      <c r="AD82" s="18"/>
      <c r="AE82" s="18"/>
    </row>
    <row r="83" spans="1:31" x14ac:dyDescent="0.2">
      <c r="A83" s="91" t="s">
        <v>28</v>
      </c>
      <c r="B83" s="85">
        <f>B19/B31</f>
        <v>4.3722812143555154E-2</v>
      </c>
      <c r="C83" s="86">
        <f t="shared" ref="C83:AC83" si="38">C19/C31</f>
        <v>6.5151440863905466E-2</v>
      </c>
      <c r="D83" s="85">
        <f t="shared" si="38"/>
        <v>5.0715629969652565E-2</v>
      </c>
      <c r="E83" s="86">
        <f t="shared" si="38"/>
        <v>5.3530074802746186E-2</v>
      </c>
      <c r="F83" s="85">
        <f t="shared" si="38"/>
        <v>3.6791389982371733E-2</v>
      </c>
      <c r="G83" s="86">
        <f t="shared" si="38"/>
        <v>6.0575083521315784E-2</v>
      </c>
      <c r="H83" s="85">
        <f t="shared" si="38"/>
        <v>5.1478954475840263E-2</v>
      </c>
      <c r="I83" s="86">
        <f t="shared" si="38"/>
        <v>6.1692487360671733E-2</v>
      </c>
      <c r="J83" s="85">
        <f t="shared" si="38"/>
        <v>6.1117880539034129E-2</v>
      </c>
      <c r="K83" s="86">
        <f t="shared" si="38"/>
        <v>3.2854035766070565E-2</v>
      </c>
      <c r="L83" s="85">
        <f t="shared" si="38"/>
        <v>6.3954676983078565E-2</v>
      </c>
      <c r="M83" s="86">
        <f t="shared" si="38"/>
        <v>3.5756528776418592E-2</v>
      </c>
      <c r="N83" s="85">
        <f t="shared" si="38"/>
        <v>6.3495346046934506E-2</v>
      </c>
      <c r="O83" s="86">
        <f t="shared" si="38"/>
        <v>4.0583137770325434E-2</v>
      </c>
      <c r="P83" s="85">
        <f t="shared" si="38"/>
        <v>5.7959051777127582E-2</v>
      </c>
      <c r="Q83" s="86">
        <f t="shared" si="38"/>
        <v>4.1627013243637899E-2</v>
      </c>
      <c r="R83" s="85">
        <f t="shared" si="38"/>
        <v>5.0859686782409277E-2</v>
      </c>
      <c r="S83" s="86">
        <f t="shared" si="38"/>
        <v>5.4026411223747309E-2</v>
      </c>
      <c r="T83" s="85">
        <f t="shared" si="38"/>
        <v>7.1387283236994226E-2</v>
      </c>
      <c r="U83" s="86">
        <f t="shared" si="38"/>
        <v>2.5627307958296906E-2</v>
      </c>
      <c r="V83" s="85">
        <f t="shared" si="38"/>
        <v>6.5035492361347771E-2</v>
      </c>
      <c r="W83" s="86">
        <f t="shared" si="38"/>
        <v>4.9202800398191818E-2</v>
      </c>
      <c r="X83" s="85">
        <f t="shared" si="38"/>
        <v>5.7624997476837365E-2</v>
      </c>
      <c r="Y83" s="86">
        <f t="shared" si="38"/>
        <v>3.2696152701964118E-2</v>
      </c>
      <c r="Z83" s="85">
        <f t="shared" si="38"/>
        <v>5.7316808700331727E-2</v>
      </c>
      <c r="AA83" s="85">
        <f t="shared" si="38"/>
        <v>6.2065728243673179E-2</v>
      </c>
      <c r="AB83" s="105">
        <f t="shared" si="38"/>
        <v>5.4959688800240485E-2</v>
      </c>
      <c r="AC83" s="106">
        <f t="shared" si="38"/>
        <v>5.1526692195872935E-2</v>
      </c>
      <c r="AD83" s="18"/>
      <c r="AE83" s="18"/>
    </row>
    <row r="84" spans="1:31" x14ac:dyDescent="0.2">
      <c r="A84" s="90" t="s">
        <v>29</v>
      </c>
      <c r="B84" s="85">
        <f>B20/B31</f>
        <v>5.0161288741163435E-2</v>
      </c>
      <c r="C84" s="86">
        <f t="shared" ref="C84:AC84" si="39">C20/C31</f>
        <v>8.7763382077148427E-2</v>
      </c>
      <c r="D84" s="85">
        <f t="shared" si="39"/>
        <v>7.4681074174126214E-2</v>
      </c>
      <c r="E84" s="86">
        <f t="shared" si="39"/>
        <v>6.5628308911432176E-2</v>
      </c>
      <c r="F84" s="85">
        <f t="shared" si="39"/>
        <v>4.7431972112873935E-2</v>
      </c>
      <c r="G84" s="86">
        <f t="shared" si="39"/>
        <v>8.9937466091773513E-2</v>
      </c>
      <c r="H84" s="85">
        <f t="shared" si="39"/>
        <v>5.8799907085516759E-2</v>
      </c>
      <c r="I84" s="86">
        <f t="shared" si="39"/>
        <v>7.8020134228187918E-2</v>
      </c>
      <c r="J84" s="85">
        <f t="shared" si="39"/>
        <v>9.9108446235326761E-2</v>
      </c>
      <c r="K84" s="86">
        <f t="shared" si="39"/>
        <v>3.2104881585306909E-2</v>
      </c>
      <c r="L84" s="85">
        <f t="shared" si="39"/>
        <v>9.3413851670126433E-2</v>
      </c>
      <c r="M84" s="86">
        <f t="shared" si="39"/>
        <v>3.6344040837924488E-2</v>
      </c>
      <c r="N84" s="85">
        <f t="shared" si="39"/>
        <v>7.5884772742516038E-2</v>
      </c>
      <c r="O84" s="86">
        <f t="shared" si="39"/>
        <v>5.0173352419794759E-2</v>
      </c>
      <c r="P84" s="85">
        <f t="shared" si="39"/>
        <v>7.9771409303093427E-2</v>
      </c>
      <c r="Q84" s="86">
        <f t="shared" si="39"/>
        <v>5.3523040152269143E-2</v>
      </c>
      <c r="R84" s="85">
        <f t="shared" si="39"/>
        <v>6.7463632090582218E-2</v>
      </c>
      <c r="S84" s="86">
        <f t="shared" si="39"/>
        <v>7.2474525354833244E-2</v>
      </c>
      <c r="T84" s="85">
        <f t="shared" si="39"/>
        <v>0.13638865951004681</v>
      </c>
      <c r="U84" s="86">
        <f t="shared" si="39"/>
        <v>2.5470725628612811E-2</v>
      </c>
      <c r="V84" s="85">
        <f t="shared" si="39"/>
        <v>9.5216688298034327E-2</v>
      </c>
      <c r="W84" s="86">
        <f t="shared" si="39"/>
        <v>5.933384467255251E-2</v>
      </c>
      <c r="X84" s="85">
        <f t="shared" si="39"/>
        <v>8.2497325447609057E-2</v>
      </c>
      <c r="Y84" s="86">
        <f t="shared" si="39"/>
        <v>3.9220162858111425E-2</v>
      </c>
      <c r="Z84" s="85">
        <f t="shared" si="39"/>
        <v>7.2931141115332401E-2</v>
      </c>
      <c r="AA84" s="85">
        <f t="shared" si="39"/>
        <v>7.3074523303140765E-2</v>
      </c>
      <c r="AB84" s="105">
        <f t="shared" si="39"/>
        <v>7.259993406611899E-2</v>
      </c>
      <c r="AC84" s="106">
        <f t="shared" si="39"/>
        <v>6.5050918703857805E-2</v>
      </c>
      <c r="AD84" s="18"/>
      <c r="AE84" s="18"/>
    </row>
    <row r="85" spans="1:31" x14ac:dyDescent="0.2">
      <c r="A85" s="91" t="s">
        <v>30</v>
      </c>
      <c r="B85" s="85">
        <f>B21/B31</f>
        <v>6.3410823830860899E-2</v>
      </c>
      <c r="C85" s="86">
        <f t="shared" ref="C85:AC85" si="40">C21/C31</f>
        <v>0.10838655111971857</v>
      </c>
      <c r="D85" s="85">
        <f t="shared" si="40"/>
        <v>8.20283474190793E-2</v>
      </c>
      <c r="E85" s="86">
        <f t="shared" si="40"/>
        <v>8.4954059500631895E-2</v>
      </c>
      <c r="F85" s="85">
        <f t="shared" si="40"/>
        <v>5.1270428247644044E-2</v>
      </c>
      <c r="G85" s="86">
        <f t="shared" si="40"/>
        <v>0.11555352502784044</v>
      </c>
      <c r="H85" s="85">
        <f t="shared" si="40"/>
        <v>6.9644523360512134E-2</v>
      </c>
      <c r="I85" s="86">
        <f t="shared" si="40"/>
        <v>0.10007058806137835</v>
      </c>
      <c r="J85" s="85">
        <f t="shared" si="40"/>
        <v>0.14889792372932475</v>
      </c>
      <c r="K85" s="86">
        <f t="shared" si="40"/>
        <v>3.5355244079265345E-2</v>
      </c>
      <c r="L85" s="85">
        <f t="shared" si="40"/>
        <v>0.11966094231616028</v>
      </c>
      <c r="M85" s="86">
        <f t="shared" si="40"/>
        <v>3.7795312354094689E-2</v>
      </c>
      <c r="N85" s="85">
        <f t="shared" si="40"/>
        <v>9.1778637274847794E-2</v>
      </c>
      <c r="O85" s="86">
        <f t="shared" si="40"/>
        <v>5.9650073404773324E-2</v>
      </c>
      <c r="P85" s="85">
        <f t="shared" si="40"/>
        <v>9.1892898163336276E-2</v>
      </c>
      <c r="Q85" s="86">
        <f t="shared" si="40"/>
        <v>7.6225381580954737E-2</v>
      </c>
      <c r="R85" s="85">
        <f t="shared" si="40"/>
        <v>7.2723843397192359E-2</v>
      </c>
      <c r="S85" s="86">
        <f t="shared" si="40"/>
        <v>9.4259839919579896E-2</v>
      </c>
      <c r="T85" s="85">
        <f t="shared" si="40"/>
        <v>0.14683457197908065</v>
      </c>
      <c r="U85" s="86">
        <f t="shared" si="40"/>
        <v>2.9333089760820493E-2</v>
      </c>
      <c r="V85" s="85">
        <f t="shared" si="40"/>
        <v>0.11388371266776394</v>
      </c>
      <c r="W85" s="86">
        <f t="shared" si="40"/>
        <v>6.301875091796269E-2</v>
      </c>
      <c r="X85" s="85">
        <f t="shared" si="40"/>
        <v>0.10465674895541068</v>
      </c>
      <c r="Y85" s="86">
        <f t="shared" si="40"/>
        <v>5.0932940370685541E-2</v>
      </c>
      <c r="Z85" s="85">
        <f t="shared" si="40"/>
        <v>7.7324680123051215E-2</v>
      </c>
      <c r="AA85" s="85">
        <f t="shared" si="40"/>
        <v>8.7819238637219729E-2</v>
      </c>
      <c r="AB85" s="105">
        <f t="shared" si="40"/>
        <v>8.5398144009692742E-2</v>
      </c>
      <c r="AC85" s="106">
        <f t="shared" si="40"/>
        <v>8.0573405327603237E-2</v>
      </c>
      <c r="AD85" s="18"/>
      <c r="AE85" s="18"/>
    </row>
    <row r="86" spans="1:31" x14ac:dyDescent="0.2">
      <c r="A86" s="90" t="s">
        <v>31</v>
      </c>
      <c r="B86" s="85">
        <f>B22/B31</f>
        <v>6.327682507933706E-2</v>
      </c>
      <c r="C86" s="86">
        <f t="shared" ref="C86:AC86" si="41">C22/C31</f>
        <v>0.10802495617959625</v>
      </c>
      <c r="D86" s="85">
        <f t="shared" si="41"/>
        <v>5.9500413197313869E-2</v>
      </c>
      <c r="E86" s="86">
        <f t="shared" si="41"/>
        <v>8.8479010827612115E-2</v>
      </c>
      <c r="F86" s="85">
        <f t="shared" si="41"/>
        <v>4.6265590414463133E-2</v>
      </c>
      <c r="G86" s="86">
        <f t="shared" si="41"/>
        <v>0.11616458696210845</v>
      </c>
      <c r="H86" s="85">
        <f t="shared" si="41"/>
        <v>6.4110993436930358E-2</v>
      </c>
      <c r="I86" s="86">
        <f t="shared" si="41"/>
        <v>9.8645891848741979E-2</v>
      </c>
      <c r="J86" s="85">
        <f t="shared" si="41"/>
        <v>0.11148644572862502</v>
      </c>
      <c r="K86" s="86">
        <f t="shared" si="41"/>
        <v>3.5488158530691157E-2</v>
      </c>
      <c r="L86" s="85">
        <f t="shared" si="41"/>
        <v>0.11952333773667988</v>
      </c>
      <c r="M86" s="86">
        <f t="shared" si="41"/>
        <v>3.5783764434898994E-2</v>
      </c>
      <c r="N86" s="85">
        <f t="shared" si="41"/>
        <v>8.4827516823537299E-2</v>
      </c>
      <c r="O86" s="86">
        <f t="shared" si="41"/>
        <v>6.4109276093474846E-2</v>
      </c>
      <c r="P86" s="85">
        <f t="shared" si="41"/>
        <v>7.8331301962409686E-2</v>
      </c>
      <c r="Q86" s="86">
        <f t="shared" si="41"/>
        <v>8.6221676558833574E-2</v>
      </c>
      <c r="R86" s="85">
        <f t="shared" si="41"/>
        <v>6.8765961013960361E-2</v>
      </c>
      <c r="S86" s="86">
        <f t="shared" si="41"/>
        <v>9.4072816427675968E-2</v>
      </c>
      <c r="T86" s="85">
        <f t="shared" si="41"/>
        <v>0.11198733828791632</v>
      </c>
      <c r="U86" s="86">
        <f t="shared" si="41"/>
        <v>2.9698448530083379E-2</v>
      </c>
      <c r="V86" s="85">
        <f t="shared" si="41"/>
        <v>0.11870545327987123</v>
      </c>
      <c r="W86" s="86">
        <f t="shared" si="41"/>
        <v>5.9849535714868549E-2</v>
      </c>
      <c r="X86" s="85">
        <f t="shared" si="41"/>
        <v>9.0684483559072285E-2</v>
      </c>
      <c r="Y86" s="86">
        <f t="shared" si="41"/>
        <v>5.3319773354641872E-2</v>
      </c>
      <c r="Z86" s="85">
        <f t="shared" si="41"/>
        <v>7.2218295435378027E-2</v>
      </c>
      <c r="AA86" s="85">
        <f t="shared" si="41"/>
        <v>9.040579357398533E-2</v>
      </c>
      <c r="AB86" s="105">
        <f t="shared" si="41"/>
        <v>7.8452904571033308E-2</v>
      </c>
      <c r="AC86" s="106">
        <f t="shared" si="41"/>
        <v>8.1902341585686739E-2</v>
      </c>
      <c r="AD86" s="18"/>
      <c r="AE86" s="18"/>
    </row>
    <row r="87" spans="1:31" x14ac:dyDescent="0.2">
      <c r="A87" s="91" t="s">
        <v>32</v>
      </c>
      <c r="B87" s="85">
        <f>B23/B31</f>
        <v>6.6469917280282897E-2</v>
      </c>
      <c r="C87" s="86">
        <f t="shared" ref="C87:AC87" si="42">C23/C31</f>
        <v>8.9957466629077137E-2</v>
      </c>
      <c r="D87" s="85">
        <f t="shared" si="42"/>
        <v>3.8153042729463398E-2</v>
      </c>
      <c r="E87" s="86">
        <f t="shared" si="42"/>
        <v>8.329405335246097E-2</v>
      </c>
      <c r="F87" s="85">
        <f t="shared" si="42"/>
        <v>4.0279931607618592E-2</v>
      </c>
      <c r="G87" s="86">
        <f t="shared" si="42"/>
        <v>0.10941149595956712</v>
      </c>
      <c r="H87" s="85">
        <f t="shared" si="42"/>
        <v>5.7026264089733346E-2</v>
      </c>
      <c r="I87" s="86">
        <f t="shared" si="42"/>
        <v>8.938998610413032E-2</v>
      </c>
      <c r="J87" s="85">
        <f t="shared" si="42"/>
        <v>9.3112475720541932E-2</v>
      </c>
      <c r="K87" s="86">
        <f t="shared" si="42"/>
        <v>3.0002416626389559E-2</v>
      </c>
      <c r="L87" s="85">
        <f t="shared" si="42"/>
        <v>9.2214726048940057E-2</v>
      </c>
      <c r="M87" s="86">
        <f t="shared" si="42"/>
        <v>3.7962617113331466E-2</v>
      </c>
      <c r="N87" s="85">
        <f t="shared" si="42"/>
        <v>7.2154903232056755E-2</v>
      </c>
      <c r="O87" s="86">
        <f t="shared" si="42"/>
        <v>5.909541888314912E-2</v>
      </c>
      <c r="P87" s="85">
        <f t="shared" si="42"/>
        <v>5.2532305822599851E-2</v>
      </c>
      <c r="Q87" s="86">
        <f t="shared" si="42"/>
        <v>7.8720822950795855E-2</v>
      </c>
      <c r="R87" s="85">
        <f t="shared" si="42"/>
        <v>5.194346395542742E-2</v>
      </c>
      <c r="S87" s="86">
        <f t="shared" si="42"/>
        <v>7.7728716580509227E-2</v>
      </c>
      <c r="T87" s="85">
        <f t="shared" si="42"/>
        <v>6.0060556014313239E-2</v>
      </c>
      <c r="U87" s="86">
        <f t="shared" si="42"/>
        <v>3.8623641322076803E-2</v>
      </c>
      <c r="V87" s="85">
        <f t="shared" si="42"/>
        <v>9.2135124748943212E-2</v>
      </c>
      <c r="W87" s="86">
        <f t="shared" si="42"/>
        <v>5.0922858495030761E-2</v>
      </c>
      <c r="X87" s="85">
        <f t="shared" si="42"/>
        <v>6.5000706485537227E-2</v>
      </c>
      <c r="Y87" s="86">
        <f t="shared" si="42"/>
        <v>5.304303909563244E-2</v>
      </c>
      <c r="Z87" s="85">
        <f t="shared" si="42"/>
        <v>5.9045710476221078E-2</v>
      </c>
      <c r="AA87" s="85">
        <f t="shared" si="42"/>
        <v>6.8243325471288085E-2</v>
      </c>
      <c r="AB87" s="105">
        <f t="shared" si="42"/>
        <v>6.3100712855908458E-2</v>
      </c>
      <c r="AC87" s="106">
        <f t="shared" si="42"/>
        <v>7.2220529816218335E-2</v>
      </c>
      <c r="AD87" s="18"/>
      <c r="AE87" s="18"/>
    </row>
    <row r="88" spans="1:31" x14ac:dyDescent="0.2">
      <c r="A88" s="90" t="s">
        <v>33</v>
      </c>
      <c r="B88" s="85">
        <f>B24/B31</f>
        <v>4.5340601948537944E-2</v>
      </c>
      <c r="C88" s="86">
        <f t="shared" ref="C88:AC88" si="43">C24/C31</f>
        <v>5.6485419756566929E-2</v>
      </c>
      <c r="D88" s="85">
        <f t="shared" si="43"/>
        <v>2.7097410398683325E-2</v>
      </c>
      <c r="E88" s="86">
        <f t="shared" si="43"/>
        <v>6.0176930696451136E-2</v>
      </c>
      <c r="F88" s="85">
        <f t="shared" si="43"/>
        <v>3.2730260977905018E-2</v>
      </c>
      <c r="G88" s="86">
        <f t="shared" si="43"/>
        <v>7.4389651923131836E-2</v>
      </c>
      <c r="H88" s="85">
        <f t="shared" si="43"/>
        <v>4.2419792359752281E-2</v>
      </c>
      <c r="I88" s="86">
        <f t="shared" si="43"/>
        <v>6.317631493362505E-2</v>
      </c>
      <c r="J88" s="85">
        <f t="shared" si="43"/>
        <v>4.7412805076668799E-2</v>
      </c>
      <c r="K88" s="86">
        <f t="shared" si="43"/>
        <v>2.08192363460609E-2</v>
      </c>
      <c r="L88" s="85">
        <f t="shared" si="43"/>
        <v>5.9323299993709507E-2</v>
      </c>
      <c r="M88" s="86">
        <f t="shared" si="43"/>
        <v>3.2838422510660818E-2</v>
      </c>
      <c r="N88" s="85">
        <f t="shared" si="43"/>
        <v>5.9051920081677062E-2</v>
      </c>
      <c r="O88" s="86">
        <f t="shared" si="43"/>
        <v>5.0995266215864948E-2</v>
      </c>
      <c r="P88" s="85">
        <f t="shared" si="43"/>
        <v>3.3343753622221209E-2</v>
      </c>
      <c r="Q88" s="86">
        <f t="shared" si="43"/>
        <v>6.176489818453916E-2</v>
      </c>
      <c r="R88" s="85">
        <f t="shared" si="43"/>
        <v>3.9539903657598269E-2</v>
      </c>
      <c r="S88" s="86">
        <f t="shared" si="43"/>
        <v>5.6945731042685188E-2</v>
      </c>
      <c r="T88" s="85">
        <f t="shared" si="43"/>
        <v>2.7965868428296174E-2</v>
      </c>
      <c r="U88" s="86">
        <f t="shared" si="43"/>
        <v>4.0202513146391429E-2</v>
      </c>
      <c r="V88" s="85">
        <f t="shared" si="43"/>
        <v>7.4961752358302464E-2</v>
      </c>
      <c r="W88" s="86">
        <f t="shared" si="43"/>
        <v>4.0158623953522529E-2</v>
      </c>
      <c r="X88" s="85">
        <f t="shared" si="43"/>
        <v>3.559072283563109E-2</v>
      </c>
      <c r="Y88" s="86">
        <f t="shared" si="43"/>
        <v>5.9843783510789179E-2</v>
      </c>
      <c r="Z88" s="85">
        <f t="shared" si="43"/>
        <v>4.3053871053244555E-2</v>
      </c>
      <c r="AA88" s="85">
        <f t="shared" si="43"/>
        <v>4.5769852630114918E-2</v>
      </c>
      <c r="AB88" s="105">
        <f t="shared" si="43"/>
        <v>4.5396981370491557E-2</v>
      </c>
      <c r="AC88" s="106">
        <f t="shared" si="43"/>
        <v>5.3598043805828104E-2</v>
      </c>
      <c r="AD88" s="18"/>
      <c r="AE88" s="18"/>
    </row>
    <row r="89" spans="1:31" x14ac:dyDescent="0.2">
      <c r="A89" s="91" t="s">
        <v>34</v>
      </c>
      <c r="B89" s="85">
        <f>B25/B31</f>
        <v>1.418425808813196E-2</v>
      </c>
      <c r="C89" s="86">
        <f t="shared" ref="C89:AC89" si="44">C25/C31</f>
        <v>2.7429121263008224E-2</v>
      </c>
      <c r="D89" s="85">
        <f t="shared" si="44"/>
        <v>1.3152869117146648E-2</v>
      </c>
      <c r="E89" s="86">
        <f t="shared" si="44"/>
        <v>3.905454793865492E-2</v>
      </c>
      <c r="F89" s="85">
        <f t="shared" si="44"/>
        <v>1.2305326918233992E-2</v>
      </c>
      <c r="G89" s="86">
        <f t="shared" si="44"/>
        <v>4.7440107364152939E-2</v>
      </c>
      <c r="H89" s="85">
        <f t="shared" si="44"/>
        <v>1.8655732154316783E-2</v>
      </c>
      <c r="I89" s="86">
        <f t="shared" si="44"/>
        <v>4.2136637790852381E-2</v>
      </c>
      <c r="J89" s="85">
        <f t="shared" si="44"/>
        <v>1.5201052009313661E-2</v>
      </c>
      <c r="K89" s="86">
        <f t="shared" si="44"/>
        <v>1.3968100531657805E-2</v>
      </c>
      <c r="L89" s="85">
        <f t="shared" si="44"/>
        <v>5.9696798138013464E-2</v>
      </c>
      <c r="M89" s="86">
        <f t="shared" si="44"/>
        <v>1.8247891181871947E-2</v>
      </c>
      <c r="N89" s="85">
        <f t="shared" si="44"/>
        <v>3.253295773808193E-2</v>
      </c>
      <c r="O89" s="86">
        <f t="shared" si="44"/>
        <v>3.5543652958340506E-2</v>
      </c>
      <c r="P89" s="85">
        <f t="shared" si="44"/>
        <v>2.4267564918985182E-2</v>
      </c>
      <c r="Q89" s="86">
        <f t="shared" si="44"/>
        <v>3.7900196874704868E-2</v>
      </c>
      <c r="R89" s="85">
        <f t="shared" si="44"/>
        <v>2.8309936320606435E-2</v>
      </c>
      <c r="S89" s="86">
        <f t="shared" si="44"/>
        <v>3.8836596990675126E-2</v>
      </c>
      <c r="T89" s="85">
        <f t="shared" si="44"/>
        <v>1.9102669969721993E-2</v>
      </c>
      <c r="U89" s="86">
        <f t="shared" si="44"/>
        <v>2.2874068661351568E-2</v>
      </c>
      <c r="V89" s="85">
        <f t="shared" si="44"/>
        <v>5.1404105367721165E-2</v>
      </c>
      <c r="W89" s="86">
        <f t="shared" si="44"/>
        <v>2.2749155474321523E-2</v>
      </c>
      <c r="X89" s="85">
        <f t="shared" si="44"/>
        <v>1.7682323731858459E-2</v>
      </c>
      <c r="Y89" s="86">
        <f t="shared" si="44"/>
        <v>4.3080605771292975E-2</v>
      </c>
      <c r="Z89" s="85">
        <f t="shared" si="44"/>
        <v>2.910217588613746E-2</v>
      </c>
      <c r="AA89" s="85">
        <f t="shared" si="44"/>
        <v>2.5768964045147842E-2</v>
      </c>
      <c r="AB89" s="105">
        <f t="shared" si="44"/>
        <v>2.6787615138888218E-2</v>
      </c>
      <c r="AC89" s="106">
        <f t="shared" si="44"/>
        <v>3.3571485525839634E-2</v>
      </c>
      <c r="AD89" s="18"/>
      <c r="AE89" s="18"/>
    </row>
    <row r="90" spans="1:31" x14ac:dyDescent="0.2">
      <c r="A90" s="90" t="s">
        <v>35</v>
      </c>
      <c r="B90" s="85">
        <f>B26/B31</f>
        <v>0</v>
      </c>
      <c r="C90" s="86">
        <f t="shared" ref="C90:AC90" si="45">C26/C31</f>
        <v>1.2340193422649326E-2</v>
      </c>
      <c r="D90" s="85">
        <f t="shared" si="45"/>
        <v>1.041673900513198E-4</v>
      </c>
      <c r="E90" s="86">
        <f t="shared" si="45"/>
        <v>1.8553813573795128E-2</v>
      </c>
      <c r="F90" s="85">
        <f t="shared" si="45"/>
        <v>1.6965551976884437E-4</v>
      </c>
      <c r="G90" s="86">
        <f t="shared" si="45"/>
        <v>1.7012649553125269E-2</v>
      </c>
      <c r="H90" s="85">
        <f t="shared" si="45"/>
        <v>2.0452997476348147E-3</v>
      </c>
      <c r="I90" s="86">
        <f t="shared" si="45"/>
        <v>1.1656269402477604E-2</v>
      </c>
      <c r="J90" s="85">
        <f t="shared" si="45"/>
        <v>2.9557601129221005E-3</v>
      </c>
      <c r="K90" s="86">
        <f t="shared" si="45"/>
        <v>4.0115998066698891E-3</v>
      </c>
      <c r="L90" s="85">
        <f t="shared" si="45"/>
        <v>9.2627539787381273E-3</v>
      </c>
      <c r="M90" s="86">
        <f t="shared" si="45"/>
        <v>3.1009742584119275E-3</v>
      </c>
      <c r="N90" s="85">
        <f t="shared" si="45"/>
        <v>4.2124050764977237E-3</v>
      </c>
      <c r="O90" s="86">
        <f t="shared" si="45"/>
        <v>4.4994746341659861E-3</v>
      </c>
      <c r="P90" s="85">
        <f t="shared" si="45"/>
        <v>3.3298091682150747E-3</v>
      </c>
      <c r="Q90" s="86">
        <f t="shared" si="45"/>
        <v>5.6919310430000505E-3</v>
      </c>
      <c r="R90" s="85">
        <f t="shared" si="45"/>
        <v>4.3800165859821504E-3</v>
      </c>
      <c r="S90" s="86">
        <f t="shared" si="45"/>
        <v>2.8842529142058954E-3</v>
      </c>
      <c r="T90" s="85">
        <f t="shared" si="45"/>
        <v>2.7938342967244703E-3</v>
      </c>
      <c r="U90" s="86">
        <f t="shared" si="45"/>
        <v>2.3095893628404035E-3</v>
      </c>
      <c r="V90" s="85">
        <f t="shared" si="45"/>
        <v>5.0537642205094368E-3</v>
      </c>
      <c r="W90" s="86">
        <f t="shared" si="45"/>
        <v>9.922156763549129E-4</v>
      </c>
      <c r="X90" s="85">
        <f t="shared" si="45"/>
        <v>2.2324942976524494E-3</v>
      </c>
      <c r="Y90" s="86">
        <f t="shared" si="45"/>
        <v>3.3623212469645709E-3</v>
      </c>
      <c r="Z90" s="85">
        <f t="shared" si="45"/>
        <v>1.9437594878755995E-3</v>
      </c>
      <c r="AA90" s="85">
        <f t="shared" si="45"/>
        <v>1.8988674405082705E-3</v>
      </c>
      <c r="AB90" s="105">
        <f t="shared" si="45"/>
        <v>2.934389159307322E-3</v>
      </c>
      <c r="AC90" s="106">
        <f t="shared" si="45"/>
        <v>6.9258024219352177E-3</v>
      </c>
      <c r="AD90" s="18"/>
      <c r="AE90" s="18"/>
    </row>
    <row r="91" spans="1:31" x14ac:dyDescent="0.2">
      <c r="A91" s="91" t="s">
        <v>36</v>
      </c>
      <c r="B91" s="85">
        <f>B27/B31</f>
        <v>0</v>
      </c>
      <c r="C91" s="86">
        <f t="shared" ref="C91:AC91" si="46">C27/C31</f>
        <v>0</v>
      </c>
      <c r="D91" s="85">
        <f t="shared" si="46"/>
        <v>0</v>
      </c>
      <c r="E91" s="86">
        <f t="shared" si="46"/>
        <v>0</v>
      </c>
      <c r="F91" s="85">
        <f t="shared" si="46"/>
        <v>0</v>
      </c>
      <c r="G91" s="86">
        <f t="shared" si="46"/>
        <v>0</v>
      </c>
      <c r="H91" s="85">
        <f t="shared" si="46"/>
        <v>0</v>
      </c>
      <c r="I91" s="86">
        <f t="shared" si="46"/>
        <v>0</v>
      </c>
      <c r="J91" s="85">
        <f t="shared" si="46"/>
        <v>0</v>
      </c>
      <c r="K91" s="86">
        <f t="shared" si="46"/>
        <v>0</v>
      </c>
      <c r="L91" s="85">
        <f t="shared" si="46"/>
        <v>0</v>
      </c>
      <c r="M91" s="86">
        <f t="shared" si="46"/>
        <v>0</v>
      </c>
      <c r="N91" s="85">
        <f t="shared" si="46"/>
        <v>0</v>
      </c>
      <c r="O91" s="86">
        <f t="shared" si="46"/>
        <v>8.7866062831557098E-5</v>
      </c>
      <c r="P91" s="85">
        <f t="shared" si="46"/>
        <v>0</v>
      </c>
      <c r="Q91" s="86">
        <f t="shared" si="46"/>
        <v>0</v>
      </c>
      <c r="R91" s="85">
        <f t="shared" si="46"/>
        <v>0</v>
      </c>
      <c r="S91" s="86">
        <f t="shared" si="46"/>
        <v>0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0</v>
      </c>
      <c r="Z91" s="85">
        <f t="shared" si="46"/>
        <v>0</v>
      </c>
      <c r="AA91" s="85">
        <f t="shared" si="46"/>
        <v>0</v>
      </c>
      <c r="AB91" s="105">
        <f t="shared" si="46"/>
        <v>0</v>
      </c>
      <c r="AC91" s="106">
        <f t="shared" si="46"/>
        <v>1.2267103920770865E-5</v>
      </c>
      <c r="AD91" s="18"/>
      <c r="AE91" s="18"/>
    </row>
    <row r="92" spans="1:31" x14ac:dyDescent="0.2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0</v>
      </c>
      <c r="E92" s="86">
        <f t="shared" si="47"/>
        <v>0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0</v>
      </c>
      <c r="K92" s="86">
        <f t="shared" si="47"/>
        <v>0</v>
      </c>
      <c r="L92" s="85">
        <f t="shared" si="47"/>
        <v>0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0</v>
      </c>
      <c r="AC92" s="106">
        <f t="shared" si="47"/>
        <v>0</v>
      </c>
      <c r="AD92" s="18"/>
      <c r="AE92" s="18"/>
    </row>
    <row r="93" spans="1:31" x14ac:dyDescent="0.2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3.5" thickBot="1" x14ac:dyDescent="0.25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1">
        <f>SUM(B71:B94)</f>
        <v>0.99999999999999989</v>
      </c>
      <c r="C95" s="82">
        <f t="shared" ref="C95:AC95" si="50">SUM(C71:C94)</f>
        <v>1</v>
      </c>
      <c r="D95" s="81">
        <f t="shared" si="50"/>
        <v>1</v>
      </c>
      <c r="E95" s="82">
        <f t="shared" si="50"/>
        <v>1.0000000000000002</v>
      </c>
      <c r="F95" s="81">
        <f t="shared" si="50"/>
        <v>1</v>
      </c>
      <c r="G95" s="82">
        <f t="shared" si="50"/>
        <v>1</v>
      </c>
      <c r="H95" s="81">
        <f t="shared" si="50"/>
        <v>0.99999999999999989</v>
      </c>
      <c r="I95" s="82">
        <f t="shared" si="50"/>
        <v>1</v>
      </c>
      <c r="J95" s="81">
        <f t="shared" si="50"/>
        <v>0.99999999999999989</v>
      </c>
      <c r="K95" s="81">
        <f t="shared" si="50"/>
        <v>1</v>
      </c>
      <c r="L95" s="81">
        <f t="shared" si="50"/>
        <v>1</v>
      </c>
      <c r="M95" s="82">
        <f t="shared" si="50"/>
        <v>1</v>
      </c>
      <c r="N95" s="81">
        <f t="shared" si="50"/>
        <v>0.99999999999999989</v>
      </c>
      <c r="O95" s="82">
        <f t="shared" si="50"/>
        <v>0.99999999999999989</v>
      </c>
      <c r="P95" s="81">
        <f t="shared" si="50"/>
        <v>0.99999999999999989</v>
      </c>
      <c r="Q95" s="82">
        <f t="shared" si="50"/>
        <v>1.0000000000000002</v>
      </c>
      <c r="R95" s="81">
        <f t="shared" si="50"/>
        <v>1</v>
      </c>
      <c r="S95" s="82">
        <f t="shared" si="50"/>
        <v>1</v>
      </c>
      <c r="T95" s="81">
        <f t="shared" si="50"/>
        <v>1</v>
      </c>
      <c r="U95" s="82">
        <f t="shared" si="50"/>
        <v>1.0000000000000002</v>
      </c>
      <c r="V95" s="81">
        <f t="shared" si="50"/>
        <v>1.0000000000000002</v>
      </c>
      <c r="W95" s="82">
        <f t="shared" si="50"/>
        <v>0.99999999999999989</v>
      </c>
      <c r="X95" s="81">
        <f t="shared" si="50"/>
        <v>1</v>
      </c>
      <c r="Y95" s="82">
        <f t="shared" si="50"/>
        <v>1.0000000000000002</v>
      </c>
      <c r="Z95" s="81">
        <f t="shared" si="50"/>
        <v>1</v>
      </c>
      <c r="AA95" s="81">
        <f t="shared" si="50"/>
        <v>1.0000000000000002</v>
      </c>
      <c r="AB95" s="81">
        <f t="shared" si="50"/>
        <v>0.99999999999999989</v>
      </c>
      <c r="AC95" s="83">
        <f t="shared" si="50"/>
        <v>1</v>
      </c>
      <c r="AD95" s="84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F17" sqref="F17"/>
    </sheetView>
  </sheetViews>
  <sheetFormatPr defaultColWidth="8.85546875" defaultRowHeight="12.75" x14ac:dyDescent="0.2"/>
  <cols>
    <col min="1" max="1" width="12" style="278" customWidth="1"/>
    <col min="2" max="2" width="9.28515625" style="270" customWidth="1"/>
    <col min="3" max="3" width="8.42578125" style="270" customWidth="1"/>
    <col min="4" max="4" width="7.7109375" style="270" customWidth="1"/>
    <col min="5" max="5" width="8" style="270" customWidth="1"/>
    <col min="6" max="6" width="7.7109375" style="270" customWidth="1"/>
    <col min="7" max="7" width="8" style="270" customWidth="1"/>
    <col min="8" max="9" width="8.85546875" style="270" customWidth="1"/>
    <col min="10" max="10" width="7.7109375" style="270" customWidth="1"/>
    <col min="11" max="11" width="8" style="270" customWidth="1"/>
    <col min="12" max="12" width="7.7109375" style="270" customWidth="1"/>
    <col min="13" max="13" width="8" style="270" customWidth="1"/>
    <col min="14" max="14" width="8.85546875" style="270" customWidth="1"/>
    <col min="15" max="15" width="9.28515625" style="270" customWidth="1"/>
    <col min="16" max="18" width="8" style="270" customWidth="1"/>
    <col min="19" max="19" width="7.42578125" style="270" customWidth="1"/>
    <col min="20" max="20" width="8" style="270" customWidth="1"/>
    <col min="21" max="21" width="7.7109375" style="270" customWidth="1"/>
    <col min="22" max="22" width="9.28515625" style="270" customWidth="1"/>
    <col min="23" max="23" width="8.42578125" style="270" customWidth="1"/>
    <col min="24" max="25" width="8" style="270" customWidth="1"/>
    <col min="26" max="26" width="9.28515625" style="270" customWidth="1"/>
    <col min="27" max="27" width="8.85546875" style="270" customWidth="1"/>
    <col min="28" max="28" width="9.85546875" style="278" customWidth="1"/>
    <col min="29" max="29" width="10.28515625" style="278" customWidth="1"/>
    <col min="30" max="16384" width="8.85546875" style="270"/>
  </cols>
  <sheetData>
    <row r="2" spans="1:29" ht="15.75" x14ac:dyDescent="0.25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5.75" x14ac:dyDescent="0.25">
      <c r="A3" s="269"/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  <c r="Z3" s="269"/>
      <c r="AA3" s="269"/>
      <c r="AB3" s="269"/>
      <c r="AC3" s="269"/>
    </row>
    <row r="4" spans="1:29" ht="13.5" thickBot="1" x14ac:dyDescent="0.25"/>
    <row r="5" spans="1:29" ht="14.25" thickTop="1" thickBot="1" x14ac:dyDescent="0.25">
      <c r="A5" s="298" t="s">
        <v>0</v>
      </c>
      <c r="B5" s="307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309" t="s">
        <v>11</v>
      </c>
      <c r="W5" s="310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299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 x14ac:dyDescent="0.2">
      <c r="A8" s="137" t="s">
        <v>17</v>
      </c>
      <c r="B8" s="189">
        <f>Monthly!B8-(Saturdays!B8+'Sundays &amp; Holidays'!B8)</f>
        <v>2560</v>
      </c>
      <c r="C8" s="190">
        <f>Monthly!C8-(Saturdays!C8+'Sundays &amp; Holidays'!C8)</f>
        <v>0</v>
      </c>
      <c r="D8" s="191">
        <f>Monthly!D8-(Saturdays!D8+'Sundays &amp; Holidays'!D8)</f>
        <v>2455</v>
      </c>
      <c r="E8" s="192">
        <f>Monthly!E8-(Saturdays!E8+'Sundays &amp; Holidays'!E8)</f>
        <v>20</v>
      </c>
      <c r="F8" s="189">
        <f>Monthly!F8-(Saturdays!F8+'Sundays &amp; Holidays'!F8)</f>
        <v>6852</v>
      </c>
      <c r="G8" s="193">
        <f>Monthly!G8-(Saturdays!G8+'Sundays &amp; Holidays'!G8)</f>
        <v>38</v>
      </c>
      <c r="H8" s="191">
        <f>Monthly!H8-(Saturdays!H8+'Sundays &amp; Holidays'!H8)</f>
        <v>4982</v>
      </c>
      <c r="I8" s="192">
        <f>Monthly!I8-(Saturdays!I8+'Sundays &amp; Holidays'!I8)</f>
        <v>394</v>
      </c>
      <c r="J8" s="189">
        <f>Monthly!J8-(Saturdays!J8+'Sundays &amp; Holidays'!J8)</f>
        <v>193</v>
      </c>
      <c r="K8" s="193">
        <f>Monthly!K8-(Saturdays!K8+'Sundays &amp; Holidays'!K8)</f>
        <v>184</v>
      </c>
      <c r="L8" s="191">
        <f>Monthly!L8-(Saturdays!L8+'Sundays &amp; Holidays'!L8)</f>
        <v>337</v>
      </c>
      <c r="M8" s="189">
        <f>Monthly!M8-(Saturdays!M8+'Sundays &amp; Holidays'!M8)</f>
        <v>666</v>
      </c>
      <c r="N8" s="194">
        <f>Monthly!N8-(Saturdays!N8+'Sundays &amp; Holidays'!N8)</f>
        <v>1727</v>
      </c>
      <c r="O8" s="195">
        <f>Monthly!O8-(Saturdays!O8+'Sundays &amp; Holidays'!O8)</f>
        <v>1413</v>
      </c>
      <c r="P8" s="189">
        <f>Monthly!P8-(Saturdays!P8+'Sundays &amp; Holidays'!P8)</f>
        <v>587</v>
      </c>
      <c r="Q8" s="193">
        <f>Monthly!Q8-(Saturdays!Q8+'Sundays &amp; Holidays'!Q8)</f>
        <v>749</v>
      </c>
      <c r="R8" s="191">
        <f>Monthly!R8-(Saturdays!R8+'Sundays &amp; Holidays'!R8)</f>
        <v>173</v>
      </c>
      <c r="S8" s="192">
        <f>Monthly!S8-(Saturdays!S8+'Sundays &amp; Holidays'!S8)</f>
        <v>783</v>
      </c>
      <c r="T8" s="189">
        <f>Monthly!T8-(Saturdays!T8+'Sundays &amp; Holidays'!T8)</f>
        <v>6</v>
      </c>
      <c r="U8" s="193">
        <f>Monthly!U8-(Saturdays!U8+'Sundays &amp; Holidays'!U8)</f>
        <v>65</v>
      </c>
      <c r="V8" s="191">
        <f>Monthly!V8-(Saturdays!V8+'Sundays &amp; Holidays'!V8)</f>
        <v>22</v>
      </c>
      <c r="W8" s="192">
        <f>Monthly!W8-(Saturdays!W8+'Sundays &amp; Holidays'!W8)</f>
        <v>5</v>
      </c>
      <c r="X8" s="189">
        <f>Monthly!X8-(Saturdays!X8+'Sundays &amp; Holidays'!X8)</f>
        <v>18</v>
      </c>
      <c r="Y8" s="193">
        <f>Monthly!Y8-(Saturdays!Y8+'Sundays &amp; Holidays'!Y8)</f>
        <v>0</v>
      </c>
      <c r="Z8" s="191">
        <f>Monthly!Z8-(Saturdays!Z8+'Sundays &amp; Holidays'!Z8)</f>
        <v>0</v>
      </c>
      <c r="AA8" s="189">
        <f>Monthly!AA8-(Saturdays!AA8+'Sundays &amp; Holidays'!AA8)</f>
        <v>0</v>
      </c>
      <c r="AB8" s="172">
        <f>+B8+D8+F8+H8+J8+L8+N8+P8+R8+T8+V8+X8+Z8</f>
        <v>19912</v>
      </c>
      <c r="AC8" s="173">
        <f>+C8+E8+G8+I8+K8+M8+O8+Q8+S8+U8+W8+Y8+AA8</f>
        <v>4317</v>
      </c>
    </row>
    <row r="9" spans="1:29" x14ac:dyDescent="0.2">
      <c r="A9" s="146" t="s">
        <v>18</v>
      </c>
      <c r="B9" s="196">
        <f>Monthly!B9-(Saturdays!B9+'Sundays &amp; Holidays'!B9)</f>
        <v>13373</v>
      </c>
      <c r="C9" s="197">
        <f>Monthly!C9-(Saturdays!C9+'Sundays &amp; Holidays'!C9)</f>
        <v>227</v>
      </c>
      <c r="D9" s="198">
        <f>Monthly!D9-(Saturdays!D9+'Sundays &amp; Holidays'!D9)</f>
        <v>7764</v>
      </c>
      <c r="E9" s="199">
        <f>Monthly!E9-(Saturdays!E9+'Sundays &amp; Holidays'!E9)</f>
        <v>1349</v>
      </c>
      <c r="F9" s="196">
        <f>Monthly!F9-(Saturdays!F9+'Sundays &amp; Holidays'!F9)</f>
        <v>23594</v>
      </c>
      <c r="G9" s="200">
        <f>Monthly!G9-(Saturdays!G9+'Sundays &amp; Holidays'!G9)</f>
        <v>3803</v>
      </c>
      <c r="H9" s="198">
        <f>Monthly!H9-(Saturdays!H9+'Sundays &amp; Holidays'!H9)</f>
        <v>20503</v>
      </c>
      <c r="I9" s="199">
        <f>Monthly!I9-(Saturdays!I9+'Sundays &amp; Holidays'!I9)</f>
        <v>6650</v>
      </c>
      <c r="J9" s="196">
        <f>Monthly!J9-(Saturdays!J9+'Sundays &amp; Holidays'!J9)</f>
        <v>922</v>
      </c>
      <c r="K9" s="200">
        <f>Monthly!K9-(Saturdays!K9+'Sundays &amp; Holidays'!K9)</f>
        <v>1946</v>
      </c>
      <c r="L9" s="198">
        <f>Monthly!L9-(Saturdays!L9+'Sundays &amp; Holidays'!L9)</f>
        <v>3593</v>
      </c>
      <c r="M9" s="196">
        <f>Monthly!M9-(Saturdays!M9+'Sundays &amp; Holidays'!M9)</f>
        <v>7713</v>
      </c>
      <c r="N9" s="201">
        <f>Monthly!N9-(Saturdays!N9+'Sundays &amp; Holidays'!N9)</f>
        <v>15316</v>
      </c>
      <c r="O9" s="202">
        <f>Monthly!O9-(Saturdays!O9+'Sundays &amp; Holidays'!O9)</f>
        <v>16894</v>
      </c>
      <c r="P9" s="196">
        <f>Monthly!P9-(Saturdays!P9+'Sundays &amp; Holidays'!P9)</f>
        <v>7997</v>
      </c>
      <c r="Q9" s="200">
        <f>Monthly!Q9-(Saturdays!Q9+'Sundays &amp; Holidays'!Q9)</f>
        <v>10619</v>
      </c>
      <c r="R9" s="198">
        <f>Monthly!R9-(Saturdays!R9+'Sundays &amp; Holidays'!R9)</f>
        <v>7819</v>
      </c>
      <c r="S9" s="199">
        <f>Monthly!S9-(Saturdays!S9+'Sundays &amp; Holidays'!S9)</f>
        <v>9814</v>
      </c>
      <c r="T9" s="196">
        <f>Monthly!T9-(Saturdays!T9+'Sundays &amp; Holidays'!T9)</f>
        <v>1209</v>
      </c>
      <c r="U9" s="200">
        <f>Monthly!U9-(Saturdays!U9+'Sundays &amp; Holidays'!U9)</f>
        <v>4282</v>
      </c>
      <c r="V9" s="198">
        <f>Monthly!V9-(Saturdays!V9+'Sundays &amp; Holidays'!V9)</f>
        <v>4291</v>
      </c>
      <c r="W9" s="199">
        <f>Monthly!W9-(Saturdays!W9+'Sundays &amp; Holidays'!W9)</f>
        <v>10744</v>
      </c>
      <c r="X9" s="196">
        <f>Monthly!X9-(Saturdays!X9+'Sundays &amp; Holidays'!X9)</f>
        <v>7272</v>
      </c>
      <c r="Y9" s="200">
        <f>Monthly!Y9-(Saturdays!Y9+'Sundays &amp; Holidays'!Y9)</f>
        <v>5960</v>
      </c>
      <c r="Z9" s="198">
        <f>Monthly!Z9-(Saturdays!Z9+'Sundays &amp; Holidays'!Z9)</f>
        <v>15619</v>
      </c>
      <c r="AA9" s="196">
        <f>Monthly!AA9-(Saturdays!AA9+'Sundays &amp; Holidays'!AA9)</f>
        <v>10887</v>
      </c>
      <c r="AB9" s="172">
        <f t="shared" ref="AB9:AC30" si="0">+B9+D9+F9+H9+J9+L9+N9+P9+R9+T9+V9+X9+Z9</f>
        <v>129272</v>
      </c>
      <c r="AC9" s="173">
        <f t="shared" si="0"/>
        <v>90888</v>
      </c>
    </row>
    <row r="10" spans="1:29" x14ac:dyDescent="0.2">
      <c r="A10" s="137" t="s">
        <v>19</v>
      </c>
      <c r="B10" s="189">
        <f>Monthly!B10-(Saturdays!B10+'Sundays &amp; Holidays'!B10)</f>
        <v>23238</v>
      </c>
      <c r="C10" s="190">
        <f>Monthly!C10-(Saturdays!C10+'Sundays &amp; Holidays'!C10)</f>
        <v>8618</v>
      </c>
      <c r="D10" s="191">
        <f>Monthly!D10-(Saturdays!D10+'Sundays &amp; Holidays'!D10)</f>
        <v>11685</v>
      </c>
      <c r="E10" s="192">
        <f>Monthly!E10-(Saturdays!E10+'Sundays &amp; Holidays'!E10)</f>
        <v>6821</v>
      </c>
      <c r="F10" s="189">
        <f>Monthly!F10-(Saturdays!F10+'Sundays &amp; Holidays'!F10)</f>
        <v>29227</v>
      </c>
      <c r="G10" s="193">
        <f>Monthly!G10-(Saturdays!G10+'Sundays &amp; Holidays'!G10)</f>
        <v>11431</v>
      </c>
      <c r="H10" s="191">
        <f>Monthly!H10-(Saturdays!H10+'Sundays &amp; Holidays'!H10)</f>
        <v>30746</v>
      </c>
      <c r="I10" s="192">
        <f>Monthly!I10-(Saturdays!I10+'Sundays &amp; Holidays'!I10)</f>
        <v>16700</v>
      </c>
      <c r="J10" s="189">
        <f>Monthly!J10-(Saturdays!J10+'Sundays &amp; Holidays'!J10)</f>
        <v>1832</v>
      </c>
      <c r="K10" s="193">
        <f>Monthly!K10-(Saturdays!K10+'Sundays &amp; Holidays'!K10)</f>
        <v>5797</v>
      </c>
      <c r="L10" s="191">
        <f>Monthly!L10-(Saturdays!L10+'Sundays &amp; Holidays'!L10)</f>
        <v>7211</v>
      </c>
      <c r="M10" s="189">
        <f>Monthly!M10-(Saturdays!M10+'Sundays &amp; Holidays'!M10)</f>
        <v>16838</v>
      </c>
      <c r="N10" s="194">
        <f>Monthly!N10-(Saturdays!N10+'Sundays &amp; Holidays'!N10)</f>
        <v>26581</v>
      </c>
      <c r="O10" s="195">
        <f>Monthly!O10-(Saturdays!O10+'Sundays &amp; Holidays'!O10)</f>
        <v>31721</v>
      </c>
      <c r="P10" s="189">
        <f>Monthly!P10-(Saturdays!P10+'Sundays &amp; Holidays'!P10)</f>
        <v>16050</v>
      </c>
      <c r="Q10" s="193">
        <f>Monthly!Q10-(Saturdays!Q10+'Sundays &amp; Holidays'!Q10)</f>
        <v>18254</v>
      </c>
      <c r="R10" s="191">
        <f>Monthly!R10-(Saturdays!R10+'Sundays &amp; Holidays'!R10)</f>
        <v>17470</v>
      </c>
      <c r="S10" s="192">
        <f>Monthly!S10-(Saturdays!S10+'Sundays &amp; Holidays'!S10)</f>
        <v>16748</v>
      </c>
      <c r="T10" s="189">
        <f>Monthly!T10-(Saturdays!T10+'Sundays &amp; Holidays'!T10)</f>
        <v>2564</v>
      </c>
      <c r="U10" s="193">
        <f>Monthly!U10-(Saturdays!U10+'Sundays &amp; Holidays'!U10)</f>
        <v>7580</v>
      </c>
      <c r="V10" s="191">
        <f>Monthly!V10-(Saturdays!V10+'Sundays &amp; Holidays'!V10)</f>
        <v>8376</v>
      </c>
      <c r="W10" s="192">
        <f>Monthly!W10-(Saturdays!W10+'Sundays &amp; Holidays'!W10)</f>
        <v>18784</v>
      </c>
      <c r="X10" s="189">
        <f>Monthly!X10-(Saturdays!X10+'Sundays &amp; Holidays'!X10)</f>
        <v>14155</v>
      </c>
      <c r="Y10" s="193">
        <f>Monthly!Y10-(Saturdays!Y10+'Sundays &amp; Holidays'!Y10)</f>
        <v>10686</v>
      </c>
      <c r="Z10" s="191">
        <f>Monthly!Z10-(Saturdays!Z10+'Sundays &amp; Holidays'!Z10)</f>
        <v>24940</v>
      </c>
      <c r="AA10" s="189">
        <f>Monthly!AA10-(Saturdays!AA10+'Sundays &amp; Holidays'!AA10)</f>
        <v>20573</v>
      </c>
      <c r="AB10" s="172">
        <f t="shared" si="0"/>
        <v>214075</v>
      </c>
      <c r="AC10" s="173">
        <f t="shared" si="0"/>
        <v>190551</v>
      </c>
    </row>
    <row r="11" spans="1:29" x14ac:dyDescent="0.2">
      <c r="A11" s="146" t="s">
        <v>20</v>
      </c>
      <c r="B11" s="196">
        <f>Monthly!B11-(Saturdays!B11+'Sundays &amp; Holidays'!B11)</f>
        <v>25341</v>
      </c>
      <c r="C11" s="197">
        <f>Monthly!C11-(Saturdays!C11+'Sundays &amp; Holidays'!C11)</f>
        <v>10996</v>
      </c>
      <c r="D11" s="198">
        <f>Monthly!D11-(Saturdays!D11+'Sundays &amp; Holidays'!D11)</f>
        <v>12405</v>
      </c>
      <c r="E11" s="199">
        <f>Monthly!E11-(Saturdays!E11+'Sundays &amp; Holidays'!E11)</f>
        <v>8137</v>
      </c>
      <c r="F11" s="196">
        <f>Monthly!F11-(Saturdays!F11+'Sundays &amp; Holidays'!F11)</f>
        <v>29693</v>
      </c>
      <c r="G11" s="200">
        <f>Monthly!G11-(Saturdays!G11+'Sundays &amp; Holidays'!G11)</f>
        <v>13860</v>
      </c>
      <c r="H11" s="198">
        <f>Monthly!H11-(Saturdays!H11+'Sundays &amp; Holidays'!H11)</f>
        <v>31762</v>
      </c>
      <c r="I11" s="199">
        <f>Monthly!I11-(Saturdays!I11+'Sundays &amp; Holidays'!I11)</f>
        <v>21720</v>
      </c>
      <c r="J11" s="196">
        <f>Monthly!J11-(Saturdays!J11+'Sundays &amp; Holidays'!J11)</f>
        <v>3284</v>
      </c>
      <c r="K11" s="200">
        <f>Monthly!K11-(Saturdays!K11+'Sundays &amp; Holidays'!K11)</f>
        <v>9605</v>
      </c>
      <c r="L11" s="198">
        <f>Monthly!L11-(Saturdays!L11+'Sundays &amp; Holidays'!L11)</f>
        <v>9505</v>
      </c>
      <c r="M11" s="196">
        <f>Monthly!M11-(Saturdays!M11+'Sundays &amp; Holidays'!M11)</f>
        <v>26942</v>
      </c>
      <c r="N11" s="201">
        <f>Monthly!N11-(Saturdays!N11+'Sundays &amp; Holidays'!N11)</f>
        <v>30487</v>
      </c>
      <c r="O11" s="202">
        <f>Monthly!O11-(Saturdays!O11+'Sundays &amp; Holidays'!O11)</f>
        <v>42370</v>
      </c>
      <c r="P11" s="196">
        <f>Monthly!P11-(Saturdays!P11+'Sundays &amp; Holidays'!P11)</f>
        <v>20048</v>
      </c>
      <c r="Q11" s="200">
        <f>Monthly!Q11-(Saturdays!Q11+'Sundays &amp; Holidays'!Q11)</f>
        <v>19730</v>
      </c>
      <c r="R11" s="198">
        <f>Monthly!R11-(Saturdays!R11+'Sundays &amp; Holidays'!R11)</f>
        <v>24251</v>
      </c>
      <c r="S11" s="199">
        <f>Monthly!S11-(Saturdays!S11+'Sundays &amp; Holidays'!S11)</f>
        <v>17659</v>
      </c>
      <c r="T11" s="196">
        <f>Monthly!T11-(Saturdays!T11+'Sundays &amp; Holidays'!T11)</f>
        <v>3082</v>
      </c>
      <c r="U11" s="200">
        <f>Monthly!U11-(Saturdays!U11+'Sundays &amp; Holidays'!U11)</f>
        <v>11374</v>
      </c>
      <c r="V11" s="198">
        <f>Monthly!V11-(Saturdays!V11+'Sundays &amp; Holidays'!V11)</f>
        <v>9368</v>
      </c>
      <c r="W11" s="199">
        <f>Monthly!W11-(Saturdays!W11+'Sundays &amp; Holidays'!W11)</f>
        <v>22444</v>
      </c>
      <c r="X11" s="196">
        <f>Monthly!X11-(Saturdays!X11+'Sundays &amp; Holidays'!X11)</f>
        <v>16426</v>
      </c>
      <c r="Y11" s="200">
        <f>Monthly!Y11-(Saturdays!Y11+'Sundays &amp; Holidays'!Y11)</f>
        <v>15440</v>
      </c>
      <c r="Z11" s="198">
        <f>Monthly!Z11-(Saturdays!Z11+'Sundays &amp; Holidays'!Z11)</f>
        <v>30450</v>
      </c>
      <c r="AA11" s="196">
        <f>Monthly!AA11-(Saturdays!AA11+'Sundays &amp; Holidays'!AA11)</f>
        <v>24823</v>
      </c>
      <c r="AB11" s="172">
        <f t="shared" si="0"/>
        <v>246102</v>
      </c>
      <c r="AC11" s="173">
        <f t="shared" si="0"/>
        <v>245100</v>
      </c>
    </row>
    <row r="12" spans="1:29" x14ac:dyDescent="0.2">
      <c r="A12" s="137" t="s">
        <v>21</v>
      </c>
      <c r="B12" s="189">
        <f>Monthly!B12-(Saturdays!B12+'Sundays &amp; Holidays'!B12)</f>
        <v>21702</v>
      </c>
      <c r="C12" s="190">
        <f>Monthly!C12-(Saturdays!C12+'Sundays &amp; Holidays'!C12)</f>
        <v>10198</v>
      </c>
      <c r="D12" s="191">
        <f>Monthly!D12-(Saturdays!D12+'Sundays &amp; Holidays'!D12)</f>
        <v>8786</v>
      </c>
      <c r="E12" s="192">
        <f>Monthly!E12-(Saturdays!E12+'Sundays &amp; Holidays'!E12)</f>
        <v>7517</v>
      </c>
      <c r="F12" s="189">
        <f>Monthly!F12-(Saturdays!F12+'Sundays &amp; Holidays'!F12)</f>
        <v>27085</v>
      </c>
      <c r="G12" s="193">
        <f>Monthly!G12-(Saturdays!G12+'Sundays &amp; Holidays'!G12)</f>
        <v>11289</v>
      </c>
      <c r="H12" s="191">
        <f>Monthly!H12-(Saturdays!H12+'Sundays &amp; Holidays'!H12)</f>
        <v>28055</v>
      </c>
      <c r="I12" s="192">
        <f>Monthly!I12-(Saturdays!I12+'Sundays &amp; Holidays'!I12)</f>
        <v>19608</v>
      </c>
      <c r="J12" s="189">
        <f>Monthly!J12-(Saturdays!J12+'Sundays &amp; Holidays'!J12)</f>
        <v>2964</v>
      </c>
      <c r="K12" s="193">
        <f>Monthly!K12-(Saturdays!K12+'Sundays &amp; Holidays'!K12)</f>
        <v>8637</v>
      </c>
      <c r="L12" s="191">
        <f>Monthly!L12-(Saturdays!L12+'Sundays &amp; Holidays'!L12)</f>
        <v>8186</v>
      </c>
      <c r="M12" s="189">
        <f>Monthly!M12-(Saturdays!M12+'Sundays &amp; Holidays'!M12)</f>
        <v>24996</v>
      </c>
      <c r="N12" s="194">
        <f>Monthly!N12-(Saturdays!N12+'Sundays &amp; Holidays'!N12)</f>
        <v>24182</v>
      </c>
      <c r="O12" s="195">
        <f>Monthly!O12-(Saturdays!O12+'Sundays &amp; Holidays'!O12)</f>
        <v>39244</v>
      </c>
      <c r="P12" s="189">
        <f>Monthly!P12-(Saturdays!P12+'Sundays &amp; Holidays'!P12)</f>
        <v>16264</v>
      </c>
      <c r="Q12" s="193">
        <f>Monthly!Q12-(Saturdays!Q12+'Sundays &amp; Holidays'!Q12)</f>
        <v>16084</v>
      </c>
      <c r="R12" s="191">
        <f>Monthly!R12-(Saturdays!R12+'Sundays &amp; Holidays'!R12)</f>
        <v>20960</v>
      </c>
      <c r="S12" s="192">
        <f>Monthly!S12-(Saturdays!S12+'Sundays &amp; Holidays'!S12)</f>
        <v>15567</v>
      </c>
      <c r="T12" s="189">
        <f>Monthly!T12-(Saturdays!T12+'Sundays &amp; Holidays'!T12)</f>
        <v>2738</v>
      </c>
      <c r="U12" s="193">
        <f>Monthly!U12-(Saturdays!U12+'Sundays &amp; Holidays'!U12)</f>
        <v>8487</v>
      </c>
      <c r="V12" s="191">
        <f>Monthly!V12-(Saturdays!V12+'Sundays &amp; Holidays'!V12)</f>
        <v>7753</v>
      </c>
      <c r="W12" s="192">
        <f>Monthly!W12-(Saturdays!W12+'Sundays &amp; Holidays'!W12)</f>
        <v>19466</v>
      </c>
      <c r="X12" s="189">
        <f>Monthly!X12-(Saturdays!X12+'Sundays &amp; Holidays'!X12)</f>
        <v>13971</v>
      </c>
      <c r="Y12" s="193">
        <f>Monthly!Y12-(Saturdays!Y12+'Sundays &amp; Holidays'!Y12)</f>
        <v>13228</v>
      </c>
      <c r="Z12" s="191">
        <f>Monthly!Z12-(Saturdays!Z12+'Sundays &amp; Holidays'!Z12)</f>
        <v>27089</v>
      </c>
      <c r="AA12" s="189">
        <f>Monthly!AA12-(Saturdays!AA12+'Sundays &amp; Holidays'!AA12)</f>
        <v>23075</v>
      </c>
      <c r="AB12" s="172">
        <f t="shared" si="0"/>
        <v>209735</v>
      </c>
      <c r="AC12" s="173">
        <f t="shared" si="0"/>
        <v>217396</v>
      </c>
    </row>
    <row r="13" spans="1:29" x14ac:dyDescent="0.2">
      <c r="A13" s="146" t="s">
        <v>22</v>
      </c>
      <c r="B13" s="196">
        <f>Monthly!B13-(Saturdays!B13+'Sundays &amp; Holidays'!B13)</f>
        <v>18049</v>
      </c>
      <c r="C13" s="197">
        <f>Monthly!C13-(Saturdays!C13+'Sundays &amp; Holidays'!C13)</f>
        <v>13256</v>
      </c>
      <c r="D13" s="198">
        <f>Monthly!D13-(Saturdays!D13+'Sundays &amp; Holidays'!D13)</f>
        <v>7572</v>
      </c>
      <c r="E13" s="199">
        <f>Monthly!E13-(Saturdays!E13+'Sundays &amp; Holidays'!E13)</f>
        <v>6404</v>
      </c>
      <c r="F13" s="196">
        <f>Monthly!F13-(Saturdays!F13+'Sundays &amp; Holidays'!F13)</f>
        <v>27067</v>
      </c>
      <c r="G13" s="200">
        <f>Monthly!G13-(Saturdays!G13+'Sundays &amp; Holidays'!G13)</f>
        <v>9328</v>
      </c>
      <c r="H13" s="198">
        <f>Monthly!H13-(Saturdays!H13+'Sundays &amp; Holidays'!H13)</f>
        <v>28904</v>
      </c>
      <c r="I13" s="199">
        <f>Monthly!I13-(Saturdays!I13+'Sundays &amp; Holidays'!I13)</f>
        <v>20184</v>
      </c>
      <c r="J13" s="196">
        <f>Monthly!J13-(Saturdays!J13+'Sundays &amp; Holidays'!J13)</f>
        <v>3052</v>
      </c>
      <c r="K13" s="200">
        <f>Monthly!K13-(Saturdays!K13+'Sundays &amp; Holidays'!K13)</f>
        <v>8696</v>
      </c>
      <c r="L13" s="198">
        <f>Monthly!L13-(Saturdays!L13+'Sundays &amp; Holidays'!L13)</f>
        <v>7818</v>
      </c>
      <c r="M13" s="196">
        <f>Monthly!M13-(Saturdays!M13+'Sundays &amp; Holidays'!M13)</f>
        <v>22286</v>
      </c>
      <c r="N13" s="201">
        <f>Monthly!N13-(Saturdays!N13+'Sundays &amp; Holidays'!N13)</f>
        <v>21634</v>
      </c>
      <c r="O13" s="202">
        <f>Monthly!O13-(Saturdays!O13+'Sundays &amp; Holidays'!O13)</f>
        <v>37374</v>
      </c>
      <c r="P13" s="196">
        <f>Monthly!P13-(Saturdays!P13+'Sundays &amp; Holidays'!P13)</f>
        <v>12877</v>
      </c>
      <c r="Q13" s="200">
        <f>Monthly!Q13-(Saturdays!Q13+'Sundays &amp; Holidays'!Q13)</f>
        <v>13442</v>
      </c>
      <c r="R13" s="198">
        <f>Monthly!R13-(Saturdays!R13+'Sundays &amp; Holidays'!R13)</f>
        <v>18501</v>
      </c>
      <c r="S13" s="199">
        <f>Monthly!S13-(Saturdays!S13+'Sundays &amp; Holidays'!S13)</f>
        <v>14980</v>
      </c>
      <c r="T13" s="196">
        <f>Monthly!T13-(Saturdays!T13+'Sundays &amp; Holidays'!T13)</f>
        <v>2483</v>
      </c>
      <c r="U13" s="200">
        <f>Monthly!U13-(Saturdays!U13+'Sundays &amp; Holidays'!U13)</f>
        <v>5452</v>
      </c>
      <c r="V13" s="198">
        <f>Monthly!V13-(Saturdays!V13+'Sundays &amp; Holidays'!V13)</f>
        <v>7677</v>
      </c>
      <c r="W13" s="199">
        <f>Monthly!W13-(Saturdays!W13+'Sundays &amp; Holidays'!W13)</f>
        <v>19639</v>
      </c>
      <c r="X13" s="196">
        <f>Monthly!X13-(Saturdays!X13+'Sundays &amp; Holidays'!X13)</f>
        <v>11190</v>
      </c>
      <c r="Y13" s="200">
        <f>Monthly!Y13-(Saturdays!Y13+'Sundays &amp; Holidays'!Y13)</f>
        <v>9597</v>
      </c>
      <c r="Z13" s="198">
        <f>Monthly!Z13-(Saturdays!Z13+'Sundays &amp; Holidays'!Z13)</f>
        <v>24736</v>
      </c>
      <c r="AA13" s="196">
        <f>Monthly!AA13-(Saturdays!AA13+'Sundays &amp; Holidays'!AA13)</f>
        <v>21750</v>
      </c>
      <c r="AB13" s="172">
        <f t="shared" si="0"/>
        <v>191560</v>
      </c>
      <c r="AC13" s="173">
        <f t="shared" si="0"/>
        <v>202388</v>
      </c>
    </row>
    <row r="14" spans="1:29" x14ac:dyDescent="0.2">
      <c r="A14" s="137" t="s">
        <v>23</v>
      </c>
      <c r="B14" s="189">
        <f>Monthly!B14-(Saturdays!B14+'Sundays &amp; Holidays'!B14)</f>
        <v>13111</v>
      </c>
      <c r="C14" s="190">
        <f>Monthly!C14-(Saturdays!C14+'Sundays &amp; Holidays'!C14)</f>
        <v>11890</v>
      </c>
      <c r="D14" s="191">
        <f>Monthly!D14-(Saturdays!D14+'Sundays &amp; Holidays'!D14)</f>
        <v>5833</v>
      </c>
      <c r="E14" s="192">
        <f>Monthly!E14-(Saturdays!E14+'Sundays &amp; Holidays'!E14)</f>
        <v>5566</v>
      </c>
      <c r="F14" s="189">
        <f>Monthly!F14-(Saturdays!F14+'Sundays &amp; Holidays'!F14)</f>
        <v>18793</v>
      </c>
      <c r="G14" s="193">
        <f>Monthly!G14-(Saturdays!G14+'Sundays &amp; Holidays'!G14)</f>
        <v>8272</v>
      </c>
      <c r="H14" s="191">
        <f>Monthly!H14-(Saturdays!H14+'Sundays &amp; Holidays'!H14)</f>
        <v>22542</v>
      </c>
      <c r="I14" s="192">
        <f>Monthly!I14-(Saturdays!I14+'Sundays &amp; Holidays'!I14)</f>
        <v>18269</v>
      </c>
      <c r="J14" s="189">
        <f>Monthly!J14-(Saturdays!J14+'Sundays &amp; Holidays'!J14)</f>
        <v>3033</v>
      </c>
      <c r="K14" s="193">
        <f>Monthly!K14-(Saturdays!K14+'Sundays &amp; Holidays'!K14)</f>
        <v>6423</v>
      </c>
      <c r="L14" s="191">
        <f>Monthly!L14-(Saturdays!L14+'Sundays &amp; Holidays'!L14)</f>
        <v>7294</v>
      </c>
      <c r="M14" s="189">
        <f>Monthly!M14-(Saturdays!M14+'Sundays &amp; Holidays'!M14)</f>
        <v>15625</v>
      </c>
      <c r="N14" s="194">
        <f>Monthly!N14-(Saturdays!N14+'Sundays &amp; Holidays'!N14)</f>
        <v>18339</v>
      </c>
      <c r="O14" s="195">
        <f>Monthly!O14-(Saturdays!O14+'Sundays &amp; Holidays'!O14)</f>
        <v>25963</v>
      </c>
      <c r="P14" s="189">
        <f>Monthly!P14-(Saturdays!P14+'Sundays &amp; Holidays'!P14)</f>
        <v>10156</v>
      </c>
      <c r="Q14" s="193">
        <f>Monthly!Q14-(Saturdays!Q14+'Sundays &amp; Holidays'!Q14)</f>
        <v>9505</v>
      </c>
      <c r="R14" s="191">
        <f>Monthly!R14-(Saturdays!R14+'Sundays &amp; Holidays'!R14)</f>
        <v>14428</v>
      </c>
      <c r="S14" s="192">
        <f>Monthly!S14-(Saturdays!S14+'Sundays &amp; Holidays'!S14)</f>
        <v>13061</v>
      </c>
      <c r="T14" s="189">
        <f>Monthly!T14-(Saturdays!T14+'Sundays &amp; Holidays'!T14)</f>
        <v>2616</v>
      </c>
      <c r="U14" s="193">
        <f>Monthly!U14-(Saturdays!U14+'Sundays &amp; Holidays'!U14)</f>
        <v>3740</v>
      </c>
      <c r="V14" s="191">
        <f>Monthly!V14-(Saturdays!V14+'Sundays &amp; Holidays'!V14)</f>
        <v>7075</v>
      </c>
      <c r="W14" s="192">
        <f>Monthly!W14-(Saturdays!W14+'Sundays &amp; Holidays'!W14)</f>
        <v>16108</v>
      </c>
      <c r="X14" s="189">
        <f>Monthly!X14-(Saturdays!X14+'Sundays &amp; Holidays'!X14)</f>
        <v>8815</v>
      </c>
      <c r="Y14" s="193">
        <f>Monthly!Y14-(Saturdays!Y14+'Sundays &amp; Holidays'!Y14)</f>
        <v>6580</v>
      </c>
      <c r="Z14" s="191">
        <f>Monthly!Z14-(Saturdays!Z14+'Sundays &amp; Holidays'!Z14)</f>
        <v>20845</v>
      </c>
      <c r="AA14" s="189">
        <f>Monthly!AA14-(Saturdays!AA14+'Sundays &amp; Holidays'!AA14)</f>
        <v>21900</v>
      </c>
      <c r="AB14" s="172">
        <f t="shared" si="0"/>
        <v>152880</v>
      </c>
      <c r="AC14" s="173">
        <f t="shared" si="0"/>
        <v>162902</v>
      </c>
    </row>
    <row r="15" spans="1:29" x14ac:dyDescent="0.2">
      <c r="A15" s="146" t="s">
        <v>24</v>
      </c>
      <c r="B15" s="203">
        <f>Monthly!B15-(Saturdays!B15+'Sundays &amp; Holidays'!B15)</f>
        <v>11184</v>
      </c>
      <c r="C15" s="197">
        <f>Monthly!C15-(Saturdays!C15+'Sundays &amp; Holidays'!C15)</f>
        <v>11057</v>
      </c>
      <c r="D15" s="198">
        <f>Monthly!D15-(Saturdays!D15+'Sundays &amp; Holidays'!D15)</f>
        <v>5251</v>
      </c>
      <c r="E15" s="199">
        <f>Monthly!E15-(Saturdays!E15+'Sundays &amp; Holidays'!E15)</f>
        <v>5322</v>
      </c>
      <c r="F15" s="196">
        <f>Monthly!F15-(Saturdays!F15+'Sundays &amp; Holidays'!F15)</f>
        <v>15909</v>
      </c>
      <c r="G15" s="200">
        <f>Monthly!G15-(Saturdays!G15+'Sundays &amp; Holidays'!G15)</f>
        <v>8162</v>
      </c>
      <c r="H15" s="198">
        <f>Monthly!H15-(Saturdays!H15+'Sundays &amp; Holidays'!H15)</f>
        <v>20306</v>
      </c>
      <c r="I15" s="199">
        <f>Monthly!I15-(Saturdays!I15+'Sundays &amp; Holidays'!I15)</f>
        <v>17378</v>
      </c>
      <c r="J15" s="196">
        <f>Monthly!J15-(Saturdays!J15+'Sundays &amp; Holidays'!J15)</f>
        <v>3178</v>
      </c>
      <c r="K15" s="200">
        <f>Monthly!K15-(Saturdays!K15+'Sundays &amp; Holidays'!K15)</f>
        <v>3926</v>
      </c>
      <c r="L15" s="198">
        <f>Monthly!L15-(Saturdays!L15+'Sundays &amp; Holidays'!L15)</f>
        <v>7764</v>
      </c>
      <c r="M15" s="196">
        <f>Monthly!M15-(Saturdays!M15+'Sundays &amp; Holidays'!M15)</f>
        <v>13128</v>
      </c>
      <c r="N15" s="201">
        <f>Monthly!N15-(Saturdays!N15+'Sundays &amp; Holidays'!N15)</f>
        <v>17276</v>
      </c>
      <c r="O15" s="204">
        <f>Monthly!O15-(Saturdays!O15+'Sundays &amp; Holidays'!O15)</f>
        <v>20981</v>
      </c>
      <c r="P15" s="196">
        <f>Monthly!P15-(Saturdays!P15+'Sundays &amp; Holidays'!P15)</f>
        <v>9369</v>
      </c>
      <c r="Q15" s="200">
        <f>Monthly!Q15-(Saturdays!Q15+'Sundays &amp; Holidays'!Q15)</f>
        <v>8673</v>
      </c>
      <c r="R15" s="198">
        <f>Monthly!R15-(Saturdays!R15+'Sundays &amp; Holidays'!R15)</f>
        <v>12669</v>
      </c>
      <c r="S15" s="199">
        <f>Monthly!S15-(Saturdays!S15+'Sundays &amp; Holidays'!S15)</f>
        <v>11418</v>
      </c>
      <c r="T15" s="196">
        <f>Monthly!T15-(Saturdays!T15+'Sundays &amp; Holidays'!T15)</f>
        <v>2411</v>
      </c>
      <c r="U15" s="200">
        <f>Monthly!U15-(Saturdays!U15+'Sundays &amp; Holidays'!U15)</f>
        <v>2990</v>
      </c>
      <c r="V15" s="198">
        <f>Monthly!V15-(Saturdays!V15+'Sundays &amp; Holidays'!V15)</f>
        <v>7426</v>
      </c>
      <c r="W15" s="205">
        <f>Monthly!W15-(Saturdays!W15+'Sundays &amp; Holidays'!W15)</f>
        <v>13134</v>
      </c>
      <c r="X15" s="196">
        <f>Monthly!X15-(Saturdays!X15+'Sundays &amp; Holidays'!X15)</f>
        <v>7692</v>
      </c>
      <c r="Y15" s="200">
        <f>Monthly!Y15-(Saturdays!Y15+'Sundays &amp; Holidays'!Y15)</f>
        <v>5110</v>
      </c>
      <c r="Z15" s="198">
        <f>Monthly!Z15-(Saturdays!Z15+'Sundays &amp; Holidays'!Z15)</f>
        <v>19587</v>
      </c>
      <c r="AA15" s="196">
        <f>Monthly!AA15-(Saturdays!AA15+'Sundays &amp; Holidays'!AA15)</f>
        <v>21538</v>
      </c>
      <c r="AB15" s="172">
        <f t="shared" si="0"/>
        <v>140022</v>
      </c>
      <c r="AC15" s="173">
        <f t="shared" si="0"/>
        <v>142817</v>
      </c>
    </row>
    <row r="16" spans="1:29" x14ac:dyDescent="0.2">
      <c r="A16" s="137" t="s">
        <v>25</v>
      </c>
      <c r="B16" s="206">
        <f>Monthly!B16-(Saturdays!B16+'Sundays &amp; Holidays'!B16)</f>
        <v>10140</v>
      </c>
      <c r="C16" s="190">
        <f>Monthly!C16-(Saturdays!C16+'Sundays &amp; Holidays'!C16)</f>
        <v>10812</v>
      </c>
      <c r="D16" s="191">
        <f>Monthly!D16-(Saturdays!D16+'Sundays &amp; Holidays'!D16)</f>
        <v>4597</v>
      </c>
      <c r="E16" s="192">
        <f>Monthly!E16-(Saturdays!E16+'Sundays &amp; Holidays'!E16)</f>
        <v>5347</v>
      </c>
      <c r="F16" s="189">
        <f>Monthly!F16-(Saturdays!F16+'Sundays &amp; Holidays'!F16)</f>
        <v>12652</v>
      </c>
      <c r="G16" s="193">
        <f>Monthly!G16-(Saturdays!G16+'Sundays &amp; Holidays'!G16)</f>
        <v>8434</v>
      </c>
      <c r="H16" s="191">
        <f>Monthly!H16-(Saturdays!H16+'Sundays &amp; Holidays'!H16)</f>
        <v>18102</v>
      </c>
      <c r="I16" s="192">
        <f>Monthly!I16-(Saturdays!I16+'Sundays &amp; Holidays'!I16)</f>
        <v>17708</v>
      </c>
      <c r="J16" s="189">
        <f>Monthly!J16-(Saturdays!J16+'Sundays &amp; Holidays'!J16)</f>
        <v>3280</v>
      </c>
      <c r="K16" s="190">
        <f>Monthly!K16-(Saturdays!K16+'Sundays &amp; Holidays'!K16)</f>
        <v>3152</v>
      </c>
      <c r="L16" s="191">
        <f>Monthly!L16-(Saturdays!L16+'Sundays &amp; Holidays'!L16)</f>
        <v>7879</v>
      </c>
      <c r="M16" s="189">
        <f>Monthly!M16-(Saturdays!M16+'Sundays &amp; Holidays'!M16)</f>
        <v>10040</v>
      </c>
      <c r="N16" s="194">
        <f>Monthly!N16-(Saturdays!N16+'Sundays &amp; Holidays'!N16)</f>
        <v>16069</v>
      </c>
      <c r="O16" s="207">
        <f>Monthly!O16-(Saturdays!O16+'Sundays &amp; Holidays'!O16)</f>
        <v>18416</v>
      </c>
      <c r="P16" s="189">
        <f>Monthly!P16-(Saturdays!P16+'Sundays &amp; Holidays'!P16)</f>
        <v>8670</v>
      </c>
      <c r="Q16" s="190">
        <f>Monthly!Q16-(Saturdays!Q16+'Sundays &amp; Holidays'!Q16)</f>
        <v>8062</v>
      </c>
      <c r="R16" s="191">
        <f>Monthly!R16-(Saturdays!R16+'Sundays &amp; Holidays'!R16)</f>
        <v>12050</v>
      </c>
      <c r="S16" s="192">
        <f>Monthly!S16-(Saturdays!S16+'Sundays &amp; Holidays'!S16)</f>
        <v>10656</v>
      </c>
      <c r="T16" s="198">
        <f>Monthly!T16-(Saturdays!T16+'Sundays &amp; Holidays'!T16)</f>
        <v>2067</v>
      </c>
      <c r="U16" s="189">
        <f>Monthly!U16-(Saturdays!U16+'Sundays &amp; Holidays'!U16)</f>
        <v>2699</v>
      </c>
      <c r="V16" s="191">
        <f>Monthly!V16-(Saturdays!V16+'Sundays &amp; Holidays'!V16)</f>
        <v>7914</v>
      </c>
      <c r="W16" s="208">
        <f>Monthly!W16-(Saturdays!W16+'Sundays &amp; Holidays'!W16)</f>
        <v>11155</v>
      </c>
      <c r="X16" s="189">
        <f>Monthly!X16-(Saturdays!X16+'Sundays &amp; Holidays'!X16)</f>
        <v>6829</v>
      </c>
      <c r="Y16" s="193">
        <f>Monthly!Y16-(Saturdays!Y16+'Sundays &amp; Holidays'!Y16)</f>
        <v>4640</v>
      </c>
      <c r="Z16" s="191">
        <f>Monthly!Z16-(Saturdays!Z16+'Sundays &amp; Holidays'!Z16)</f>
        <v>19590</v>
      </c>
      <c r="AA16" s="189">
        <f>Monthly!AA16-(Saturdays!AA16+'Sundays &amp; Holidays'!AA16)</f>
        <v>21104</v>
      </c>
      <c r="AB16" s="172">
        <f t="shared" si="0"/>
        <v>129839</v>
      </c>
      <c r="AC16" s="173">
        <f t="shared" si="0"/>
        <v>132225</v>
      </c>
    </row>
    <row r="17" spans="1:29" x14ac:dyDescent="0.2">
      <c r="A17" s="146" t="s">
        <v>26</v>
      </c>
      <c r="B17" s="203">
        <f>Monthly!B17-(Saturdays!B17+'Sundays &amp; Holidays'!B17)</f>
        <v>9076</v>
      </c>
      <c r="C17" s="197">
        <f>Monthly!C17-(Saturdays!C17+'Sundays &amp; Holidays'!C17)</f>
        <v>10233</v>
      </c>
      <c r="D17" s="198">
        <f>Monthly!D17-(Saturdays!D17+'Sundays &amp; Holidays'!D17)</f>
        <v>4166</v>
      </c>
      <c r="E17" s="199">
        <f>Monthly!E17-(Saturdays!E17+'Sundays &amp; Holidays'!E17)</f>
        <v>5212</v>
      </c>
      <c r="F17" s="196">
        <f>Monthly!F17-(Saturdays!F17+'Sundays &amp; Holidays'!F17)</f>
        <v>10838</v>
      </c>
      <c r="G17" s="200">
        <f>Monthly!G17-(Saturdays!G17+'Sundays &amp; Holidays'!G17)</f>
        <v>8645</v>
      </c>
      <c r="H17" s="198">
        <f>Monthly!H17-(Saturdays!H17+'Sundays &amp; Holidays'!H17)</f>
        <v>16842</v>
      </c>
      <c r="I17" s="199">
        <f>Monthly!I17-(Saturdays!I17+'Sundays &amp; Holidays'!I17)</f>
        <v>16630</v>
      </c>
      <c r="J17" s="196">
        <f>Monthly!J17-(Saturdays!J17+'Sundays &amp; Holidays'!J17)</f>
        <v>2972</v>
      </c>
      <c r="K17" s="197">
        <f>Monthly!K17-(Saturdays!K17+'Sundays &amp; Holidays'!K17)</f>
        <v>2731</v>
      </c>
      <c r="L17" s="198">
        <f>Monthly!L17-(Saturdays!L17+'Sundays &amp; Holidays'!L17)</f>
        <v>7860</v>
      </c>
      <c r="M17" s="196">
        <f>Monthly!M17-(Saturdays!M17+'Sundays &amp; Holidays'!M17)</f>
        <v>8758</v>
      </c>
      <c r="N17" s="201">
        <f>Monthly!N17-(Saturdays!N17+'Sundays &amp; Holidays'!N17)</f>
        <v>15745</v>
      </c>
      <c r="O17" s="204">
        <f>Monthly!O17-(Saturdays!O17+'Sundays &amp; Holidays'!O17)</f>
        <v>16168</v>
      </c>
      <c r="P17" s="196">
        <f>Monthly!P17-(Saturdays!P17+'Sundays &amp; Holidays'!P17)</f>
        <v>8586</v>
      </c>
      <c r="Q17" s="197">
        <f>Monthly!Q17-(Saturdays!Q17+'Sundays &amp; Holidays'!Q17)</f>
        <v>7708</v>
      </c>
      <c r="R17" s="198">
        <f>Monthly!R17-(Saturdays!R17+'Sundays &amp; Holidays'!R17)</f>
        <v>10763</v>
      </c>
      <c r="S17" s="199">
        <f>Monthly!S17-(Saturdays!S17+'Sundays &amp; Holidays'!S17)</f>
        <v>9975</v>
      </c>
      <c r="T17" s="196">
        <f>Monthly!T17-(Saturdays!T17+'Sundays &amp; Holidays'!T17)</f>
        <v>2198</v>
      </c>
      <c r="U17" s="200">
        <f>Monthly!U17-(Saturdays!U17+'Sundays &amp; Holidays'!U17)</f>
        <v>2751</v>
      </c>
      <c r="V17" s="198">
        <f>Monthly!V17-(Saturdays!V17+'Sundays &amp; Holidays'!V17)</f>
        <v>7931</v>
      </c>
      <c r="W17" s="205">
        <f>Monthly!W17-(Saturdays!W17+'Sundays &amp; Holidays'!W17)</f>
        <v>10008</v>
      </c>
      <c r="X17" s="196">
        <f>Monthly!X17-(Saturdays!X17+'Sundays &amp; Holidays'!X17)</f>
        <v>6644</v>
      </c>
      <c r="Y17" s="200">
        <f>Monthly!Y17-(Saturdays!Y17+'Sundays &amp; Holidays'!Y17)</f>
        <v>4059</v>
      </c>
      <c r="Z17" s="198">
        <f>Monthly!Z17-(Saturdays!Z17+'Sundays &amp; Holidays'!Z17)</f>
        <v>17942</v>
      </c>
      <c r="AA17" s="196">
        <f>Monthly!AA17-(Saturdays!AA17+'Sundays &amp; Holidays'!AA17)</f>
        <v>20105</v>
      </c>
      <c r="AB17" s="172">
        <f t="shared" si="0"/>
        <v>121563</v>
      </c>
      <c r="AC17" s="173">
        <f t="shared" si="0"/>
        <v>122983</v>
      </c>
    </row>
    <row r="18" spans="1:29" x14ac:dyDescent="0.2">
      <c r="A18" s="137" t="s">
        <v>27</v>
      </c>
      <c r="B18" s="206">
        <f>Monthly!B18-(Saturdays!B18+'Sundays &amp; Holidays'!B18)</f>
        <v>8309</v>
      </c>
      <c r="C18" s="190">
        <f>Monthly!C18-(Saturdays!C18+'Sundays &amp; Holidays'!C18)</f>
        <v>11589</v>
      </c>
      <c r="D18" s="191">
        <f>Monthly!D18-(Saturdays!D18+'Sundays &amp; Holidays'!D18)</f>
        <v>4857</v>
      </c>
      <c r="E18" s="192">
        <f>Monthly!E18-(Saturdays!E18+'Sundays &amp; Holidays'!E18)</f>
        <v>5306</v>
      </c>
      <c r="F18" s="189">
        <f>Monthly!F18-(Saturdays!F18+'Sundays &amp; Holidays'!F18)</f>
        <v>9676</v>
      </c>
      <c r="G18" s="193">
        <f>Monthly!G18-(Saturdays!G18+'Sundays &amp; Holidays'!G18)</f>
        <v>10336</v>
      </c>
      <c r="H18" s="191">
        <f>Monthly!H18-(Saturdays!H18+'Sundays &amp; Holidays'!H18)</f>
        <v>16221</v>
      </c>
      <c r="I18" s="192">
        <f>Monthly!I18-(Saturdays!I18+'Sundays &amp; Holidays'!I18)</f>
        <v>18488</v>
      </c>
      <c r="J18" s="189">
        <f>Monthly!J18-(Saturdays!J18+'Sundays &amp; Holidays'!J18)</f>
        <v>3360</v>
      </c>
      <c r="K18" s="190">
        <f>Monthly!K18-(Saturdays!K18+'Sundays &amp; Holidays'!K18)</f>
        <v>2398</v>
      </c>
      <c r="L18" s="191">
        <f>Monthly!L18-(Saturdays!L18+'Sundays &amp; Holidays'!L18)</f>
        <v>8550</v>
      </c>
      <c r="M18" s="189">
        <f>Monthly!M18-(Saturdays!M18+'Sundays &amp; Holidays'!M18)</f>
        <v>7569</v>
      </c>
      <c r="N18" s="194">
        <f>Monthly!N18-(Saturdays!N18+'Sundays &amp; Holidays'!N18)</f>
        <v>17888</v>
      </c>
      <c r="O18" s="207">
        <f>Monthly!O18-(Saturdays!O18+'Sundays &amp; Holidays'!O18)</f>
        <v>14705</v>
      </c>
      <c r="P18" s="189">
        <f>Monthly!P18-(Saturdays!P18+'Sundays &amp; Holidays'!P18)</f>
        <v>9806</v>
      </c>
      <c r="Q18" s="190">
        <f>Monthly!Q18-(Saturdays!Q18+'Sundays &amp; Holidays'!Q18)</f>
        <v>7453</v>
      </c>
      <c r="R18" s="191">
        <f>Monthly!R18-(Saturdays!R18+'Sundays &amp; Holidays'!R18)</f>
        <v>10755</v>
      </c>
      <c r="S18" s="192">
        <f>Monthly!S18-(Saturdays!S18+'Sundays &amp; Holidays'!S18)</f>
        <v>10645</v>
      </c>
      <c r="T18" s="189">
        <f>Monthly!T18-(Saturdays!T18+'Sundays &amp; Holidays'!T18)</f>
        <v>2732</v>
      </c>
      <c r="U18" s="193">
        <f>Monthly!U18-(Saturdays!U18+'Sundays &amp; Holidays'!U18)</f>
        <v>2470</v>
      </c>
      <c r="V18" s="191">
        <f>Monthly!V18-(Saturdays!V18+'Sundays &amp; Holidays'!V18)</f>
        <v>9330</v>
      </c>
      <c r="W18" s="208">
        <f>Monthly!W18-(Saturdays!W18+'Sundays &amp; Holidays'!W18)</f>
        <v>9200</v>
      </c>
      <c r="X18" s="189">
        <f>Monthly!X18-(Saturdays!X18+'Sundays &amp; Holidays'!X18)</f>
        <v>7821</v>
      </c>
      <c r="Y18" s="193">
        <f>Monthly!Y18-(Saturdays!Y18+'Sundays &amp; Holidays'!Y18)</f>
        <v>3623</v>
      </c>
      <c r="Z18" s="191">
        <f>Monthly!Z18-(Saturdays!Z18+'Sundays &amp; Holidays'!Z18)</f>
        <v>18087</v>
      </c>
      <c r="AA18" s="189">
        <f>Monthly!AA18-(Saturdays!AA18+'Sundays &amp; Holidays'!AA18)</f>
        <v>20656</v>
      </c>
      <c r="AB18" s="172">
        <f t="shared" si="0"/>
        <v>127392</v>
      </c>
      <c r="AC18" s="173">
        <f t="shared" si="0"/>
        <v>124438</v>
      </c>
    </row>
    <row r="19" spans="1:29" x14ac:dyDescent="0.2">
      <c r="A19" s="146" t="s">
        <v>28</v>
      </c>
      <c r="B19" s="203">
        <f>Monthly!B19-(Saturdays!B19+'Sundays &amp; Holidays'!B19)</f>
        <v>8433</v>
      </c>
      <c r="C19" s="197">
        <f>Monthly!C19-(Saturdays!C19+'Sundays &amp; Holidays'!C19)</f>
        <v>14308</v>
      </c>
      <c r="D19" s="198">
        <f>Monthly!D19-(Saturdays!D19+'Sundays &amp; Holidays'!D19)</f>
        <v>5189</v>
      </c>
      <c r="E19" s="199">
        <f>Monthly!E19-(Saturdays!E19+'Sundays &amp; Holidays'!E19)</f>
        <v>5703</v>
      </c>
      <c r="F19" s="196">
        <f>Monthly!F19-(Saturdays!F19+'Sundays &amp; Holidays'!F19)</f>
        <v>9516</v>
      </c>
      <c r="G19" s="200">
        <f>Monthly!G19-(Saturdays!G19+'Sundays &amp; Holidays'!G19)</f>
        <v>14617</v>
      </c>
      <c r="H19" s="198">
        <f>Monthly!H19-(Saturdays!H19+'Sundays &amp; Holidays'!H19)</f>
        <v>17006</v>
      </c>
      <c r="I19" s="199">
        <f>Monthly!I19-(Saturdays!I19+'Sundays &amp; Holidays'!I19)</f>
        <v>23372</v>
      </c>
      <c r="J19" s="196">
        <f>Monthly!J19-(Saturdays!J19+'Sundays &amp; Holidays'!J19)</f>
        <v>4037</v>
      </c>
      <c r="K19" s="197">
        <f>Monthly!K19-(Saturdays!K19+'Sundays &amp; Holidays'!K19)</f>
        <v>2052</v>
      </c>
      <c r="L19" s="198">
        <f>Monthly!L19-(Saturdays!L19+'Sundays &amp; Holidays'!L19)</f>
        <v>12363</v>
      </c>
      <c r="M19" s="196">
        <f>Monthly!M19-(Saturdays!M19+'Sundays &amp; Holidays'!M19)</f>
        <v>6486</v>
      </c>
      <c r="N19" s="201">
        <f>Monthly!N19-(Saturdays!N19+'Sundays &amp; Holidays'!N19)</f>
        <v>24166</v>
      </c>
      <c r="O19" s="204">
        <f>Monthly!O19-(Saturdays!O19+'Sundays &amp; Holidays'!O19)</f>
        <v>15375</v>
      </c>
      <c r="P19" s="196">
        <f>Monthly!P19-(Saturdays!P19+'Sundays &amp; Holidays'!P19)</f>
        <v>11252</v>
      </c>
      <c r="Q19" s="197">
        <f>Monthly!Q19-(Saturdays!Q19+'Sundays &amp; Holidays'!Q19)</f>
        <v>8170</v>
      </c>
      <c r="R19" s="198">
        <f>Monthly!R19-(Saturdays!R19+'Sundays &amp; Holidays'!R19)</f>
        <v>11244</v>
      </c>
      <c r="S19" s="199">
        <f>Monthly!S19-(Saturdays!S19+'Sundays &amp; Holidays'!S19)</f>
        <v>12911</v>
      </c>
      <c r="T19" s="196">
        <f>Monthly!T19-(Saturdays!T19+'Sundays &amp; Holidays'!T19)</f>
        <v>4116</v>
      </c>
      <c r="U19" s="200">
        <f>Monthly!U19-(Saturdays!U19+'Sundays &amp; Holidays'!U19)</f>
        <v>1510</v>
      </c>
      <c r="V19" s="198">
        <f>Monthly!V19-(Saturdays!V19+'Sundays &amp; Holidays'!V19)</f>
        <v>13051</v>
      </c>
      <c r="W19" s="205">
        <f>Monthly!W19-(Saturdays!W19+'Sundays &amp; Holidays'!W19)</f>
        <v>10019</v>
      </c>
      <c r="X19" s="196">
        <f>Monthly!X19-(Saturdays!X19+'Sundays &amp; Holidays'!X19)</f>
        <v>10229</v>
      </c>
      <c r="Y19" s="200">
        <f>Monthly!Y19-(Saturdays!Y19+'Sundays &amp; Holidays'!Y19)</f>
        <v>3471</v>
      </c>
      <c r="Z19" s="198">
        <f>Monthly!Z19-(Saturdays!Z19+'Sundays &amp; Holidays'!Z19)</f>
        <v>19488</v>
      </c>
      <c r="AA19" s="196">
        <f>Monthly!AA19-(Saturdays!AA19+'Sundays &amp; Holidays'!AA19)</f>
        <v>22122</v>
      </c>
      <c r="AB19" s="172">
        <f t="shared" si="0"/>
        <v>150090</v>
      </c>
      <c r="AC19" s="173">
        <f t="shared" si="0"/>
        <v>140116</v>
      </c>
    </row>
    <row r="20" spans="1:29" x14ac:dyDescent="0.2">
      <c r="A20" s="137" t="s">
        <v>29</v>
      </c>
      <c r="B20" s="206">
        <f>Monthly!B20-(Saturdays!B20+'Sundays &amp; Holidays'!B20)</f>
        <v>9582</v>
      </c>
      <c r="C20" s="190">
        <f>Monthly!C20-(Saturdays!C20+'Sundays &amp; Holidays'!C20)</f>
        <v>21114</v>
      </c>
      <c r="D20" s="191">
        <f>Monthly!D20-(Saturdays!D20+'Sundays &amp; Holidays'!D20)</f>
        <v>8193</v>
      </c>
      <c r="E20" s="192">
        <f>Monthly!E20-(Saturdays!E20+'Sundays &amp; Holidays'!E20)</f>
        <v>7012</v>
      </c>
      <c r="F20" s="189">
        <f>Monthly!F20-(Saturdays!F20+'Sundays &amp; Holidays'!F20)</f>
        <v>12629</v>
      </c>
      <c r="G20" s="193">
        <f>Monthly!G20-(Saturdays!G20+'Sundays &amp; Holidays'!G20)</f>
        <v>22543</v>
      </c>
      <c r="H20" s="191">
        <f>Monthly!H20-(Saturdays!H20+'Sundays &amp; Holidays'!H20)</f>
        <v>20092</v>
      </c>
      <c r="I20" s="192">
        <f>Monthly!I20-(Saturdays!I20+'Sundays &amp; Holidays'!I20)</f>
        <v>30377</v>
      </c>
      <c r="J20" s="189">
        <f>Monthly!J20-(Saturdays!J20+'Sundays &amp; Holidays'!J20)</f>
        <v>6656</v>
      </c>
      <c r="K20" s="190">
        <f>Monthly!K20-(Saturdays!K20+'Sundays &amp; Holidays'!K20)</f>
        <v>1961</v>
      </c>
      <c r="L20" s="191">
        <f>Monthly!L20-(Saturdays!L20+'Sundays &amp; Holidays'!L20)</f>
        <v>18732</v>
      </c>
      <c r="M20" s="189">
        <f>Monthly!M20-(Saturdays!M20+'Sundays &amp; Holidays'!M20)</f>
        <v>6585</v>
      </c>
      <c r="N20" s="194">
        <f>Monthly!N20-(Saturdays!N20+'Sundays &amp; Holidays'!N20)</f>
        <v>29764</v>
      </c>
      <c r="O20" s="207">
        <f>Monthly!O20-(Saturdays!O20+'Sundays &amp; Holidays'!O20)</f>
        <v>19571</v>
      </c>
      <c r="P20" s="189">
        <f>Monthly!P20-(Saturdays!P20+'Sundays &amp; Holidays'!P20)</f>
        <v>16377</v>
      </c>
      <c r="Q20" s="190">
        <f>Monthly!Q20-(Saturdays!Q20+'Sundays &amp; Holidays'!Q20)</f>
        <v>10858</v>
      </c>
      <c r="R20" s="191">
        <f>Monthly!R20-(Saturdays!R20+'Sundays &amp; Holidays'!R20)</f>
        <v>15247</v>
      </c>
      <c r="S20" s="192">
        <f>Monthly!S20-(Saturdays!S20+'Sundays &amp; Holidays'!S20)</f>
        <v>17860</v>
      </c>
      <c r="T20" s="189">
        <f>Monthly!T20-(Saturdays!T20+'Sundays &amp; Holidays'!T20)</f>
        <v>8218</v>
      </c>
      <c r="U20" s="193">
        <f>Monthly!U20-(Saturdays!U20+'Sundays &amp; Holidays'!U20)</f>
        <v>1470</v>
      </c>
      <c r="V20" s="191">
        <f>Monthly!V20-(Saturdays!V20+'Sundays &amp; Holidays'!V20)</f>
        <v>19356</v>
      </c>
      <c r="W20" s="208">
        <f>Monthly!W20-(Saturdays!W20+'Sundays &amp; Holidays'!W20)</f>
        <v>12446</v>
      </c>
      <c r="X20" s="189">
        <f>Monthly!X20-(Saturdays!X20+'Sundays &amp; Holidays'!X20)</f>
        <v>15399</v>
      </c>
      <c r="Y20" s="193">
        <f>Monthly!Y20-(Saturdays!Y20+'Sundays &amp; Holidays'!Y20)</f>
        <v>4155</v>
      </c>
      <c r="Z20" s="191">
        <f>Monthly!Z20-(Saturdays!Z20+'Sundays &amp; Holidays'!Z20)</f>
        <v>25264</v>
      </c>
      <c r="AA20" s="189">
        <f>Monthly!AA20-(Saturdays!AA20+'Sundays &amp; Holidays'!AA20)</f>
        <v>26410</v>
      </c>
      <c r="AB20" s="172">
        <f t="shared" si="0"/>
        <v>205509</v>
      </c>
      <c r="AC20" s="173">
        <f t="shared" si="0"/>
        <v>182362</v>
      </c>
    </row>
    <row r="21" spans="1:29" x14ac:dyDescent="0.2">
      <c r="A21" s="146" t="s">
        <v>30</v>
      </c>
      <c r="B21" s="203">
        <f>Monthly!B21-(Saturdays!B21+'Sundays &amp; Holidays'!B21)</f>
        <v>12663</v>
      </c>
      <c r="C21" s="197">
        <f>Monthly!C21-(Saturdays!C21+'Sundays &amp; Holidays'!C21)</f>
        <v>27150</v>
      </c>
      <c r="D21" s="198">
        <f>Monthly!D21-(Saturdays!D21+'Sundays &amp; Holidays'!D21)</f>
        <v>9581</v>
      </c>
      <c r="E21" s="199">
        <f>Monthly!E21-(Saturdays!E21+'Sundays &amp; Holidays'!E21)</f>
        <v>9260</v>
      </c>
      <c r="F21" s="196">
        <f>Monthly!F21-(Saturdays!F21+'Sundays &amp; Holidays'!F21)</f>
        <v>14024</v>
      </c>
      <c r="G21" s="200">
        <f>Monthly!G21-(Saturdays!G21+'Sundays &amp; Holidays'!G21)</f>
        <v>29385</v>
      </c>
      <c r="H21" s="198">
        <f>Monthly!H21-(Saturdays!H21+'Sundays &amp; Holidays'!H21)</f>
        <v>24338</v>
      </c>
      <c r="I21" s="199">
        <f>Monthly!I21-(Saturdays!I21+'Sundays &amp; Holidays'!I21)</f>
        <v>40730</v>
      </c>
      <c r="J21" s="196">
        <f>Monthly!J21-(Saturdays!J21+'Sundays &amp; Holidays'!J21)</f>
        <v>10326</v>
      </c>
      <c r="K21" s="197">
        <f>Monthly!K21-(Saturdays!K21+'Sundays &amp; Holidays'!K21)</f>
        <v>2256</v>
      </c>
      <c r="L21" s="198">
        <f>Monthly!L21-(Saturdays!L21+'Sundays &amp; Holidays'!L21)</f>
        <v>24432</v>
      </c>
      <c r="M21" s="196">
        <f>Monthly!M21-(Saturdays!M21+'Sundays &amp; Holidays'!M21)</f>
        <v>7099</v>
      </c>
      <c r="N21" s="201">
        <f>Monthly!N21-(Saturdays!N21+'Sundays &amp; Holidays'!N21)</f>
        <v>37973</v>
      </c>
      <c r="O21" s="204">
        <f>Monthly!O21-(Saturdays!O21+'Sundays &amp; Holidays'!O21)</f>
        <v>23941</v>
      </c>
      <c r="P21" s="196">
        <f>Monthly!P21-(Saturdays!P21+'Sundays &amp; Holidays'!P21)</f>
        <v>20144</v>
      </c>
      <c r="Q21" s="197">
        <f>Monthly!Q21-(Saturdays!Q21+'Sundays &amp; Holidays'!Q21)</f>
        <v>15984</v>
      </c>
      <c r="R21" s="198">
        <f>Monthly!R21-(Saturdays!R21+'Sundays &amp; Holidays'!R21)</f>
        <v>16391</v>
      </c>
      <c r="S21" s="199">
        <f>Monthly!S21-(Saturdays!S21+'Sundays &amp; Holidays'!S21)</f>
        <v>24366</v>
      </c>
      <c r="T21" s="196">
        <f>Monthly!T21-(Saturdays!T21+'Sundays &amp; Holidays'!T21)</f>
        <v>9082</v>
      </c>
      <c r="U21" s="200">
        <f>Monthly!U21-(Saturdays!U21+'Sundays &amp; Holidays'!U21)</f>
        <v>1631</v>
      </c>
      <c r="V21" s="198">
        <f>Monthly!V21-(Saturdays!V21+'Sundays &amp; Holidays'!V21)</f>
        <v>24580</v>
      </c>
      <c r="W21" s="205">
        <f>Monthly!W21-(Saturdays!W21+'Sundays &amp; Holidays'!W21)</f>
        <v>13412</v>
      </c>
      <c r="X21" s="196">
        <f>Monthly!X21-(Saturdays!X21+'Sundays &amp; Holidays'!X21)</f>
        <v>20264</v>
      </c>
      <c r="Y21" s="200">
        <f>Monthly!Y21-(Saturdays!Y21+'Sundays &amp; Holidays'!Y21)</f>
        <v>5482</v>
      </c>
      <c r="Z21" s="198">
        <f>Monthly!Z21-(Saturdays!Z21+'Sundays &amp; Holidays'!Z21)</f>
        <v>27661</v>
      </c>
      <c r="AA21" s="196">
        <f>Monthly!AA21-(Saturdays!AA21+'Sundays &amp; Holidays'!AA21)</f>
        <v>33020</v>
      </c>
      <c r="AB21" s="172">
        <f t="shared" si="0"/>
        <v>251459</v>
      </c>
      <c r="AC21" s="173">
        <f t="shared" si="0"/>
        <v>233716</v>
      </c>
    </row>
    <row r="22" spans="1:29" x14ac:dyDescent="0.2">
      <c r="A22" s="137" t="s">
        <v>31</v>
      </c>
      <c r="B22" s="206">
        <f>Monthly!B22-(Saturdays!B22+'Sundays &amp; Holidays'!B22)</f>
        <v>12724</v>
      </c>
      <c r="C22" s="190">
        <f>Monthly!C22-(Saturdays!C22+'Sundays &amp; Holidays'!C22)</f>
        <v>26945</v>
      </c>
      <c r="D22" s="191">
        <f>Monthly!D22-(Saturdays!D22+'Sundays &amp; Holidays'!D22)</f>
        <v>6633</v>
      </c>
      <c r="E22" s="192">
        <f>Monthly!E22-(Saturdays!E22+'Sundays &amp; Holidays'!E22)</f>
        <v>9882</v>
      </c>
      <c r="F22" s="189">
        <f>Monthly!F22-(Saturdays!F22+'Sundays &amp; Holidays'!F22)</f>
        <v>12399</v>
      </c>
      <c r="G22" s="193">
        <f>Monthly!G22-(Saturdays!G22+'Sundays &amp; Holidays'!G22)</f>
        <v>29227</v>
      </c>
      <c r="H22" s="191">
        <f>Monthly!H22-(Saturdays!H22+'Sundays &amp; Holidays'!H22)</f>
        <v>22859</v>
      </c>
      <c r="I22" s="192">
        <f>Monthly!I22-(Saturdays!I22+'Sundays &amp; Holidays'!I22)</f>
        <v>39835</v>
      </c>
      <c r="J22" s="189">
        <f>Monthly!J22-(Saturdays!J22+'Sundays &amp; Holidays'!J22)</f>
        <v>7330</v>
      </c>
      <c r="K22" s="190">
        <f>Monthly!K22-(Saturdays!K22+'Sundays &amp; Holidays'!K22)</f>
        <v>2208</v>
      </c>
      <c r="L22" s="191">
        <f>Monthly!L22-(Saturdays!L22+'Sundays &amp; Holidays'!L22)</f>
        <v>24204</v>
      </c>
      <c r="M22" s="189">
        <f>Monthly!M22-(Saturdays!M22+'Sundays &amp; Holidays'!M22)</f>
        <v>6928</v>
      </c>
      <c r="N22" s="194">
        <f>Monthly!N22-(Saturdays!N22+'Sundays &amp; Holidays'!N22)</f>
        <v>34324</v>
      </c>
      <c r="O22" s="207">
        <f>Monthly!O22-(Saturdays!O22+'Sundays &amp; Holidays'!O22)</f>
        <v>25856</v>
      </c>
      <c r="P22" s="189">
        <f>Monthly!P22-(Saturdays!P22+'Sundays &amp; Holidays'!P22)</f>
        <v>16994</v>
      </c>
      <c r="Q22" s="190">
        <f>Monthly!Q22-(Saturdays!Q22+'Sundays &amp; Holidays'!Q22)</f>
        <v>18360</v>
      </c>
      <c r="R22" s="191">
        <f>Monthly!R22-(Saturdays!R22+'Sundays &amp; Holidays'!R22)</f>
        <v>15911</v>
      </c>
      <c r="S22" s="192">
        <f>Monthly!S22-(Saturdays!S22+'Sundays &amp; Holidays'!S22)</f>
        <v>24226</v>
      </c>
      <c r="T22" s="189">
        <f>Monthly!T22-(Saturdays!T22+'Sundays &amp; Holidays'!T22)</f>
        <v>7007</v>
      </c>
      <c r="U22" s="193">
        <f>Monthly!U22-(Saturdays!U22+'Sundays &amp; Holidays'!U22)</f>
        <v>1682</v>
      </c>
      <c r="V22" s="191">
        <f>Monthly!V22-(Saturdays!V22+'Sundays &amp; Holidays'!V22)</f>
        <v>24957</v>
      </c>
      <c r="W22" s="208">
        <f>Monthly!W22-(Saturdays!W22+'Sundays &amp; Holidays'!W22)</f>
        <v>12952</v>
      </c>
      <c r="X22" s="189">
        <f>Monthly!X22-(Saturdays!X22+'Sundays &amp; Holidays'!X22)</f>
        <v>17252</v>
      </c>
      <c r="Y22" s="193">
        <f>Monthly!Y22-(Saturdays!Y22+'Sundays &amp; Holidays'!Y22)</f>
        <v>5755</v>
      </c>
      <c r="Z22" s="191">
        <f>Monthly!Z22-(Saturdays!Z22+'Sundays &amp; Holidays'!Z22)</f>
        <v>24877</v>
      </c>
      <c r="AA22" s="189">
        <f>Monthly!AA22-(Saturdays!AA22+'Sundays &amp; Holidays'!AA22)</f>
        <v>34704</v>
      </c>
      <c r="AB22" s="172">
        <f t="shared" si="0"/>
        <v>227471</v>
      </c>
      <c r="AC22" s="173">
        <f t="shared" si="0"/>
        <v>238560</v>
      </c>
    </row>
    <row r="23" spans="1:29" x14ac:dyDescent="0.2">
      <c r="A23" s="146" t="s">
        <v>32</v>
      </c>
      <c r="B23" s="203">
        <f>Monthly!B23-(Saturdays!B23+'Sundays &amp; Holidays'!B23)</f>
        <v>13610</v>
      </c>
      <c r="C23" s="197">
        <f>Monthly!C23-(Saturdays!C23+'Sundays &amp; Holidays'!C23)</f>
        <v>21984</v>
      </c>
      <c r="D23" s="198">
        <f>Monthly!D23-(Saturdays!D23+'Sundays &amp; Holidays'!D23)</f>
        <v>4125</v>
      </c>
      <c r="E23" s="199">
        <f>Monthly!E23-(Saturdays!E23+'Sundays &amp; Holidays'!E23)</f>
        <v>9032</v>
      </c>
      <c r="F23" s="196">
        <f>Monthly!F23-(Saturdays!F23+'Sundays &amp; Holidays'!F23)</f>
        <v>11060</v>
      </c>
      <c r="G23" s="200">
        <f>Monthly!G23-(Saturdays!G23+'Sundays &amp; Holidays'!G23)</f>
        <v>27096</v>
      </c>
      <c r="H23" s="198">
        <f>Monthly!H23-(Saturdays!H23+'Sundays &amp; Holidays'!H23)</f>
        <v>20462</v>
      </c>
      <c r="I23" s="199">
        <f>Monthly!I23-(Saturdays!I23+'Sundays &amp; Holidays'!I23)</f>
        <v>34573</v>
      </c>
      <c r="J23" s="196">
        <f>Monthly!J23-(Saturdays!J23+'Sundays &amp; Holidays'!J23)</f>
        <v>5758</v>
      </c>
      <c r="K23" s="197">
        <f>Monthly!K23-(Saturdays!K23+'Sundays &amp; Holidays'!K23)</f>
        <v>1822</v>
      </c>
      <c r="L23" s="198">
        <f>Monthly!L23-(Saturdays!L23+'Sundays &amp; Holidays'!L23)</f>
        <v>17395</v>
      </c>
      <c r="M23" s="196">
        <f>Monthly!M23-(Saturdays!M23+'Sundays &amp; Holidays'!M23)</f>
        <v>7733</v>
      </c>
      <c r="N23" s="201">
        <f>Monthly!N23-(Saturdays!N23+'Sundays &amp; Holidays'!N23)</f>
        <v>28261</v>
      </c>
      <c r="O23" s="204">
        <f>Monthly!O23-(Saturdays!O23+'Sundays &amp; Holidays'!O23)</f>
        <v>23433</v>
      </c>
      <c r="P23" s="196">
        <f>Monthly!P23-(Saturdays!P23+'Sundays &amp; Holidays'!P23)</f>
        <v>11354</v>
      </c>
      <c r="Q23" s="197">
        <f>Monthly!Q23-(Saturdays!Q23+'Sundays &amp; Holidays'!Q23)</f>
        <v>15927</v>
      </c>
      <c r="R23" s="198">
        <f>Monthly!R23-(Saturdays!R23+'Sundays &amp; Holidays'!R23)</f>
        <v>12172</v>
      </c>
      <c r="S23" s="199">
        <f>Monthly!S23-(Saturdays!S23+'Sundays &amp; Holidays'!S23)</f>
        <v>18955</v>
      </c>
      <c r="T23" s="196">
        <f>Monthly!T23-(Saturdays!T23+'Sundays &amp; Holidays'!T23)</f>
        <v>3565</v>
      </c>
      <c r="U23" s="200">
        <f>Monthly!U23-(Saturdays!U23+'Sundays &amp; Holidays'!U23)</f>
        <v>2330</v>
      </c>
      <c r="V23" s="198">
        <f>Monthly!V23-(Saturdays!V23+'Sundays &amp; Holidays'!V23)</f>
        <v>17541</v>
      </c>
      <c r="W23" s="205">
        <f>Monthly!W23-(Saturdays!W23+'Sundays &amp; Holidays'!W23)</f>
        <v>10945</v>
      </c>
      <c r="X23" s="196">
        <f>Monthly!X23-(Saturdays!X23+'Sundays &amp; Holidays'!X23)</f>
        <v>12163</v>
      </c>
      <c r="Y23" s="200">
        <f>Monthly!Y23-(Saturdays!Y23+'Sundays &amp; Holidays'!Y23)</f>
        <v>5801</v>
      </c>
      <c r="Z23" s="198">
        <f>Monthly!Z23-(Saturdays!Z23+'Sundays &amp; Holidays'!Z23)</f>
        <v>19535</v>
      </c>
      <c r="AA23" s="196">
        <f>Monthly!AA23-(Saturdays!AA23+'Sundays &amp; Holidays'!AA23)</f>
        <v>24914</v>
      </c>
      <c r="AB23" s="172">
        <f t="shared" si="0"/>
        <v>177001</v>
      </c>
      <c r="AC23" s="173">
        <f t="shared" si="0"/>
        <v>204545</v>
      </c>
    </row>
    <row r="24" spans="1:29" x14ac:dyDescent="0.2">
      <c r="A24" s="137" t="s">
        <v>33</v>
      </c>
      <c r="B24" s="206">
        <f>Monthly!B24-(Saturdays!B24+'Sundays &amp; Holidays'!B24)</f>
        <v>9254</v>
      </c>
      <c r="C24" s="190">
        <f>Monthly!C24-(Saturdays!C24+'Sundays &amp; Holidays'!C24)</f>
        <v>12860</v>
      </c>
      <c r="D24" s="191">
        <f>Monthly!D24-(Saturdays!D24+'Sundays &amp; Holidays'!D24)</f>
        <v>2858</v>
      </c>
      <c r="E24" s="192">
        <f>Monthly!E24-(Saturdays!E24+'Sundays &amp; Holidays'!E24)</f>
        <v>6126</v>
      </c>
      <c r="F24" s="189">
        <f>Monthly!F24-(Saturdays!F24+'Sundays &amp; Holidays'!F24)</f>
        <v>9303</v>
      </c>
      <c r="G24" s="193">
        <f>Monthly!G24-(Saturdays!G24+'Sundays &amp; Holidays'!G24)</f>
        <v>17686</v>
      </c>
      <c r="H24" s="191">
        <f>Monthly!H24-(Saturdays!H24+'Sundays &amp; Holidays'!H24)</f>
        <v>15117</v>
      </c>
      <c r="I24" s="192">
        <f>Monthly!I24-(Saturdays!I24+'Sundays &amp; Holidays'!I24)</f>
        <v>23904</v>
      </c>
      <c r="J24" s="189">
        <f>Monthly!J24-(Saturdays!J24+'Sundays &amp; Holidays'!J24)</f>
        <v>2358</v>
      </c>
      <c r="K24" s="190">
        <f>Monthly!K24-(Saturdays!K24+'Sundays &amp; Holidays'!K24)</f>
        <v>1180</v>
      </c>
      <c r="L24" s="191">
        <f>Monthly!L24-(Saturdays!L24+'Sundays &amp; Holidays'!L24)</f>
        <v>10568</v>
      </c>
      <c r="M24" s="189">
        <f>Monthly!M24-(Saturdays!M24+'Sundays &amp; Holidays'!M24)</f>
        <v>6833</v>
      </c>
      <c r="N24" s="194">
        <f>Monthly!N24-(Saturdays!N24+'Sundays &amp; Holidays'!N24)</f>
        <v>21857</v>
      </c>
      <c r="O24" s="207">
        <f>Monthly!O24-(Saturdays!O24+'Sundays &amp; Holidays'!O24)</f>
        <v>20612</v>
      </c>
      <c r="P24" s="189">
        <f>Monthly!P24-(Saturdays!P24+'Sundays &amp; Holidays'!P24)</f>
        <v>7203</v>
      </c>
      <c r="Q24" s="190">
        <f>Monthly!Q24-(Saturdays!Q24+'Sundays &amp; Holidays'!Q24)</f>
        <v>12229</v>
      </c>
      <c r="R24" s="191">
        <f>Monthly!R24-(Saturdays!R24+'Sundays &amp; Holidays'!R24)</f>
        <v>9626</v>
      </c>
      <c r="S24" s="192">
        <f>Monthly!S24-(Saturdays!S24+'Sundays &amp; Holidays'!S24)</f>
        <v>13381</v>
      </c>
      <c r="T24" s="189">
        <f>Monthly!T24-(Saturdays!T24+'Sundays &amp; Holidays'!T24)</f>
        <v>1633</v>
      </c>
      <c r="U24" s="193">
        <f>Monthly!U24-(Saturdays!U24+'Sundays &amp; Holidays'!U24)</f>
        <v>2462</v>
      </c>
      <c r="V24" s="191">
        <f>Monthly!V24-(Saturdays!V24+'Sundays &amp; Holidays'!V24)</f>
        <v>14591</v>
      </c>
      <c r="W24" s="208">
        <f>Monthly!W24-(Saturdays!W24+'Sundays &amp; Holidays'!W24)</f>
        <v>8953</v>
      </c>
      <c r="X24" s="189">
        <f>Monthly!X24-(Saturdays!X24+'Sundays &amp; Holidays'!X24)</f>
        <v>6658</v>
      </c>
      <c r="Y24" s="193">
        <f>Monthly!Y24-(Saturdays!Y24+'Sundays &amp; Holidays'!Y24)</f>
        <v>6704</v>
      </c>
      <c r="Z24" s="191">
        <f>Monthly!Z24-(Saturdays!Z24+'Sundays &amp; Holidays'!Z24)</f>
        <v>14070</v>
      </c>
      <c r="AA24" s="189">
        <f>Monthly!AA24-(Saturdays!AA24+'Sundays &amp; Holidays'!AA24)</f>
        <v>16500</v>
      </c>
      <c r="AB24" s="172">
        <f t="shared" si="0"/>
        <v>125096</v>
      </c>
      <c r="AC24" s="173">
        <f t="shared" si="0"/>
        <v>149430</v>
      </c>
    </row>
    <row r="25" spans="1:29" x14ac:dyDescent="0.2">
      <c r="A25" s="146" t="s">
        <v>34</v>
      </c>
      <c r="B25" s="203">
        <f>Monthly!B25-(Saturdays!B25+'Sundays &amp; Holidays'!B25)</f>
        <v>2789</v>
      </c>
      <c r="C25" s="197">
        <f>Monthly!C25-(Saturdays!C25+'Sundays &amp; Holidays'!C25)</f>
        <v>5835</v>
      </c>
      <c r="D25" s="198">
        <f>Monthly!D25-(Saturdays!D25+'Sundays &amp; Holidays'!D25)</f>
        <v>1461</v>
      </c>
      <c r="E25" s="199">
        <f>Monthly!E25-(Saturdays!E25+'Sundays &amp; Holidays'!E25)</f>
        <v>3601</v>
      </c>
      <c r="F25" s="196">
        <f>Monthly!F25-(Saturdays!F25+'Sundays &amp; Holidays'!F25)</f>
        <v>3513</v>
      </c>
      <c r="G25" s="200">
        <f>Monthly!G25-(Saturdays!G25+'Sundays &amp; Holidays'!G25)</f>
        <v>11005</v>
      </c>
      <c r="H25" s="198">
        <f>Monthly!H25-(Saturdays!H25+'Sundays &amp; Holidays'!H25)</f>
        <v>6787</v>
      </c>
      <c r="I25" s="199">
        <f>Monthly!I25-(Saturdays!I25+'Sundays &amp; Holidays'!I25)</f>
        <v>14995</v>
      </c>
      <c r="J25" s="196">
        <f>Monthly!J25-(Saturdays!J25+'Sundays &amp; Holidays'!J25)</f>
        <v>820</v>
      </c>
      <c r="K25" s="197">
        <f>Monthly!K25-(Saturdays!K25+'Sundays &amp; Holidays'!K25)</f>
        <v>760</v>
      </c>
      <c r="L25" s="198">
        <f>Monthly!L25-(Saturdays!L25+'Sundays &amp; Holidays'!L25)</f>
        <v>9960</v>
      </c>
      <c r="M25" s="196">
        <f>Monthly!M25-(Saturdays!M25+'Sundays &amp; Holidays'!M25)</f>
        <v>3642</v>
      </c>
      <c r="N25" s="201">
        <f>Monthly!N25-(Saturdays!N25+'Sundays &amp; Holidays'!N25)</f>
        <v>11867</v>
      </c>
      <c r="O25" s="204">
        <f>Monthly!O25-(Saturdays!O25+'Sundays &amp; Holidays'!O25)</f>
        <v>13653</v>
      </c>
      <c r="P25" s="196">
        <f>Monthly!P25-(Saturdays!P25+'Sundays &amp; Holidays'!P25)</f>
        <v>5046</v>
      </c>
      <c r="Q25" s="197">
        <f>Monthly!Q25-(Saturdays!Q25+'Sundays &amp; Holidays'!Q25)</f>
        <v>7071</v>
      </c>
      <c r="R25" s="198">
        <f>Monthly!R25-(Saturdays!R25+'Sundays &amp; Holidays'!R25)</f>
        <v>6431</v>
      </c>
      <c r="S25" s="199">
        <f>Monthly!S25-(Saturdays!S25+'Sundays &amp; Holidays'!S25)</f>
        <v>8689</v>
      </c>
      <c r="T25" s="196">
        <f>Monthly!T25-(Saturdays!T25+'Sundays &amp; Holidays'!T25)</f>
        <v>1102</v>
      </c>
      <c r="U25" s="200">
        <f>Monthly!U25-(Saturdays!U25+'Sundays &amp; Holidays'!U25)</f>
        <v>1341</v>
      </c>
      <c r="V25" s="198">
        <f>Monthly!V25-(Saturdays!V25+'Sundays &amp; Holidays'!V25)</f>
        <v>8378</v>
      </c>
      <c r="W25" s="205">
        <f>Monthly!W25-(Saturdays!W25+'Sundays &amp; Holidays'!W25)</f>
        <v>5010</v>
      </c>
      <c r="X25" s="196">
        <f>Monthly!X25-(Saturdays!X25+'Sundays &amp; Holidays'!X25)</f>
        <v>3259</v>
      </c>
      <c r="Y25" s="200">
        <f>Monthly!Y25-(Saturdays!Y25+'Sundays &amp; Holidays'!Y25)</f>
        <v>4834</v>
      </c>
      <c r="Z25" s="198">
        <f>Monthly!Z25-(Saturdays!Z25+'Sundays &amp; Holidays'!Z25)</f>
        <v>9292</v>
      </c>
      <c r="AA25" s="196">
        <f>Monthly!AA25-(Saturdays!AA25+'Sundays &amp; Holidays'!AA25)</f>
        <v>8618</v>
      </c>
      <c r="AB25" s="172">
        <f t="shared" si="0"/>
        <v>70705</v>
      </c>
      <c r="AC25" s="173">
        <f t="shared" si="0"/>
        <v>89054</v>
      </c>
    </row>
    <row r="26" spans="1:29" x14ac:dyDescent="0.2">
      <c r="A26" s="137" t="s">
        <v>35</v>
      </c>
      <c r="B26" s="206">
        <f>Monthly!B26-(Saturdays!B26+'Sundays &amp; Holidays'!B26)</f>
        <v>0</v>
      </c>
      <c r="C26" s="190">
        <f>Monthly!C26-(Saturdays!C26+'Sundays &amp; Holidays'!C26)</f>
        <v>2520</v>
      </c>
      <c r="D26" s="191">
        <f>Monthly!D26-(Saturdays!D26+'Sundays &amp; Holidays'!D26)</f>
        <v>10</v>
      </c>
      <c r="E26" s="192">
        <f>Monthly!E26-(Saturdays!E26+'Sundays &amp; Holidays'!E26)</f>
        <v>1658</v>
      </c>
      <c r="F26" s="189">
        <f>Monthly!F26-(Saturdays!F26+'Sundays &amp; Holidays'!F26)</f>
        <v>46</v>
      </c>
      <c r="G26" s="193">
        <f>Monthly!G26-(Saturdays!G26+'Sundays &amp; Holidays'!G26)</f>
        <v>3824</v>
      </c>
      <c r="H26" s="191">
        <f>Monthly!H26-(Saturdays!H26+'Sundays &amp; Holidays'!H26)</f>
        <v>712</v>
      </c>
      <c r="I26" s="192">
        <f>Monthly!I26-(Saturdays!I26+'Sundays &amp; Holidays'!I26)</f>
        <v>3938</v>
      </c>
      <c r="J26" s="189">
        <f>Monthly!J26-(Saturdays!J26+'Sundays &amp; Holidays'!J26)</f>
        <v>163</v>
      </c>
      <c r="K26" s="190">
        <f>Monthly!K26-(Saturdays!K26+'Sundays &amp; Holidays'!K26)</f>
        <v>203</v>
      </c>
      <c r="L26" s="191">
        <f>Monthly!L26-(Saturdays!L26+'Sundays &amp; Holidays'!L26)</f>
        <v>1567</v>
      </c>
      <c r="M26" s="189">
        <f>Monthly!M26-(Saturdays!M26+'Sundays &amp; Holidays'!M26)</f>
        <v>539</v>
      </c>
      <c r="N26" s="194">
        <f>Monthly!N26-(Saturdays!N26+'Sundays &amp; Holidays'!N26)</f>
        <v>1638</v>
      </c>
      <c r="O26" s="207">
        <f>Monthly!O26-(Saturdays!O26+'Sundays &amp; Holidays'!O26)</f>
        <v>1509</v>
      </c>
      <c r="P26" s="189">
        <f>Monthly!P26-(Saturdays!P26+'Sundays &amp; Holidays'!P26)</f>
        <v>677</v>
      </c>
      <c r="Q26" s="190">
        <f>Monthly!Q26-(Saturdays!Q26+'Sundays &amp; Holidays'!Q26)</f>
        <v>1029</v>
      </c>
      <c r="R26" s="191">
        <f>Monthly!R26-(Saturdays!R26+'Sundays &amp; Holidays'!R26)</f>
        <v>917</v>
      </c>
      <c r="S26" s="192">
        <f>Monthly!S26-(Saturdays!S26+'Sundays &amp; Holidays'!S26)</f>
        <v>554</v>
      </c>
      <c r="T26" s="189">
        <f>Monthly!T26-(Saturdays!T26+'Sundays &amp; Holidays'!T26)</f>
        <v>127</v>
      </c>
      <c r="U26" s="193">
        <f>Monthly!U26-(Saturdays!U26+'Sundays &amp; Holidays'!U26)</f>
        <v>141</v>
      </c>
      <c r="V26" s="191">
        <f>Monthly!V26-(Saturdays!V26+'Sundays &amp; Holidays'!V26)</f>
        <v>716</v>
      </c>
      <c r="W26" s="208">
        <f>Monthly!W26-(Saturdays!W26+'Sundays &amp; Holidays'!W26)</f>
        <v>220</v>
      </c>
      <c r="X26" s="189">
        <f>Monthly!X26-(Saturdays!X26+'Sundays &amp; Holidays'!X26)</f>
        <v>424</v>
      </c>
      <c r="Y26" s="193">
        <f>Monthly!Y26-(Saturdays!Y26+'Sundays &amp; Holidays'!Y26)</f>
        <v>343</v>
      </c>
      <c r="Z26" s="191">
        <f>Monthly!Z26-(Saturdays!Z26+'Sundays &amp; Holidays'!Z26)</f>
        <v>468</v>
      </c>
      <c r="AA26" s="189">
        <f>Monthly!AA26-(Saturdays!AA26+'Sundays &amp; Holidays'!AA26)</f>
        <v>558</v>
      </c>
      <c r="AB26" s="172">
        <f t="shared" si="0"/>
        <v>7465</v>
      </c>
      <c r="AC26" s="173">
        <f t="shared" si="0"/>
        <v>17036</v>
      </c>
    </row>
    <row r="27" spans="1:29" x14ac:dyDescent="0.2">
      <c r="A27" s="146" t="s">
        <v>36</v>
      </c>
      <c r="B27" s="203">
        <f>Monthly!B27-(Saturdays!B27+'Sundays &amp; Holidays'!B27)</f>
        <v>0</v>
      </c>
      <c r="C27" s="197">
        <f>Monthly!C27-(Saturdays!C27+'Sundays &amp; Holidays'!C27)</f>
        <v>0</v>
      </c>
      <c r="D27" s="198">
        <f>Monthly!D27-(Saturdays!D27+'Sundays &amp; Holidays'!D27)</f>
        <v>0</v>
      </c>
      <c r="E27" s="199">
        <f>Monthly!E27-(Saturdays!E27+'Sundays &amp; Holidays'!E27)</f>
        <v>0</v>
      </c>
      <c r="F27" s="196">
        <f>Monthly!F27-(Saturdays!F27+'Sundays &amp; Holidays'!F27)</f>
        <v>0</v>
      </c>
      <c r="G27" s="200">
        <f>Monthly!G27-(Saturdays!G27+'Sundays &amp; Holidays'!G27)</f>
        <v>0</v>
      </c>
      <c r="H27" s="198">
        <f>Monthly!H27-(Saturdays!H27+'Sundays &amp; Holidays'!H27)</f>
        <v>0</v>
      </c>
      <c r="I27" s="199">
        <f>Monthly!I27-(Saturdays!I27+'Sundays &amp; Holidays'!I27)</f>
        <v>0</v>
      </c>
      <c r="J27" s="196">
        <f>Monthly!J27-(Saturdays!J27+'Sundays &amp; Holidays'!J27)</f>
        <v>0</v>
      </c>
      <c r="K27" s="200">
        <f>Monthly!K27-(Saturdays!K27+'Sundays &amp; Holidays'!K27)</f>
        <v>0</v>
      </c>
      <c r="L27" s="198">
        <f>Monthly!L27-(Saturdays!L27+'Sundays &amp; Holidays'!L27)</f>
        <v>0</v>
      </c>
      <c r="M27" s="196">
        <f>Monthly!M27-(Saturdays!M27+'Sundays &amp; Holidays'!M27)</f>
        <v>0</v>
      </c>
      <c r="N27" s="201">
        <f>Monthly!N27-(Saturdays!N27+'Sundays &amp; Holidays'!N27)</f>
        <v>0</v>
      </c>
      <c r="O27" s="204">
        <f>Monthly!O27-(Saturdays!O27+'Sundays &amp; Holidays'!O27)</f>
        <v>0</v>
      </c>
      <c r="P27" s="196">
        <f>Monthly!P27-(Saturdays!P27+'Sundays &amp; Holidays'!P27)</f>
        <v>0</v>
      </c>
      <c r="Q27" s="200">
        <f>Monthly!Q27-(Saturdays!Q27+'Sundays &amp; Holidays'!Q27)</f>
        <v>0</v>
      </c>
      <c r="R27" s="198">
        <f>Monthly!R27-(Saturdays!R27+'Sundays &amp; Holidays'!R27)</f>
        <v>0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0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0</v>
      </c>
      <c r="AC27" s="173">
        <f t="shared" si="0"/>
        <v>0</v>
      </c>
    </row>
    <row r="28" spans="1:29" x14ac:dyDescent="0.2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0</v>
      </c>
      <c r="E28" s="140">
        <f>Monthly!E28-(Saturdays!E28+'Sundays &amp; Holidays'!E28)</f>
        <v>0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0</v>
      </c>
      <c r="AC28" s="173">
        <f t="shared" si="0"/>
        <v>0</v>
      </c>
    </row>
    <row r="29" spans="1:29" x14ac:dyDescent="0.2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3.5" thickBot="1" x14ac:dyDescent="0.25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4.25" thickTop="1" thickBot="1" x14ac:dyDescent="0.25">
      <c r="A31" s="279" t="s">
        <v>13</v>
      </c>
      <c r="B31" s="20">
        <f t="shared" ref="B31:AA31" si="1">SUM(B7:B30)</f>
        <v>225138</v>
      </c>
      <c r="C31" s="21">
        <f t="shared" si="1"/>
        <v>231592</v>
      </c>
      <c r="D31" s="280">
        <f t="shared" si="1"/>
        <v>113421</v>
      </c>
      <c r="E31" s="281">
        <f t="shared" si="1"/>
        <v>109275</v>
      </c>
      <c r="F31" s="20">
        <f t="shared" si="1"/>
        <v>283876</v>
      </c>
      <c r="G31" s="21">
        <f t="shared" si="1"/>
        <v>248981</v>
      </c>
      <c r="H31" s="280">
        <f t="shared" si="1"/>
        <v>366338</v>
      </c>
      <c r="I31" s="281">
        <f t="shared" si="1"/>
        <v>385453</v>
      </c>
      <c r="J31" s="20">
        <f t="shared" si="1"/>
        <v>65518</v>
      </c>
      <c r="K31" s="21">
        <f t="shared" si="1"/>
        <v>65937</v>
      </c>
      <c r="L31" s="280">
        <f t="shared" si="1"/>
        <v>195218</v>
      </c>
      <c r="M31" s="281">
        <f t="shared" si="1"/>
        <v>200406</v>
      </c>
      <c r="N31" s="20">
        <f t="shared" si="1"/>
        <v>395094</v>
      </c>
      <c r="O31" s="21">
        <f t="shared" si="1"/>
        <v>409199</v>
      </c>
      <c r="P31" s="280">
        <f t="shared" si="1"/>
        <v>209457</v>
      </c>
      <c r="Q31" s="281">
        <f t="shared" si="1"/>
        <v>209907</v>
      </c>
      <c r="R31" s="20">
        <f t="shared" si="1"/>
        <v>237778</v>
      </c>
      <c r="S31" s="21">
        <f t="shared" si="1"/>
        <v>252248</v>
      </c>
      <c r="T31" s="280">
        <f t="shared" si="1"/>
        <v>58956</v>
      </c>
      <c r="U31" s="281">
        <f t="shared" si="1"/>
        <v>64457</v>
      </c>
      <c r="V31" s="20">
        <f t="shared" si="1"/>
        <v>200333</v>
      </c>
      <c r="W31" s="21">
        <f t="shared" si="1"/>
        <v>224644</v>
      </c>
      <c r="X31" s="280">
        <f t="shared" si="1"/>
        <v>186481</v>
      </c>
      <c r="Y31" s="281">
        <f t="shared" si="1"/>
        <v>115468</v>
      </c>
      <c r="Z31" s="20">
        <f t="shared" si="1"/>
        <v>359540</v>
      </c>
      <c r="AA31" s="21">
        <f t="shared" si="1"/>
        <v>373257</v>
      </c>
      <c r="AB31" s="280">
        <f>SUM(AB7:AB30)</f>
        <v>2897148</v>
      </c>
      <c r="AC31" s="21">
        <f>SUM(AC7:AC30)</f>
        <v>2890824</v>
      </c>
    </row>
    <row r="32" spans="1:29" ht="15.75" thickTop="1" x14ac:dyDescent="0.2">
      <c r="AB32" s="282" t="str">
        <f>IF(AB31='Daily Total'!D44,"Correct","Wrong")</f>
        <v>Correct</v>
      </c>
      <c r="AC32" s="282" t="str">
        <f>IF(AC31='Daily Total'!E44,"Correct","Wrong")</f>
        <v>Correct</v>
      </c>
    </row>
    <row r="35" spans="1:29" x14ac:dyDescent="0.2">
      <c r="A35" s="283" t="s">
        <v>86</v>
      </c>
      <c r="B35" s="284"/>
      <c r="C35" s="28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3"/>
      <c r="AC35" s="283"/>
    </row>
    <row r="36" spans="1:29" ht="13.5" thickBot="1" x14ac:dyDescent="0.25">
      <c r="A36" s="283"/>
      <c r="B36" s="284"/>
      <c r="C36" s="28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3"/>
      <c r="AC36" s="283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3.5" thickTop="1" x14ac:dyDescent="0.2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 x14ac:dyDescent="0.2">
      <c r="A40" s="137" t="s">
        <v>17</v>
      </c>
      <c r="B40" s="189">
        <f t="shared" ref="B40:AA40" si="3">+B8/$B$65</f>
        <v>121.9047619047619</v>
      </c>
      <c r="C40" s="190">
        <f t="shared" si="3"/>
        <v>0</v>
      </c>
      <c r="D40" s="191">
        <f t="shared" si="3"/>
        <v>116.9047619047619</v>
      </c>
      <c r="E40" s="192">
        <f t="shared" si="3"/>
        <v>0.95238095238095233</v>
      </c>
      <c r="F40" s="189">
        <f t="shared" si="3"/>
        <v>326.28571428571428</v>
      </c>
      <c r="G40" s="193">
        <f t="shared" si="3"/>
        <v>1.8095238095238095</v>
      </c>
      <c r="H40" s="191">
        <f t="shared" si="3"/>
        <v>237.23809523809524</v>
      </c>
      <c r="I40" s="192">
        <f t="shared" si="3"/>
        <v>18.761904761904763</v>
      </c>
      <c r="J40" s="189">
        <f t="shared" si="3"/>
        <v>9.1904761904761898</v>
      </c>
      <c r="K40" s="193">
        <f t="shared" si="3"/>
        <v>8.7619047619047628</v>
      </c>
      <c r="L40" s="191">
        <f t="shared" si="3"/>
        <v>16.047619047619047</v>
      </c>
      <c r="M40" s="189">
        <f t="shared" si="3"/>
        <v>31.714285714285715</v>
      </c>
      <c r="N40" s="194">
        <f t="shared" si="3"/>
        <v>82.238095238095241</v>
      </c>
      <c r="O40" s="195">
        <f t="shared" si="3"/>
        <v>67.285714285714292</v>
      </c>
      <c r="P40" s="189">
        <f t="shared" si="3"/>
        <v>27.952380952380953</v>
      </c>
      <c r="Q40" s="193">
        <f t="shared" si="3"/>
        <v>35.666666666666664</v>
      </c>
      <c r="R40" s="191">
        <f t="shared" si="3"/>
        <v>8.2380952380952372</v>
      </c>
      <c r="S40" s="192">
        <f t="shared" si="3"/>
        <v>37.285714285714285</v>
      </c>
      <c r="T40" s="189">
        <f t="shared" si="3"/>
        <v>0.2857142857142857</v>
      </c>
      <c r="U40" s="193">
        <f t="shared" si="3"/>
        <v>3.0952380952380953</v>
      </c>
      <c r="V40" s="191">
        <f t="shared" si="3"/>
        <v>1.0476190476190477</v>
      </c>
      <c r="W40" s="192">
        <f t="shared" si="3"/>
        <v>0.23809523809523808</v>
      </c>
      <c r="X40" s="189">
        <f t="shared" si="3"/>
        <v>0.8571428571428571</v>
      </c>
      <c r="Y40" s="193">
        <f t="shared" si="3"/>
        <v>0</v>
      </c>
      <c r="Z40" s="191">
        <f t="shared" si="3"/>
        <v>0</v>
      </c>
      <c r="AA40" s="189">
        <f t="shared" si="3"/>
        <v>0</v>
      </c>
      <c r="AB40" s="172">
        <f>+B40+D40+F40+H40+J40+L40+N40+P40+R40+T40+V40+X40+Z40</f>
        <v>948.19047619047603</v>
      </c>
      <c r="AC40" s="173">
        <f>+C40+E40+G40+I40+K40+M40+O40+Q40+S40+U40+W40+Y40+AA40</f>
        <v>205.57142857142856</v>
      </c>
    </row>
    <row r="41" spans="1:29" x14ac:dyDescent="0.2">
      <c r="A41" s="146" t="s">
        <v>18</v>
      </c>
      <c r="B41" s="196">
        <f t="shared" ref="B41:AA41" si="4">+B9/$B$65</f>
        <v>636.80952380952385</v>
      </c>
      <c r="C41" s="197">
        <f t="shared" si="4"/>
        <v>10.80952380952381</v>
      </c>
      <c r="D41" s="198">
        <f t="shared" si="4"/>
        <v>369.71428571428572</v>
      </c>
      <c r="E41" s="199">
        <f t="shared" si="4"/>
        <v>64.238095238095241</v>
      </c>
      <c r="F41" s="196">
        <f t="shared" si="4"/>
        <v>1123.5238095238096</v>
      </c>
      <c r="G41" s="200">
        <f t="shared" si="4"/>
        <v>181.0952380952381</v>
      </c>
      <c r="H41" s="198">
        <f t="shared" si="4"/>
        <v>976.33333333333337</v>
      </c>
      <c r="I41" s="199">
        <f t="shared" si="4"/>
        <v>316.66666666666669</v>
      </c>
      <c r="J41" s="196">
        <f t="shared" si="4"/>
        <v>43.904761904761905</v>
      </c>
      <c r="K41" s="200">
        <f t="shared" si="4"/>
        <v>92.666666666666671</v>
      </c>
      <c r="L41" s="198">
        <f t="shared" si="4"/>
        <v>171.0952380952381</v>
      </c>
      <c r="M41" s="196">
        <f t="shared" si="4"/>
        <v>367.28571428571428</v>
      </c>
      <c r="N41" s="201">
        <f t="shared" si="4"/>
        <v>729.33333333333337</v>
      </c>
      <c r="O41" s="202">
        <f t="shared" si="4"/>
        <v>804.47619047619048</v>
      </c>
      <c r="P41" s="196">
        <f t="shared" si="4"/>
        <v>380.8095238095238</v>
      </c>
      <c r="Q41" s="200">
        <f t="shared" si="4"/>
        <v>505.66666666666669</v>
      </c>
      <c r="R41" s="198">
        <f t="shared" si="4"/>
        <v>372.33333333333331</v>
      </c>
      <c r="S41" s="199">
        <f t="shared" si="4"/>
        <v>467.33333333333331</v>
      </c>
      <c r="T41" s="196">
        <f t="shared" si="4"/>
        <v>57.571428571428569</v>
      </c>
      <c r="U41" s="200">
        <f t="shared" si="4"/>
        <v>203.9047619047619</v>
      </c>
      <c r="V41" s="198">
        <f t="shared" si="4"/>
        <v>204.33333333333334</v>
      </c>
      <c r="W41" s="199">
        <f t="shared" si="4"/>
        <v>511.61904761904759</v>
      </c>
      <c r="X41" s="196">
        <f t="shared" si="4"/>
        <v>346.28571428571428</v>
      </c>
      <c r="Y41" s="200">
        <f t="shared" si="4"/>
        <v>283.8095238095238</v>
      </c>
      <c r="Z41" s="198">
        <f t="shared" si="4"/>
        <v>743.76190476190482</v>
      </c>
      <c r="AA41" s="196">
        <f t="shared" si="4"/>
        <v>518.42857142857144</v>
      </c>
      <c r="AB41" s="172">
        <f t="shared" ref="AB41:AB62" si="5">+B41+D41+F41+H41+J41+L41+N41+P41+R41+T41+V41+X41+Z41</f>
        <v>6155.8095238095239</v>
      </c>
      <c r="AC41" s="173">
        <f t="shared" ref="AC41:AC62" si="6">+C41+E41+G41+I41+K41+M41+O41+Q41+S41+U41+W41+Y41+AA41</f>
        <v>4328</v>
      </c>
    </row>
    <row r="42" spans="1:29" x14ac:dyDescent="0.2">
      <c r="A42" s="137" t="s">
        <v>19</v>
      </c>
      <c r="B42" s="189">
        <f t="shared" ref="B42:AA42" si="7">+B10/$B$65</f>
        <v>1106.5714285714287</v>
      </c>
      <c r="C42" s="190">
        <f t="shared" si="7"/>
        <v>410.38095238095241</v>
      </c>
      <c r="D42" s="191">
        <f t="shared" si="7"/>
        <v>556.42857142857144</v>
      </c>
      <c r="E42" s="192">
        <f t="shared" si="7"/>
        <v>324.8095238095238</v>
      </c>
      <c r="F42" s="189">
        <f t="shared" si="7"/>
        <v>1391.7619047619048</v>
      </c>
      <c r="G42" s="193">
        <f t="shared" si="7"/>
        <v>544.33333333333337</v>
      </c>
      <c r="H42" s="191">
        <f t="shared" si="7"/>
        <v>1464.0952380952381</v>
      </c>
      <c r="I42" s="192">
        <f t="shared" si="7"/>
        <v>795.23809523809518</v>
      </c>
      <c r="J42" s="189">
        <f t="shared" si="7"/>
        <v>87.238095238095241</v>
      </c>
      <c r="K42" s="193">
        <f t="shared" si="7"/>
        <v>276.04761904761904</v>
      </c>
      <c r="L42" s="191">
        <f t="shared" si="7"/>
        <v>343.38095238095241</v>
      </c>
      <c r="M42" s="189">
        <f t="shared" si="7"/>
        <v>801.80952380952385</v>
      </c>
      <c r="N42" s="194">
        <f t="shared" si="7"/>
        <v>1265.7619047619048</v>
      </c>
      <c r="O42" s="195">
        <f t="shared" si="7"/>
        <v>1510.5238095238096</v>
      </c>
      <c r="P42" s="189">
        <f t="shared" si="7"/>
        <v>764.28571428571433</v>
      </c>
      <c r="Q42" s="193">
        <f t="shared" si="7"/>
        <v>869.23809523809518</v>
      </c>
      <c r="R42" s="191">
        <f t="shared" si="7"/>
        <v>831.90476190476193</v>
      </c>
      <c r="S42" s="192">
        <f t="shared" si="7"/>
        <v>797.52380952380952</v>
      </c>
      <c r="T42" s="189">
        <f t="shared" si="7"/>
        <v>122.0952380952381</v>
      </c>
      <c r="U42" s="193">
        <f t="shared" si="7"/>
        <v>360.95238095238096</v>
      </c>
      <c r="V42" s="191">
        <f t="shared" si="7"/>
        <v>398.85714285714283</v>
      </c>
      <c r="W42" s="192">
        <f t="shared" si="7"/>
        <v>894.47619047619048</v>
      </c>
      <c r="X42" s="189">
        <f t="shared" si="7"/>
        <v>674.04761904761904</v>
      </c>
      <c r="Y42" s="193">
        <f t="shared" si="7"/>
        <v>508.85714285714283</v>
      </c>
      <c r="Z42" s="191">
        <f t="shared" si="7"/>
        <v>1187.6190476190477</v>
      </c>
      <c r="AA42" s="189">
        <f t="shared" si="7"/>
        <v>979.66666666666663</v>
      </c>
      <c r="AB42" s="172">
        <f t="shared" si="5"/>
        <v>10194.04761904762</v>
      </c>
      <c r="AC42" s="173">
        <f t="shared" si="6"/>
        <v>9073.8571428571431</v>
      </c>
    </row>
    <row r="43" spans="1:29" x14ac:dyDescent="0.2">
      <c r="A43" s="146" t="s">
        <v>20</v>
      </c>
      <c r="B43" s="196">
        <f t="shared" ref="B43:AA43" si="8">+B11/$B$65</f>
        <v>1206.7142857142858</v>
      </c>
      <c r="C43" s="197">
        <f t="shared" si="8"/>
        <v>523.61904761904759</v>
      </c>
      <c r="D43" s="198">
        <f t="shared" si="8"/>
        <v>590.71428571428567</v>
      </c>
      <c r="E43" s="199">
        <f t="shared" si="8"/>
        <v>387.47619047619048</v>
      </c>
      <c r="F43" s="196">
        <f t="shared" si="8"/>
        <v>1413.952380952381</v>
      </c>
      <c r="G43" s="200">
        <f t="shared" si="8"/>
        <v>660</v>
      </c>
      <c r="H43" s="198">
        <f t="shared" si="8"/>
        <v>1512.4761904761904</v>
      </c>
      <c r="I43" s="199">
        <f t="shared" si="8"/>
        <v>1034.2857142857142</v>
      </c>
      <c r="J43" s="196">
        <f t="shared" si="8"/>
        <v>156.38095238095238</v>
      </c>
      <c r="K43" s="200">
        <f t="shared" si="8"/>
        <v>457.38095238095241</v>
      </c>
      <c r="L43" s="198">
        <f t="shared" si="8"/>
        <v>452.61904761904759</v>
      </c>
      <c r="M43" s="196">
        <f t="shared" si="8"/>
        <v>1282.952380952381</v>
      </c>
      <c r="N43" s="201">
        <f t="shared" si="8"/>
        <v>1451.7619047619048</v>
      </c>
      <c r="O43" s="202">
        <f t="shared" si="8"/>
        <v>2017.6190476190477</v>
      </c>
      <c r="P43" s="196">
        <f t="shared" si="8"/>
        <v>954.66666666666663</v>
      </c>
      <c r="Q43" s="200">
        <f t="shared" si="8"/>
        <v>939.52380952380952</v>
      </c>
      <c r="R43" s="198">
        <f t="shared" si="8"/>
        <v>1154.8095238095239</v>
      </c>
      <c r="S43" s="199">
        <f t="shared" si="8"/>
        <v>840.90476190476193</v>
      </c>
      <c r="T43" s="196">
        <f t="shared" si="8"/>
        <v>146.76190476190476</v>
      </c>
      <c r="U43" s="200">
        <f t="shared" si="8"/>
        <v>541.61904761904759</v>
      </c>
      <c r="V43" s="198">
        <f t="shared" si="8"/>
        <v>446.09523809523807</v>
      </c>
      <c r="W43" s="199">
        <f t="shared" si="8"/>
        <v>1068.7619047619048</v>
      </c>
      <c r="X43" s="196">
        <f t="shared" si="8"/>
        <v>782.19047619047615</v>
      </c>
      <c r="Y43" s="200">
        <f t="shared" si="8"/>
        <v>735.23809523809518</v>
      </c>
      <c r="Z43" s="198">
        <f t="shared" si="8"/>
        <v>1450</v>
      </c>
      <c r="AA43" s="196">
        <f t="shared" si="8"/>
        <v>1182.047619047619</v>
      </c>
      <c r="AB43" s="172">
        <f t="shared" si="5"/>
        <v>11719.142857142859</v>
      </c>
      <c r="AC43" s="173">
        <f t="shared" si="6"/>
        <v>11671.428571428571</v>
      </c>
    </row>
    <row r="44" spans="1:29" x14ac:dyDescent="0.2">
      <c r="A44" s="137" t="s">
        <v>21</v>
      </c>
      <c r="B44" s="189">
        <f t="shared" ref="B44:AA44" si="9">+B12/$B$65</f>
        <v>1033.4285714285713</v>
      </c>
      <c r="C44" s="190">
        <f t="shared" si="9"/>
        <v>485.61904761904759</v>
      </c>
      <c r="D44" s="191">
        <f t="shared" si="9"/>
        <v>418.38095238095241</v>
      </c>
      <c r="E44" s="192">
        <f t="shared" si="9"/>
        <v>357.95238095238096</v>
      </c>
      <c r="F44" s="189">
        <f t="shared" si="9"/>
        <v>1289.7619047619048</v>
      </c>
      <c r="G44" s="193">
        <f t="shared" si="9"/>
        <v>537.57142857142856</v>
      </c>
      <c r="H44" s="191">
        <f t="shared" si="9"/>
        <v>1335.952380952381</v>
      </c>
      <c r="I44" s="192">
        <f t="shared" si="9"/>
        <v>933.71428571428567</v>
      </c>
      <c r="J44" s="189">
        <f t="shared" si="9"/>
        <v>141.14285714285714</v>
      </c>
      <c r="K44" s="193">
        <f t="shared" si="9"/>
        <v>411.28571428571428</v>
      </c>
      <c r="L44" s="191">
        <f t="shared" si="9"/>
        <v>389.8095238095238</v>
      </c>
      <c r="M44" s="189">
        <f t="shared" si="9"/>
        <v>1190.2857142857142</v>
      </c>
      <c r="N44" s="194">
        <f t="shared" si="9"/>
        <v>1151.5238095238096</v>
      </c>
      <c r="O44" s="195">
        <f t="shared" si="9"/>
        <v>1868.7619047619048</v>
      </c>
      <c r="P44" s="189">
        <f t="shared" si="9"/>
        <v>774.47619047619048</v>
      </c>
      <c r="Q44" s="193">
        <f t="shared" si="9"/>
        <v>765.90476190476193</v>
      </c>
      <c r="R44" s="191">
        <f t="shared" si="9"/>
        <v>998.09523809523807</v>
      </c>
      <c r="S44" s="192">
        <f t="shared" si="9"/>
        <v>741.28571428571433</v>
      </c>
      <c r="T44" s="189">
        <f t="shared" si="9"/>
        <v>130.38095238095238</v>
      </c>
      <c r="U44" s="193">
        <f t="shared" si="9"/>
        <v>404.14285714285717</v>
      </c>
      <c r="V44" s="191">
        <f t="shared" si="9"/>
        <v>369.1904761904762</v>
      </c>
      <c r="W44" s="192">
        <f t="shared" si="9"/>
        <v>926.95238095238096</v>
      </c>
      <c r="X44" s="189">
        <f t="shared" si="9"/>
        <v>665.28571428571433</v>
      </c>
      <c r="Y44" s="193">
        <f t="shared" si="9"/>
        <v>629.90476190476193</v>
      </c>
      <c r="Z44" s="191">
        <f t="shared" si="9"/>
        <v>1289.952380952381</v>
      </c>
      <c r="AA44" s="189">
        <f t="shared" si="9"/>
        <v>1098.8095238095239</v>
      </c>
      <c r="AB44" s="172">
        <f t="shared" si="5"/>
        <v>9987.3809523809541</v>
      </c>
      <c r="AC44" s="173">
        <f t="shared" si="6"/>
        <v>10352.190476190477</v>
      </c>
    </row>
    <row r="45" spans="1:29" x14ac:dyDescent="0.2">
      <c r="A45" s="146" t="s">
        <v>22</v>
      </c>
      <c r="B45" s="196">
        <f t="shared" ref="B45:AA45" si="10">+B13/$B$65</f>
        <v>859.47619047619048</v>
      </c>
      <c r="C45" s="197">
        <f t="shared" si="10"/>
        <v>631.23809523809518</v>
      </c>
      <c r="D45" s="198">
        <f t="shared" si="10"/>
        <v>360.57142857142856</v>
      </c>
      <c r="E45" s="199">
        <f t="shared" si="10"/>
        <v>304.95238095238096</v>
      </c>
      <c r="F45" s="196">
        <f t="shared" si="10"/>
        <v>1288.9047619047619</v>
      </c>
      <c r="G45" s="200">
        <f t="shared" si="10"/>
        <v>444.1904761904762</v>
      </c>
      <c r="H45" s="198">
        <f t="shared" si="10"/>
        <v>1376.3809523809523</v>
      </c>
      <c r="I45" s="199">
        <f t="shared" si="10"/>
        <v>961.14285714285711</v>
      </c>
      <c r="J45" s="196">
        <f t="shared" si="10"/>
        <v>145.33333333333334</v>
      </c>
      <c r="K45" s="200">
        <f t="shared" si="10"/>
        <v>414.09523809523807</v>
      </c>
      <c r="L45" s="198">
        <f t="shared" si="10"/>
        <v>372.28571428571428</v>
      </c>
      <c r="M45" s="196">
        <f t="shared" si="10"/>
        <v>1061.2380952380952</v>
      </c>
      <c r="N45" s="201">
        <f t="shared" si="10"/>
        <v>1030.1904761904761</v>
      </c>
      <c r="O45" s="202">
        <f t="shared" si="10"/>
        <v>1779.7142857142858</v>
      </c>
      <c r="P45" s="196">
        <f t="shared" si="10"/>
        <v>613.19047619047615</v>
      </c>
      <c r="Q45" s="200">
        <f t="shared" si="10"/>
        <v>640.09523809523807</v>
      </c>
      <c r="R45" s="198">
        <f t="shared" si="10"/>
        <v>881</v>
      </c>
      <c r="S45" s="199">
        <f t="shared" si="10"/>
        <v>713.33333333333337</v>
      </c>
      <c r="T45" s="196">
        <f t="shared" si="10"/>
        <v>118.23809523809524</v>
      </c>
      <c r="U45" s="200">
        <f t="shared" si="10"/>
        <v>259.61904761904759</v>
      </c>
      <c r="V45" s="198">
        <f t="shared" si="10"/>
        <v>365.57142857142856</v>
      </c>
      <c r="W45" s="199">
        <f t="shared" si="10"/>
        <v>935.19047619047615</v>
      </c>
      <c r="X45" s="196">
        <f t="shared" si="10"/>
        <v>532.85714285714289</v>
      </c>
      <c r="Y45" s="200">
        <f t="shared" si="10"/>
        <v>457</v>
      </c>
      <c r="Z45" s="198">
        <f t="shared" si="10"/>
        <v>1177.9047619047619</v>
      </c>
      <c r="AA45" s="196">
        <f t="shared" si="10"/>
        <v>1035.7142857142858</v>
      </c>
      <c r="AB45" s="172">
        <f t="shared" si="5"/>
        <v>9121.9047619047615</v>
      </c>
      <c r="AC45" s="173">
        <f t="shared" si="6"/>
        <v>9637.5238095238092</v>
      </c>
    </row>
    <row r="46" spans="1:29" x14ac:dyDescent="0.2">
      <c r="A46" s="137" t="s">
        <v>23</v>
      </c>
      <c r="B46" s="189">
        <f t="shared" ref="B46:AA46" si="11">+B14/$B$65</f>
        <v>624.33333333333337</v>
      </c>
      <c r="C46" s="190">
        <f t="shared" si="11"/>
        <v>566.19047619047615</v>
      </c>
      <c r="D46" s="191">
        <f t="shared" si="11"/>
        <v>277.76190476190476</v>
      </c>
      <c r="E46" s="192">
        <f t="shared" si="11"/>
        <v>265.04761904761904</v>
      </c>
      <c r="F46" s="189">
        <f t="shared" si="11"/>
        <v>894.90476190476193</v>
      </c>
      <c r="G46" s="193">
        <f t="shared" si="11"/>
        <v>393.90476190476193</v>
      </c>
      <c r="H46" s="191">
        <f t="shared" si="11"/>
        <v>1073.4285714285713</v>
      </c>
      <c r="I46" s="192">
        <f t="shared" si="11"/>
        <v>869.95238095238096</v>
      </c>
      <c r="J46" s="189">
        <f t="shared" si="11"/>
        <v>144.42857142857142</v>
      </c>
      <c r="K46" s="193">
        <f t="shared" si="11"/>
        <v>305.85714285714283</v>
      </c>
      <c r="L46" s="191">
        <f t="shared" si="11"/>
        <v>347.33333333333331</v>
      </c>
      <c r="M46" s="189">
        <f t="shared" si="11"/>
        <v>744.04761904761904</v>
      </c>
      <c r="N46" s="194">
        <f t="shared" si="11"/>
        <v>873.28571428571433</v>
      </c>
      <c r="O46" s="195">
        <f t="shared" si="11"/>
        <v>1236.3333333333333</v>
      </c>
      <c r="P46" s="189">
        <f t="shared" si="11"/>
        <v>483.61904761904759</v>
      </c>
      <c r="Q46" s="193">
        <f t="shared" si="11"/>
        <v>452.61904761904759</v>
      </c>
      <c r="R46" s="191">
        <f t="shared" si="11"/>
        <v>687.04761904761904</v>
      </c>
      <c r="S46" s="192">
        <f t="shared" si="11"/>
        <v>621.95238095238096</v>
      </c>
      <c r="T46" s="189">
        <f t="shared" si="11"/>
        <v>124.57142857142857</v>
      </c>
      <c r="U46" s="193">
        <f t="shared" si="11"/>
        <v>178.0952380952381</v>
      </c>
      <c r="V46" s="191">
        <f t="shared" si="11"/>
        <v>336.90476190476193</v>
      </c>
      <c r="W46" s="192">
        <f t="shared" si="11"/>
        <v>767.04761904761904</v>
      </c>
      <c r="X46" s="189">
        <f t="shared" si="11"/>
        <v>419.76190476190476</v>
      </c>
      <c r="Y46" s="193">
        <f t="shared" si="11"/>
        <v>313.33333333333331</v>
      </c>
      <c r="Z46" s="191">
        <f t="shared" si="11"/>
        <v>992.61904761904759</v>
      </c>
      <c r="AA46" s="189">
        <f t="shared" si="11"/>
        <v>1042.8571428571429</v>
      </c>
      <c r="AB46" s="172">
        <f t="shared" si="5"/>
        <v>7280</v>
      </c>
      <c r="AC46" s="173">
        <f t="shared" si="6"/>
        <v>7757.2380952380954</v>
      </c>
    </row>
    <row r="47" spans="1:29" x14ac:dyDescent="0.2">
      <c r="A47" s="146" t="s">
        <v>24</v>
      </c>
      <c r="B47" s="203">
        <f t="shared" ref="B47:AA47" si="12">+B15/$B$65</f>
        <v>532.57142857142856</v>
      </c>
      <c r="C47" s="197">
        <f t="shared" si="12"/>
        <v>526.52380952380952</v>
      </c>
      <c r="D47" s="198">
        <f t="shared" si="12"/>
        <v>250.04761904761904</v>
      </c>
      <c r="E47" s="199">
        <f t="shared" si="12"/>
        <v>253.42857142857142</v>
      </c>
      <c r="F47" s="196">
        <f t="shared" si="12"/>
        <v>757.57142857142856</v>
      </c>
      <c r="G47" s="200">
        <f t="shared" si="12"/>
        <v>388.66666666666669</v>
      </c>
      <c r="H47" s="198">
        <f t="shared" si="12"/>
        <v>966.95238095238096</v>
      </c>
      <c r="I47" s="199">
        <f t="shared" si="12"/>
        <v>827.52380952380952</v>
      </c>
      <c r="J47" s="196">
        <f t="shared" si="12"/>
        <v>151.33333333333334</v>
      </c>
      <c r="K47" s="200">
        <f t="shared" si="12"/>
        <v>186.95238095238096</v>
      </c>
      <c r="L47" s="198">
        <f t="shared" si="12"/>
        <v>369.71428571428572</v>
      </c>
      <c r="M47" s="196">
        <f t="shared" si="12"/>
        <v>625.14285714285711</v>
      </c>
      <c r="N47" s="201">
        <f t="shared" si="12"/>
        <v>822.66666666666663</v>
      </c>
      <c r="O47" s="204">
        <f t="shared" si="12"/>
        <v>999.09523809523807</v>
      </c>
      <c r="P47" s="196">
        <f t="shared" si="12"/>
        <v>446.14285714285717</v>
      </c>
      <c r="Q47" s="200">
        <f t="shared" si="12"/>
        <v>413</v>
      </c>
      <c r="R47" s="198">
        <f t="shared" si="12"/>
        <v>603.28571428571433</v>
      </c>
      <c r="S47" s="199">
        <f t="shared" si="12"/>
        <v>543.71428571428567</v>
      </c>
      <c r="T47" s="196">
        <f t="shared" si="12"/>
        <v>114.80952380952381</v>
      </c>
      <c r="U47" s="200">
        <f t="shared" si="12"/>
        <v>142.38095238095238</v>
      </c>
      <c r="V47" s="198">
        <f t="shared" si="12"/>
        <v>353.61904761904759</v>
      </c>
      <c r="W47" s="205">
        <f t="shared" si="12"/>
        <v>625.42857142857144</v>
      </c>
      <c r="X47" s="196">
        <f t="shared" si="12"/>
        <v>366.28571428571428</v>
      </c>
      <c r="Y47" s="200">
        <f t="shared" si="12"/>
        <v>243.33333333333334</v>
      </c>
      <c r="Z47" s="198">
        <f t="shared" si="12"/>
        <v>932.71428571428567</v>
      </c>
      <c r="AA47" s="196">
        <f t="shared" si="12"/>
        <v>1025.6190476190477</v>
      </c>
      <c r="AB47" s="172">
        <f t="shared" si="5"/>
        <v>6667.7142857142862</v>
      </c>
      <c r="AC47" s="173">
        <f t="shared" si="6"/>
        <v>6800.8095238095239</v>
      </c>
    </row>
    <row r="48" spans="1:29" x14ac:dyDescent="0.2">
      <c r="A48" s="137" t="s">
        <v>25</v>
      </c>
      <c r="B48" s="206">
        <f t="shared" ref="B48:AA48" si="13">+B16/$B$65</f>
        <v>482.85714285714283</v>
      </c>
      <c r="C48" s="190">
        <f t="shared" si="13"/>
        <v>514.85714285714289</v>
      </c>
      <c r="D48" s="191">
        <f t="shared" si="13"/>
        <v>218.9047619047619</v>
      </c>
      <c r="E48" s="192">
        <f t="shared" si="13"/>
        <v>254.61904761904762</v>
      </c>
      <c r="F48" s="189">
        <f t="shared" si="13"/>
        <v>602.47619047619048</v>
      </c>
      <c r="G48" s="193">
        <f t="shared" si="13"/>
        <v>401.61904761904759</v>
      </c>
      <c r="H48" s="191">
        <f t="shared" si="13"/>
        <v>862</v>
      </c>
      <c r="I48" s="192">
        <f t="shared" si="13"/>
        <v>843.23809523809518</v>
      </c>
      <c r="J48" s="189">
        <f t="shared" si="13"/>
        <v>156.1904761904762</v>
      </c>
      <c r="K48" s="190">
        <f t="shared" si="13"/>
        <v>150.0952380952381</v>
      </c>
      <c r="L48" s="191">
        <f t="shared" si="13"/>
        <v>375.1904761904762</v>
      </c>
      <c r="M48" s="189">
        <f t="shared" si="13"/>
        <v>478.09523809523807</v>
      </c>
      <c r="N48" s="194">
        <f t="shared" si="13"/>
        <v>765.19047619047615</v>
      </c>
      <c r="O48" s="207">
        <f t="shared" si="13"/>
        <v>876.95238095238096</v>
      </c>
      <c r="P48" s="189">
        <f t="shared" si="13"/>
        <v>412.85714285714283</v>
      </c>
      <c r="Q48" s="190">
        <f t="shared" si="13"/>
        <v>383.90476190476193</v>
      </c>
      <c r="R48" s="191">
        <f t="shared" si="13"/>
        <v>573.80952380952385</v>
      </c>
      <c r="S48" s="192">
        <f t="shared" si="13"/>
        <v>507.42857142857144</v>
      </c>
      <c r="T48" s="198">
        <f t="shared" si="13"/>
        <v>98.428571428571431</v>
      </c>
      <c r="U48" s="189">
        <f t="shared" si="13"/>
        <v>128.52380952380952</v>
      </c>
      <c r="V48" s="191">
        <f t="shared" si="13"/>
        <v>376.85714285714283</v>
      </c>
      <c r="W48" s="208">
        <f t="shared" si="13"/>
        <v>531.19047619047615</v>
      </c>
      <c r="X48" s="189">
        <f t="shared" si="13"/>
        <v>325.1904761904762</v>
      </c>
      <c r="Y48" s="193">
        <f t="shared" si="13"/>
        <v>220.95238095238096</v>
      </c>
      <c r="Z48" s="191">
        <f t="shared" si="13"/>
        <v>932.85714285714289</v>
      </c>
      <c r="AA48" s="189">
        <f t="shared" si="13"/>
        <v>1004.952380952381</v>
      </c>
      <c r="AB48" s="172">
        <f t="shared" si="5"/>
        <v>6182.8095238095248</v>
      </c>
      <c r="AC48" s="173">
        <f t="shared" si="6"/>
        <v>6296.4285714285706</v>
      </c>
    </row>
    <row r="49" spans="1:29" x14ac:dyDescent="0.2">
      <c r="A49" s="146" t="s">
        <v>26</v>
      </c>
      <c r="B49" s="203">
        <f t="shared" ref="B49:AA49" si="14">+B17/$B$65</f>
        <v>432.1904761904762</v>
      </c>
      <c r="C49" s="197">
        <f t="shared" si="14"/>
        <v>487.28571428571428</v>
      </c>
      <c r="D49" s="198">
        <f t="shared" si="14"/>
        <v>198.38095238095238</v>
      </c>
      <c r="E49" s="199">
        <f t="shared" si="14"/>
        <v>248.1904761904762</v>
      </c>
      <c r="F49" s="196">
        <f t="shared" si="14"/>
        <v>516.09523809523807</v>
      </c>
      <c r="G49" s="200">
        <f t="shared" si="14"/>
        <v>411.66666666666669</v>
      </c>
      <c r="H49" s="198">
        <f t="shared" si="14"/>
        <v>802</v>
      </c>
      <c r="I49" s="199">
        <f t="shared" si="14"/>
        <v>791.90476190476193</v>
      </c>
      <c r="J49" s="196">
        <f t="shared" si="14"/>
        <v>141.52380952380952</v>
      </c>
      <c r="K49" s="197">
        <f t="shared" si="14"/>
        <v>130.04761904761904</v>
      </c>
      <c r="L49" s="198">
        <f t="shared" si="14"/>
        <v>374.28571428571428</v>
      </c>
      <c r="M49" s="196">
        <f t="shared" si="14"/>
        <v>417.04761904761904</v>
      </c>
      <c r="N49" s="201">
        <f t="shared" si="14"/>
        <v>749.76190476190482</v>
      </c>
      <c r="O49" s="204">
        <f t="shared" si="14"/>
        <v>769.90476190476193</v>
      </c>
      <c r="P49" s="196">
        <f t="shared" si="14"/>
        <v>408.85714285714283</v>
      </c>
      <c r="Q49" s="197">
        <f t="shared" si="14"/>
        <v>367.04761904761904</v>
      </c>
      <c r="R49" s="198">
        <f t="shared" si="14"/>
        <v>512.52380952380952</v>
      </c>
      <c r="S49" s="199">
        <f t="shared" si="14"/>
        <v>475</v>
      </c>
      <c r="T49" s="196">
        <f t="shared" si="14"/>
        <v>104.66666666666667</v>
      </c>
      <c r="U49" s="200">
        <f t="shared" si="14"/>
        <v>131</v>
      </c>
      <c r="V49" s="198">
        <f t="shared" si="14"/>
        <v>377.66666666666669</v>
      </c>
      <c r="W49" s="205">
        <f t="shared" si="14"/>
        <v>476.57142857142856</v>
      </c>
      <c r="X49" s="196">
        <f t="shared" si="14"/>
        <v>316.38095238095241</v>
      </c>
      <c r="Y49" s="200">
        <f t="shared" si="14"/>
        <v>193.28571428571428</v>
      </c>
      <c r="Z49" s="198">
        <f t="shared" si="14"/>
        <v>854.38095238095241</v>
      </c>
      <c r="AA49" s="196">
        <f t="shared" si="14"/>
        <v>957.38095238095241</v>
      </c>
      <c r="AB49" s="172">
        <f t="shared" si="5"/>
        <v>5788.7142857142862</v>
      </c>
      <c r="AC49" s="173">
        <f t="shared" si="6"/>
        <v>5856.333333333333</v>
      </c>
    </row>
    <row r="50" spans="1:29" x14ac:dyDescent="0.2">
      <c r="A50" s="137" t="s">
        <v>27</v>
      </c>
      <c r="B50" s="206">
        <f t="shared" ref="B50:AA50" si="15">+B18/$B$65</f>
        <v>395.66666666666669</v>
      </c>
      <c r="C50" s="190">
        <f t="shared" si="15"/>
        <v>551.85714285714289</v>
      </c>
      <c r="D50" s="191">
        <f t="shared" si="15"/>
        <v>231.28571428571428</v>
      </c>
      <c r="E50" s="192">
        <f t="shared" si="15"/>
        <v>252.66666666666666</v>
      </c>
      <c r="F50" s="189">
        <f t="shared" si="15"/>
        <v>460.76190476190476</v>
      </c>
      <c r="G50" s="193">
        <f t="shared" si="15"/>
        <v>492.1904761904762</v>
      </c>
      <c r="H50" s="191">
        <f t="shared" si="15"/>
        <v>772.42857142857144</v>
      </c>
      <c r="I50" s="192">
        <f t="shared" si="15"/>
        <v>880.38095238095241</v>
      </c>
      <c r="J50" s="189">
        <f t="shared" si="15"/>
        <v>160</v>
      </c>
      <c r="K50" s="190">
        <f t="shared" si="15"/>
        <v>114.19047619047619</v>
      </c>
      <c r="L50" s="191">
        <f t="shared" si="15"/>
        <v>407.14285714285717</v>
      </c>
      <c r="M50" s="189">
        <f t="shared" si="15"/>
        <v>360.42857142857144</v>
      </c>
      <c r="N50" s="194">
        <f t="shared" si="15"/>
        <v>851.80952380952385</v>
      </c>
      <c r="O50" s="207">
        <f t="shared" si="15"/>
        <v>700.23809523809518</v>
      </c>
      <c r="P50" s="189">
        <f t="shared" si="15"/>
        <v>466.95238095238096</v>
      </c>
      <c r="Q50" s="190">
        <f t="shared" si="15"/>
        <v>354.90476190476193</v>
      </c>
      <c r="R50" s="191">
        <f t="shared" si="15"/>
        <v>512.14285714285711</v>
      </c>
      <c r="S50" s="192">
        <f t="shared" si="15"/>
        <v>506.90476190476193</v>
      </c>
      <c r="T50" s="189">
        <f t="shared" si="15"/>
        <v>130.0952380952381</v>
      </c>
      <c r="U50" s="193">
        <f t="shared" si="15"/>
        <v>117.61904761904762</v>
      </c>
      <c r="V50" s="191">
        <f t="shared" si="15"/>
        <v>444.28571428571428</v>
      </c>
      <c r="W50" s="208">
        <f t="shared" si="15"/>
        <v>438.09523809523807</v>
      </c>
      <c r="X50" s="189">
        <f t="shared" si="15"/>
        <v>372.42857142857144</v>
      </c>
      <c r="Y50" s="193">
        <f t="shared" si="15"/>
        <v>172.52380952380952</v>
      </c>
      <c r="Z50" s="191">
        <f t="shared" si="15"/>
        <v>861.28571428571433</v>
      </c>
      <c r="AA50" s="189">
        <f t="shared" si="15"/>
        <v>983.61904761904759</v>
      </c>
      <c r="AB50" s="172">
        <f t="shared" si="5"/>
        <v>6066.2857142857156</v>
      </c>
      <c r="AC50" s="173">
        <f t="shared" si="6"/>
        <v>5925.6190476190477</v>
      </c>
    </row>
    <row r="51" spans="1:29" x14ac:dyDescent="0.2">
      <c r="A51" s="146" t="s">
        <v>28</v>
      </c>
      <c r="B51" s="203">
        <f t="shared" ref="B51:AA51" si="16">+B19/$B$65</f>
        <v>401.57142857142856</v>
      </c>
      <c r="C51" s="197">
        <f t="shared" si="16"/>
        <v>681.33333333333337</v>
      </c>
      <c r="D51" s="198">
        <f t="shared" si="16"/>
        <v>247.0952380952381</v>
      </c>
      <c r="E51" s="199">
        <f t="shared" si="16"/>
        <v>271.57142857142856</v>
      </c>
      <c r="F51" s="196">
        <f t="shared" si="16"/>
        <v>453.14285714285717</v>
      </c>
      <c r="G51" s="200">
        <f t="shared" si="16"/>
        <v>696.04761904761904</v>
      </c>
      <c r="H51" s="198">
        <f t="shared" si="16"/>
        <v>809.80952380952385</v>
      </c>
      <c r="I51" s="199">
        <f t="shared" si="16"/>
        <v>1112.952380952381</v>
      </c>
      <c r="J51" s="196">
        <f t="shared" si="16"/>
        <v>192.23809523809524</v>
      </c>
      <c r="K51" s="197">
        <f t="shared" si="16"/>
        <v>97.714285714285708</v>
      </c>
      <c r="L51" s="198">
        <f t="shared" si="16"/>
        <v>588.71428571428567</v>
      </c>
      <c r="M51" s="196">
        <f t="shared" si="16"/>
        <v>308.85714285714283</v>
      </c>
      <c r="N51" s="201">
        <f t="shared" si="16"/>
        <v>1150.7619047619048</v>
      </c>
      <c r="O51" s="204">
        <f t="shared" si="16"/>
        <v>732.14285714285711</v>
      </c>
      <c r="P51" s="196">
        <f t="shared" si="16"/>
        <v>535.80952380952385</v>
      </c>
      <c r="Q51" s="197">
        <f t="shared" si="16"/>
        <v>389.04761904761904</v>
      </c>
      <c r="R51" s="198">
        <f t="shared" si="16"/>
        <v>535.42857142857144</v>
      </c>
      <c r="S51" s="199">
        <f t="shared" si="16"/>
        <v>614.80952380952385</v>
      </c>
      <c r="T51" s="196">
        <f t="shared" si="16"/>
        <v>196</v>
      </c>
      <c r="U51" s="200">
        <f t="shared" si="16"/>
        <v>71.904761904761898</v>
      </c>
      <c r="V51" s="198">
        <f t="shared" si="16"/>
        <v>621.47619047619048</v>
      </c>
      <c r="W51" s="205">
        <f t="shared" si="16"/>
        <v>477.09523809523807</v>
      </c>
      <c r="X51" s="196">
        <f t="shared" si="16"/>
        <v>487.09523809523807</v>
      </c>
      <c r="Y51" s="200">
        <f t="shared" si="16"/>
        <v>165.28571428571428</v>
      </c>
      <c r="Z51" s="198">
        <f t="shared" si="16"/>
        <v>928</v>
      </c>
      <c r="AA51" s="196">
        <f t="shared" si="16"/>
        <v>1053.4285714285713</v>
      </c>
      <c r="AB51" s="172">
        <f t="shared" si="5"/>
        <v>7147.1428571428587</v>
      </c>
      <c r="AC51" s="173">
        <f t="shared" si="6"/>
        <v>6672.1904761904771</v>
      </c>
    </row>
    <row r="52" spans="1:29" x14ac:dyDescent="0.2">
      <c r="A52" s="137" t="s">
        <v>29</v>
      </c>
      <c r="B52" s="206">
        <f t="shared" ref="B52:AA52" si="17">+B20/$B$65</f>
        <v>456.28571428571428</v>
      </c>
      <c r="C52" s="190">
        <f t="shared" si="17"/>
        <v>1005.4285714285714</v>
      </c>
      <c r="D52" s="191">
        <f t="shared" si="17"/>
        <v>390.14285714285717</v>
      </c>
      <c r="E52" s="192">
        <f t="shared" si="17"/>
        <v>333.90476190476193</v>
      </c>
      <c r="F52" s="189">
        <f t="shared" si="17"/>
        <v>601.38095238095241</v>
      </c>
      <c r="G52" s="193">
        <f t="shared" si="17"/>
        <v>1073.4761904761904</v>
      </c>
      <c r="H52" s="191">
        <f t="shared" si="17"/>
        <v>956.76190476190482</v>
      </c>
      <c r="I52" s="192">
        <f t="shared" si="17"/>
        <v>1446.5238095238096</v>
      </c>
      <c r="J52" s="189">
        <f t="shared" si="17"/>
        <v>316.95238095238096</v>
      </c>
      <c r="K52" s="190">
        <f t="shared" si="17"/>
        <v>93.38095238095238</v>
      </c>
      <c r="L52" s="191">
        <f t="shared" si="17"/>
        <v>892</v>
      </c>
      <c r="M52" s="189">
        <f t="shared" si="17"/>
        <v>313.57142857142856</v>
      </c>
      <c r="N52" s="194">
        <f t="shared" si="17"/>
        <v>1417.3333333333333</v>
      </c>
      <c r="O52" s="207">
        <f t="shared" si="17"/>
        <v>931.95238095238096</v>
      </c>
      <c r="P52" s="189">
        <f t="shared" si="17"/>
        <v>779.85714285714289</v>
      </c>
      <c r="Q52" s="190">
        <f t="shared" si="17"/>
        <v>517.04761904761904</v>
      </c>
      <c r="R52" s="191">
        <f t="shared" si="17"/>
        <v>726.04761904761904</v>
      </c>
      <c r="S52" s="192">
        <f t="shared" si="17"/>
        <v>850.47619047619048</v>
      </c>
      <c r="T52" s="189">
        <f t="shared" si="17"/>
        <v>391.33333333333331</v>
      </c>
      <c r="U52" s="193">
        <f t="shared" si="17"/>
        <v>70</v>
      </c>
      <c r="V52" s="191">
        <f t="shared" si="17"/>
        <v>921.71428571428567</v>
      </c>
      <c r="W52" s="208">
        <f t="shared" si="17"/>
        <v>592.66666666666663</v>
      </c>
      <c r="X52" s="189">
        <f t="shared" si="17"/>
        <v>733.28571428571433</v>
      </c>
      <c r="Y52" s="193">
        <f t="shared" si="17"/>
        <v>197.85714285714286</v>
      </c>
      <c r="Z52" s="191">
        <f t="shared" si="17"/>
        <v>1203.047619047619</v>
      </c>
      <c r="AA52" s="189">
        <f t="shared" si="17"/>
        <v>1257.6190476190477</v>
      </c>
      <c r="AB52" s="172">
        <f t="shared" si="5"/>
        <v>9786.1428571428551</v>
      </c>
      <c r="AC52" s="173">
        <f t="shared" si="6"/>
        <v>8683.9047619047633</v>
      </c>
    </row>
    <row r="53" spans="1:29" x14ac:dyDescent="0.2">
      <c r="A53" s="146" t="s">
        <v>30</v>
      </c>
      <c r="B53" s="203">
        <f t="shared" ref="B53:AA53" si="18">+B21/$B$65</f>
        <v>603</v>
      </c>
      <c r="C53" s="197">
        <f t="shared" si="18"/>
        <v>1292.8571428571429</v>
      </c>
      <c r="D53" s="198">
        <f t="shared" si="18"/>
        <v>456.23809523809524</v>
      </c>
      <c r="E53" s="199">
        <f t="shared" si="18"/>
        <v>440.95238095238096</v>
      </c>
      <c r="F53" s="196">
        <f t="shared" si="18"/>
        <v>667.80952380952385</v>
      </c>
      <c r="G53" s="200">
        <f t="shared" si="18"/>
        <v>1399.2857142857142</v>
      </c>
      <c r="H53" s="198">
        <f t="shared" si="18"/>
        <v>1158.952380952381</v>
      </c>
      <c r="I53" s="199">
        <f t="shared" si="18"/>
        <v>1939.5238095238096</v>
      </c>
      <c r="J53" s="196">
        <f t="shared" si="18"/>
        <v>491.71428571428572</v>
      </c>
      <c r="K53" s="197">
        <f t="shared" si="18"/>
        <v>107.42857142857143</v>
      </c>
      <c r="L53" s="198">
        <f t="shared" si="18"/>
        <v>1163.4285714285713</v>
      </c>
      <c r="M53" s="196">
        <f t="shared" si="18"/>
        <v>338.04761904761904</v>
      </c>
      <c r="N53" s="201">
        <f t="shared" si="18"/>
        <v>1808.2380952380952</v>
      </c>
      <c r="O53" s="204">
        <f t="shared" si="18"/>
        <v>1140.047619047619</v>
      </c>
      <c r="P53" s="196">
        <f t="shared" si="18"/>
        <v>959.23809523809518</v>
      </c>
      <c r="Q53" s="197">
        <f t="shared" si="18"/>
        <v>761.14285714285711</v>
      </c>
      <c r="R53" s="198">
        <f t="shared" si="18"/>
        <v>780.52380952380952</v>
      </c>
      <c r="S53" s="199">
        <f t="shared" si="18"/>
        <v>1160.2857142857142</v>
      </c>
      <c r="T53" s="196">
        <f t="shared" si="18"/>
        <v>432.47619047619048</v>
      </c>
      <c r="U53" s="200">
        <f t="shared" si="18"/>
        <v>77.666666666666671</v>
      </c>
      <c r="V53" s="198">
        <f t="shared" si="18"/>
        <v>1170.4761904761904</v>
      </c>
      <c r="W53" s="205">
        <f t="shared" si="18"/>
        <v>638.66666666666663</v>
      </c>
      <c r="X53" s="196">
        <f t="shared" si="18"/>
        <v>964.95238095238096</v>
      </c>
      <c r="Y53" s="200">
        <f t="shared" si="18"/>
        <v>261.04761904761904</v>
      </c>
      <c r="Z53" s="198">
        <f t="shared" si="18"/>
        <v>1317.1904761904761</v>
      </c>
      <c r="AA53" s="196">
        <f t="shared" si="18"/>
        <v>1572.3809523809523</v>
      </c>
      <c r="AB53" s="172">
        <f t="shared" si="5"/>
        <v>11974.238095238095</v>
      </c>
      <c r="AC53" s="173">
        <f t="shared" si="6"/>
        <v>11129.333333333332</v>
      </c>
    </row>
    <row r="54" spans="1:29" x14ac:dyDescent="0.2">
      <c r="A54" s="137" t="s">
        <v>31</v>
      </c>
      <c r="B54" s="206">
        <f t="shared" ref="B54:AA54" si="19">+B22/$B$65</f>
        <v>605.90476190476193</v>
      </c>
      <c r="C54" s="190">
        <f t="shared" si="19"/>
        <v>1283.0952380952381</v>
      </c>
      <c r="D54" s="191">
        <f t="shared" si="19"/>
        <v>315.85714285714283</v>
      </c>
      <c r="E54" s="192">
        <f t="shared" si="19"/>
        <v>470.57142857142856</v>
      </c>
      <c r="F54" s="189">
        <f t="shared" si="19"/>
        <v>590.42857142857144</v>
      </c>
      <c r="G54" s="193">
        <f t="shared" si="19"/>
        <v>1391.7619047619048</v>
      </c>
      <c r="H54" s="191">
        <f t="shared" si="19"/>
        <v>1088.5238095238096</v>
      </c>
      <c r="I54" s="192">
        <f t="shared" si="19"/>
        <v>1896.9047619047619</v>
      </c>
      <c r="J54" s="189">
        <f t="shared" si="19"/>
        <v>349.04761904761904</v>
      </c>
      <c r="K54" s="190">
        <f t="shared" si="19"/>
        <v>105.14285714285714</v>
      </c>
      <c r="L54" s="191">
        <f t="shared" si="19"/>
        <v>1152.5714285714287</v>
      </c>
      <c r="M54" s="189">
        <f t="shared" si="19"/>
        <v>329.90476190476193</v>
      </c>
      <c r="N54" s="194">
        <f t="shared" si="19"/>
        <v>1634.4761904761904</v>
      </c>
      <c r="O54" s="207">
        <f t="shared" si="19"/>
        <v>1231.2380952380952</v>
      </c>
      <c r="P54" s="189">
        <f t="shared" si="19"/>
        <v>809.23809523809518</v>
      </c>
      <c r="Q54" s="190">
        <f t="shared" si="19"/>
        <v>874.28571428571433</v>
      </c>
      <c r="R54" s="191">
        <f t="shared" si="19"/>
        <v>757.66666666666663</v>
      </c>
      <c r="S54" s="192">
        <f t="shared" si="19"/>
        <v>1153.6190476190477</v>
      </c>
      <c r="T54" s="189">
        <f t="shared" si="19"/>
        <v>333.66666666666669</v>
      </c>
      <c r="U54" s="193">
        <f t="shared" si="19"/>
        <v>80.095238095238102</v>
      </c>
      <c r="V54" s="191">
        <f t="shared" si="19"/>
        <v>1188.4285714285713</v>
      </c>
      <c r="W54" s="208">
        <f t="shared" si="19"/>
        <v>616.76190476190482</v>
      </c>
      <c r="X54" s="189">
        <f t="shared" si="19"/>
        <v>821.52380952380952</v>
      </c>
      <c r="Y54" s="193">
        <f t="shared" si="19"/>
        <v>274.04761904761904</v>
      </c>
      <c r="Z54" s="191">
        <f t="shared" si="19"/>
        <v>1184.6190476190477</v>
      </c>
      <c r="AA54" s="189">
        <f t="shared" si="19"/>
        <v>1652.5714285714287</v>
      </c>
      <c r="AB54" s="172">
        <f t="shared" si="5"/>
        <v>10831.95238095238</v>
      </c>
      <c r="AC54" s="173">
        <f t="shared" si="6"/>
        <v>11360</v>
      </c>
    </row>
    <row r="55" spans="1:29" x14ac:dyDescent="0.2">
      <c r="A55" s="146" t="s">
        <v>32</v>
      </c>
      <c r="B55" s="203">
        <f t="shared" ref="B55:AA55" si="20">+B23/$B$65</f>
        <v>648.09523809523807</v>
      </c>
      <c r="C55" s="197">
        <f t="shared" si="20"/>
        <v>1046.8571428571429</v>
      </c>
      <c r="D55" s="198">
        <f t="shared" si="20"/>
        <v>196.42857142857142</v>
      </c>
      <c r="E55" s="199">
        <f t="shared" si="20"/>
        <v>430.09523809523807</v>
      </c>
      <c r="F55" s="196">
        <f t="shared" si="20"/>
        <v>526.66666666666663</v>
      </c>
      <c r="G55" s="200">
        <f t="shared" si="20"/>
        <v>1290.2857142857142</v>
      </c>
      <c r="H55" s="198">
        <f t="shared" si="20"/>
        <v>974.38095238095241</v>
      </c>
      <c r="I55" s="199">
        <f t="shared" si="20"/>
        <v>1646.3333333333333</v>
      </c>
      <c r="J55" s="196">
        <f t="shared" si="20"/>
        <v>274.1904761904762</v>
      </c>
      <c r="K55" s="197">
        <f t="shared" si="20"/>
        <v>86.761904761904759</v>
      </c>
      <c r="L55" s="198">
        <f t="shared" si="20"/>
        <v>828.33333333333337</v>
      </c>
      <c r="M55" s="196">
        <f t="shared" si="20"/>
        <v>368.23809523809524</v>
      </c>
      <c r="N55" s="201">
        <f t="shared" si="20"/>
        <v>1345.7619047619048</v>
      </c>
      <c r="O55" s="204">
        <f t="shared" si="20"/>
        <v>1115.8571428571429</v>
      </c>
      <c r="P55" s="196">
        <f t="shared" si="20"/>
        <v>540.66666666666663</v>
      </c>
      <c r="Q55" s="197">
        <f t="shared" si="20"/>
        <v>758.42857142857144</v>
      </c>
      <c r="R55" s="198">
        <f t="shared" si="20"/>
        <v>579.61904761904759</v>
      </c>
      <c r="S55" s="199">
        <f t="shared" si="20"/>
        <v>902.61904761904759</v>
      </c>
      <c r="T55" s="196">
        <f t="shared" si="20"/>
        <v>169.76190476190476</v>
      </c>
      <c r="U55" s="200">
        <f t="shared" si="20"/>
        <v>110.95238095238095</v>
      </c>
      <c r="V55" s="198">
        <f t="shared" si="20"/>
        <v>835.28571428571433</v>
      </c>
      <c r="W55" s="205">
        <f t="shared" si="20"/>
        <v>521.19047619047615</v>
      </c>
      <c r="X55" s="196">
        <f t="shared" si="20"/>
        <v>579.19047619047615</v>
      </c>
      <c r="Y55" s="200">
        <f t="shared" si="20"/>
        <v>276.23809523809524</v>
      </c>
      <c r="Z55" s="198">
        <f t="shared" si="20"/>
        <v>930.23809523809518</v>
      </c>
      <c r="AA55" s="196">
        <f t="shared" si="20"/>
        <v>1186.3809523809523</v>
      </c>
      <c r="AB55" s="172">
        <f t="shared" si="5"/>
        <v>8428.6190476190477</v>
      </c>
      <c r="AC55" s="173">
        <f t="shared" si="6"/>
        <v>9740.2380952380954</v>
      </c>
    </row>
    <row r="56" spans="1:29" x14ac:dyDescent="0.2">
      <c r="A56" s="137" t="s">
        <v>33</v>
      </c>
      <c r="B56" s="206">
        <f t="shared" ref="B56:AA56" si="21">+B24/$B$65</f>
        <v>440.66666666666669</v>
      </c>
      <c r="C56" s="190">
        <f t="shared" si="21"/>
        <v>612.38095238095241</v>
      </c>
      <c r="D56" s="191">
        <f t="shared" si="21"/>
        <v>136.0952380952381</v>
      </c>
      <c r="E56" s="192">
        <f t="shared" si="21"/>
        <v>291.71428571428572</v>
      </c>
      <c r="F56" s="189">
        <f t="shared" si="21"/>
        <v>443</v>
      </c>
      <c r="G56" s="193">
        <f t="shared" si="21"/>
        <v>842.19047619047615</v>
      </c>
      <c r="H56" s="191">
        <f t="shared" si="21"/>
        <v>719.85714285714289</v>
      </c>
      <c r="I56" s="192">
        <f t="shared" si="21"/>
        <v>1138.2857142857142</v>
      </c>
      <c r="J56" s="189">
        <f t="shared" si="21"/>
        <v>112.28571428571429</v>
      </c>
      <c r="K56" s="190">
        <f t="shared" si="21"/>
        <v>56.19047619047619</v>
      </c>
      <c r="L56" s="191">
        <f t="shared" si="21"/>
        <v>503.23809523809524</v>
      </c>
      <c r="M56" s="189">
        <f t="shared" si="21"/>
        <v>325.38095238095241</v>
      </c>
      <c r="N56" s="194">
        <f t="shared" si="21"/>
        <v>1040.8095238095239</v>
      </c>
      <c r="O56" s="207">
        <f t="shared" si="21"/>
        <v>981.52380952380952</v>
      </c>
      <c r="P56" s="189">
        <f t="shared" si="21"/>
        <v>343</v>
      </c>
      <c r="Q56" s="190">
        <f t="shared" si="21"/>
        <v>582.33333333333337</v>
      </c>
      <c r="R56" s="191">
        <f t="shared" si="21"/>
        <v>458.38095238095241</v>
      </c>
      <c r="S56" s="192">
        <f t="shared" si="21"/>
        <v>637.19047619047615</v>
      </c>
      <c r="T56" s="189">
        <f t="shared" si="21"/>
        <v>77.761904761904759</v>
      </c>
      <c r="U56" s="193">
        <f t="shared" si="21"/>
        <v>117.23809523809524</v>
      </c>
      <c r="V56" s="191">
        <f t="shared" si="21"/>
        <v>694.80952380952385</v>
      </c>
      <c r="W56" s="208">
        <f t="shared" si="21"/>
        <v>426.33333333333331</v>
      </c>
      <c r="X56" s="189">
        <f t="shared" si="21"/>
        <v>317.04761904761904</v>
      </c>
      <c r="Y56" s="193">
        <f t="shared" si="21"/>
        <v>319.23809523809524</v>
      </c>
      <c r="Z56" s="191">
        <f t="shared" si="21"/>
        <v>670</v>
      </c>
      <c r="AA56" s="189">
        <f t="shared" si="21"/>
        <v>785.71428571428567</v>
      </c>
      <c r="AB56" s="172">
        <f t="shared" si="5"/>
        <v>5956.9523809523816</v>
      </c>
      <c r="AC56" s="173">
        <f t="shared" si="6"/>
        <v>7115.7142857142844</v>
      </c>
    </row>
    <row r="57" spans="1:29" x14ac:dyDescent="0.2">
      <c r="A57" s="146" t="s">
        <v>34</v>
      </c>
      <c r="B57" s="203">
        <f t="shared" ref="B57:AA57" si="22">+B25/$B$65</f>
        <v>132.8095238095238</v>
      </c>
      <c r="C57" s="197">
        <f t="shared" si="22"/>
        <v>277.85714285714283</v>
      </c>
      <c r="D57" s="198">
        <f t="shared" si="22"/>
        <v>69.571428571428569</v>
      </c>
      <c r="E57" s="199">
        <f t="shared" si="22"/>
        <v>171.47619047619048</v>
      </c>
      <c r="F57" s="196">
        <f t="shared" si="22"/>
        <v>167.28571428571428</v>
      </c>
      <c r="G57" s="200">
        <f t="shared" si="22"/>
        <v>524.04761904761904</v>
      </c>
      <c r="H57" s="198">
        <f t="shared" si="22"/>
        <v>323.1904761904762</v>
      </c>
      <c r="I57" s="199">
        <f t="shared" si="22"/>
        <v>714.04761904761904</v>
      </c>
      <c r="J57" s="196">
        <f t="shared" si="22"/>
        <v>39.047619047619051</v>
      </c>
      <c r="K57" s="197">
        <f t="shared" si="22"/>
        <v>36.19047619047619</v>
      </c>
      <c r="L57" s="198">
        <f t="shared" si="22"/>
        <v>474.28571428571428</v>
      </c>
      <c r="M57" s="196">
        <f t="shared" si="22"/>
        <v>173.42857142857142</v>
      </c>
      <c r="N57" s="201">
        <f t="shared" si="22"/>
        <v>565.09523809523807</v>
      </c>
      <c r="O57" s="204">
        <f t="shared" si="22"/>
        <v>650.14285714285711</v>
      </c>
      <c r="P57" s="196">
        <f t="shared" si="22"/>
        <v>240.28571428571428</v>
      </c>
      <c r="Q57" s="197">
        <f t="shared" si="22"/>
        <v>336.71428571428572</v>
      </c>
      <c r="R57" s="198">
        <f t="shared" si="22"/>
        <v>306.23809523809524</v>
      </c>
      <c r="S57" s="199">
        <f t="shared" si="22"/>
        <v>413.76190476190476</v>
      </c>
      <c r="T57" s="196">
        <f t="shared" si="22"/>
        <v>52.476190476190474</v>
      </c>
      <c r="U57" s="200">
        <f t="shared" si="22"/>
        <v>63.857142857142854</v>
      </c>
      <c r="V57" s="198">
        <f t="shared" si="22"/>
        <v>398.95238095238096</v>
      </c>
      <c r="W57" s="205">
        <f t="shared" si="22"/>
        <v>238.57142857142858</v>
      </c>
      <c r="X57" s="196">
        <f t="shared" si="22"/>
        <v>155.1904761904762</v>
      </c>
      <c r="Y57" s="200">
        <f t="shared" si="22"/>
        <v>230.1904761904762</v>
      </c>
      <c r="Z57" s="198">
        <f t="shared" si="22"/>
        <v>442.47619047619048</v>
      </c>
      <c r="AA57" s="196">
        <f t="shared" si="22"/>
        <v>410.38095238095241</v>
      </c>
      <c r="AB57" s="172">
        <f t="shared" si="5"/>
        <v>3366.9047619047619</v>
      </c>
      <c r="AC57" s="173">
        <f t="shared" si="6"/>
        <v>4240.6666666666661</v>
      </c>
    </row>
    <row r="58" spans="1:29" x14ac:dyDescent="0.2">
      <c r="A58" s="137" t="s">
        <v>35</v>
      </c>
      <c r="B58" s="206">
        <f t="shared" ref="B58:AA58" si="23">+B26/$B$65</f>
        <v>0</v>
      </c>
      <c r="C58" s="190">
        <f t="shared" si="23"/>
        <v>120</v>
      </c>
      <c r="D58" s="191">
        <f t="shared" si="23"/>
        <v>0.47619047619047616</v>
      </c>
      <c r="E58" s="192">
        <f t="shared" si="23"/>
        <v>78.952380952380949</v>
      </c>
      <c r="F58" s="189">
        <f t="shared" si="23"/>
        <v>2.1904761904761907</v>
      </c>
      <c r="G58" s="193">
        <f t="shared" si="23"/>
        <v>182.0952380952381</v>
      </c>
      <c r="H58" s="191">
        <f t="shared" si="23"/>
        <v>33.904761904761905</v>
      </c>
      <c r="I58" s="192">
        <f t="shared" si="23"/>
        <v>187.52380952380952</v>
      </c>
      <c r="J58" s="189">
        <f t="shared" si="23"/>
        <v>7.7619047619047619</v>
      </c>
      <c r="K58" s="190">
        <f t="shared" si="23"/>
        <v>9.6666666666666661</v>
      </c>
      <c r="L58" s="191">
        <f t="shared" si="23"/>
        <v>74.61904761904762</v>
      </c>
      <c r="M58" s="189">
        <f t="shared" si="23"/>
        <v>25.666666666666668</v>
      </c>
      <c r="N58" s="194">
        <f t="shared" si="23"/>
        <v>78</v>
      </c>
      <c r="O58" s="207">
        <f t="shared" si="23"/>
        <v>71.857142857142861</v>
      </c>
      <c r="P58" s="189">
        <f t="shared" si="23"/>
        <v>32.238095238095241</v>
      </c>
      <c r="Q58" s="190">
        <f t="shared" si="23"/>
        <v>49</v>
      </c>
      <c r="R58" s="191">
        <f t="shared" si="23"/>
        <v>43.666666666666664</v>
      </c>
      <c r="S58" s="192">
        <f t="shared" si="23"/>
        <v>26.38095238095238</v>
      </c>
      <c r="T58" s="189">
        <f t="shared" si="23"/>
        <v>6.0476190476190474</v>
      </c>
      <c r="U58" s="193">
        <f t="shared" si="23"/>
        <v>6.7142857142857144</v>
      </c>
      <c r="V58" s="191">
        <f t="shared" si="23"/>
        <v>34.095238095238095</v>
      </c>
      <c r="W58" s="208">
        <f t="shared" si="23"/>
        <v>10.476190476190476</v>
      </c>
      <c r="X58" s="189">
        <f t="shared" si="23"/>
        <v>20.19047619047619</v>
      </c>
      <c r="Y58" s="193">
        <f t="shared" si="23"/>
        <v>16.333333333333332</v>
      </c>
      <c r="Z58" s="191">
        <f t="shared" si="23"/>
        <v>22.285714285714285</v>
      </c>
      <c r="AA58" s="189">
        <f t="shared" si="23"/>
        <v>26.571428571428573</v>
      </c>
      <c r="AB58" s="172">
        <f t="shared" si="5"/>
        <v>355.47619047619048</v>
      </c>
      <c r="AC58" s="173">
        <f t="shared" si="6"/>
        <v>811.23809523809518</v>
      </c>
    </row>
    <row r="59" spans="1:29" x14ac:dyDescent="0.2">
      <c r="A59" s="146" t="s">
        <v>36</v>
      </c>
      <c r="B59" s="203">
        <f t="shared" ref="B59:AA59" si="24">+B27/$B$65</f>
        <v>0</v>
      </c>
      <c r="C59" s="197">
        <f t="shared" si="24"/>
        <v>0</v>
      </c>
      <c r="D59" s="198">
        <f t="shared" si="24"/>
        <v>0</v>
      </c>
      <c r="E59" s="199">
        <f t="shared" si="24"/>
        <v>0</v>
      </c>
      <c r="F59" s="196">
        <f t="shared" si="24"/>
        <v>0</v>
      </c>
      <c r="G59" s="200">
        <f t="shared" si="24"/>
        <v>0</v>
      </c>
      <c r="H59" s="198">
        <f t="shared" si="24"/>
        <v>0</v>
      </c>
      <c r="I59" s="199">
        <f t="shared" si="24"/>
        <v>0</v>
      </c>
      <c r="J59" s="196">
        <f t="shared" si="24"/>
        <v>0</v>
      </c>
      <c r="K59" s="200">
        <f t="shared" si="24"/>
        <v>0</v>
      </c>
      <c r="L59" s="198">
        <f t="shared" si="24"/>
        <v>0</v>
      </c>
      <c r="M59" s="196">
        <f t="shared" si="24"/>
        <v>0</v>
      </c>
      <c r="N59" s="201">
        <f t="shared" si="24"/>
        <v>0</v>
      </c>
      <c r="O59" s="204">
        <f t="shared" si="24"/>
        <v>0</v>
      </c>
      <c r="P59" s="196">
        <f t="shared" si="24"/>
        <v>0</v>
      </c>
      <c r="Q59" s="200">
        <f t="shared" si="24"/>
        <v>0</v>
      </c>
      <c r="R59" s="198">
        <f t="shared" si="24"/>
        <v>0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0</v>
      </c>
      <c r="Z59" s="198">
        <f t="shared" si="24"/>
        <v>0</v>
      </c>
      <c r="AA59" s="196">
        <f t="shared" si="24"/>
        <v>0</v>
      </c>
      <c r="AB59" s="172">
        <f t="shared" si="5"/>
        <v>0</v>
      </c>
      <c r="AC59" s="173">
        <f t="shared" si="6"/>
        <v>0</v>
      </c>
    </row>
    <row r="60" spans="1:29" x14ac:dyDescent="0.2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0</v>
      </c>
      <c r="E60" s="140">
        <f t="shared" si="25"/>
        <v>0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</v>
      </c>
      <c r="K60" s="141">
        <f t="shared" si="25"/>
        <v>0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0</v>
      </c>
      <c r="AC60" s="173">
        <f t="shared" si="6"/>
        <v>0</v>
      </c>
    </row>
    <row r="61" spans="1:29" x14ac:dyDescent="0.2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3.5" thickBot="1" x14ac:dyDescent="0.25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78" customFormat="1" ht="14.25" thickTop="1" thickBot="1" x14ac:dyDescent="0.25">
      <c r="A63" s="268" t="s">
        <v>47</v>
      </c>
      <c r="B63" s="20">
        <f t="shared" ref="B63:AA63" si="27">SUM(B39:B62)</f>
        <v>10720.857142857141</v>
      </c>
      <c r="C63" s="21">
        <f t="shared" si="27"/>
        <v>11028.190476190477</v>
      </c>
      <c r="D63" s="280">
        <f t="shared" si="27"/>
        <v>5401.0000000000009</v>
      </c>
      <c r="E63" s="281">
        <f t="shared" si="27"/>
        <v>5203.5714285714275</v>
      </c>
      <c r="F63" s="20">
        <f t="shared" si="27"/>
        <v>13517.90476190476</v>
      </c>
      <c r="G63" s="21">
        <f t="shared" si="27"/>
        <v>11856.238095238094</v>
      </c>
      <c r="H63" s="280">
        <f t="shared" si="27"/>
        <v>17444.666666666668</v>
      </c>
      <c r="I63" s="281">
        <f t="shared" si="27"/>
        <v>18354.90476190476</v>
      </c>
      <c r="J63" s="20">
        <f t="shared" si="27"/>
        <v>3119.9047619047619</v>
      </c>
      <c r="K63" s="21">
        <f t="shared" si="27"/>
        <v>3139.8571428571427</v>
      </c>
      <c r="L63" s="280">
        <f t="shared" si="27"/>
        <v>9296.0952380952385</v>
      </c>
      <c r="M63" s="281">
        <f t="shared" si="27"/>
        <v>9543.1428571428551</v>
      </c>
      <c r="N63" s="20">
        <f t="shared" si="27"/>
        <v>18814</v>
      </c>
      <c r="O63" s="21">
        <f t="shared" si="27"/>
        <v>19485.666666666664</v>
      </c>
      <c r="P63" s="280">
        <f t="shared" si="27"/>
        <v>9974.1428571428569</v>
      </c>
      <c r="Q63" s="281">
        <f t="shared" si="27"/>
        <v>9995.5714285714294</v>
      </c>
      <c r="R63" s="20">
        <f t="shared" si="27"/>
        <v>11322.761904761903</v>
      </c>
      <c r="S63" s="21">
        <f t="shared" si="27"/>
        <v>12011.809523809525</v>
      </c>
      <c r="T63" s="280">
        <f t="shared" si="27"/>
        <v>2807.4285714285711</v>
      </c>
      <c r="U63" s="281">
        <f t="shared" si="27"/>
        <v>3069.3809523809518</v>
      </c>
      <c r="V63" s="20">
        <f t="shared" si="27"/>
        <v>9539.6666666666661</v>
      </c>
      <c r="W63" s="21">
        <f t="shared" si="27"/>
        <v>10697.333333333336</v>
      </c>
      <c r="X63" s="280">
        <f t="shared" si="27"/>
        <v>8880.0476190476184</v>
      </c>
      <c r="Y63" s="281">
        <f t="shared" si="27"/>
        <v>5498.4761904761908</v>
      </c>
      <c r="Z63" s="20">
        <f t="shared" si="27"/>
        <v>17120.952380952378</v>
      </c>
      <c r="AA63" s="21">
        <f t="shared" si="27"/>
        <v>17774.142857142859</v>
      </c>
      <c r="AB63" s="280">
        <f>AB31/B65</f>
        <v>137959.42857142858</v>
      </c>
      <c r="AC63" s="21">
        <f>SUM(AC39:AC62)</f>
        <v>137658.28571428571</v>
      </c>
    </row>
    <row r="64" spans="1:29" ht="15.75" thickTop="1" x14ac:dyDescent="0.2">
      <c r="A64" s="124"/>
      <c r="AB64" s="282" t="str">
        <f>IF(AB63='Daily Total'!D45,"Correct","Wrong")</f>
        <v>Correct</v>
      </c>
      <c r="AC64" s="282" t="str">
        <f>IF(AC63='Daily Total'!E45,"Correct","Wrong")</f>
        <v>Correct</v>
      </c>
    </row>
    <row r="65" spans="1:30" x14ac:dyDescent="0.2">
      <c r="A65" s="270" t="s">
        <v>82</v>
      </c>
      <c r="B65" s="270">
        <f>COUNTIF('Daily Total'!$G$7:$G$37,1)</f>
        <v>21</v>
      </c>
    </row>
    <row r="67" spans="1:30" s="124" customFormat="1" x14ac:dyDescent="0.2">
      <c r="A67" s="283" t="s">
        <v>52</v>
      </c>
      <c r="B67" s="284"/>
      <c r="C67" s="284"/>
      <c r="AB67" s="283"/>
      <c r="AC67" s="283"/>
    </row>
    <row r="68" spans="1:30" s="124" customFormat="1" ht="13.5" thickBot="1" x14ac:dyDescent="0.25">
      <c r="A68" s="283"/>
      <c r="B68" s="284"/>
      <c r="C68" s="284"/>
      <c r="AB68" s="283"/>
      <c r="AC68" s="283"/>
    </row>
    <row r="69" spans="1:30" s="124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0" s="285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3.5" thickTop="1" x14ac:dyDescent="0.2">
      <c r="A71" s="242" t="s">
        <v>16</v>
      </c>
      <c r="B71" s="243">
        <f>B7/B31</f>
        <v>0</v>
      </c>
      <c r="C71" s="244">
        <f t="shared" ref="C71:AC71" si="28">C7/C31</f>
        <v>0</v>
      </c>
      <c r="D71" s="245">
        <f t="shared" si="28"/>
        <v>0</v>
      </c>
      <c r="E71" s="246">
        <f t="shared" si="28"/>
        <v>0</v>
      </c>
      <c r="F71" s="243">
        <f t="shared" si="28"/>
        <v>0</v>
      </c>
      <c r="G71" s="244">
        <f t="shared" si="28"/>
        <v>0</v>
      </c>
      <c r="H71" s="245">
        <f t="shared" si="28"/>
        <v>0</v>
      </c>
      <c r="I71" s="246">
        <f t="shared" si="28"/>
        <v>0</v>
      </c>
      <c r="J71" s="243">
        <f t="shared" si="28"/>
        <v>0</v>
      </c>
      <c r="K71" s="244">
        <f t="shared" si="28"/>
        <v>0</v>
      </c>
      <c r="L71" s="245">
        <f t="shared" si="28"/>
        <v>0</v>
      </c>
      <c r="M71" s="243">
        <f t="shared" si="28"/>
        <v>0</v>
      </c>
      <c r="N71" s="247">
        <f t="shared" si="28"/>
        <v>0</v>
      </c>
      <c r="O71" s="248">
        <f t="shared" si="28"/>
        <v>0</v>
      </c>
      <c r="P71" s="243">
        <f t="shared" si="28"/>
        <v>0</v>
      </c>
      <c r="Q71" s="244">
        <f t="shared" si="28"/>
        <v>0</v>
      </c>
      <c r="R71" s="245">
        <f t="shared" si="28"/>
        <v>0</v>
      </c>
      <c r="S71" s="246">
        <f t="shared" si="28"/>
        <v>0</v>
      </c>
      <c r="T71" s="243">
        <f t="shared" si="28"/>
        <v>0</v>
      </c>
      <c r="U71" s="244">
        <f t="shared" si="28"/>
        <v>0</v>
      </c>
      <c r="V71" s="245">
        <f t="shared" si="28"/>
        <v>0</v>
      </c>
      <c r="W71" s="246">
        <f t="shared" si="28"/>
        <v>0</v>
      </c>
      <c r="X71" s="243">
        <f t="shared" si="28"/>
        <v>0</v>
      </c>
      <c r="Y71" s="244">
        <f t="shared" si="28"/>
        <v>0</v>
      </c>
      <c r="Z71" s="245">
        <f t="shared" si="28"/>
        <v>0</v>
      </c>
      <c r="AA71" s="243">
        <f t="shared" si="28"/>
        <v>0</v>
      </c>
      <c r="AB71" s="249">
        <f t="shared" si="28"/>
        <v>0</v>
      </c>
      <c r="AC71" s="250">
        <f t="shared" si="28"/>
        <v>0</v>
      </c>
      <c r="AD71" s="284"/>
    </row>
    <row r="72" spans="1:30" s="124" customFormat="1" x14ac:dyDescent="0.2">
      <c r="A72" s="251" t="s">
        <v>17</v>
      </c>
      <c r="B72" s="252">
        <f>B8/B31</f>
        <v>1.1370803684851069E-2</v>
      </c>
      <c r="C72" s="253">
        <f t="shared" ref="C72:AC72" si="29">C8/C31</f>
        <v>0</v>
      </c>
      <c r="D72" s="254">
        <f t="shared" si="29"/>
        <v>2.1645021645021644E-2</v>
      </c>
      <c r="E72" s="255">
        <f t="shared" si="29"/>
        <v>1.8302447952413636E-4</v>
      </c>
      <c r="F72" s="252">
        <f t="shared" si="29"/>
        <v>2.4137299384238187E-2</v>
      </c>
      <c r="G72" s="253">
        <f t="shared" si="29"/>
        <v>1.5262208762917653E-4</v>
      </c>
      <c r="H72" s="254">
        <f t="shared" si="29"/>
        <v>1.3599462791192833E-2</v>
      </c>
      <c r="I72" s="255">
        <f t="shared" si="29"/>
        <v>1.0221739096595434E-3</v>
      </c>
      <c r="J72" s="252">
        <f t="shared" si="29"/>
        <v>2.9457553649378798E-3</v>
      </c>
      <c r="K72" s="253">
        <f t="shared" si="29"/>
        <v>2.7905424875259719E-3</v>
      </c>
      <c r="L72" s="254">
        <f t="shared" si="29"/>
        <v>1.7262752410126115E-3</v>
      </c>
      <c r="M72" s="252">
        <f t="shared" si="29"/>
        <v>3.3232537947965632E-3</v>
      </c>
      <c r="N72" s="256">
        <f t="shared" si="29"/>
        <v>4.3711116848142465E-3</v>
      </c>
      <c r="O72" s="257">
        <f t="shared" si="29"/>
        <v>3.453087617516172E-3</v>
      </c>
      <c r="P72" s="252">
        <f t="shared" si="29"/>
        <v>2.8024845194956484E-3</v>
      </c>
      <c r="Q72" s="253">
        <f t="shared" si="29"/>
        <v>3.568246890289509E-3</v>
      </c>
      <c r="R72" s="254">
        <f t="shared" si="29"/>
        <v>7.2756941348652948E-4</v>
      </c>
      <c r="S72" s="255">
        <f t="shared" si="29"/>
        <v>3.1040880403412517E-3</v>
      </c>
      <c r="T72" s="252">
        <f t="shared" si="29"/>
        <v>1.0177081213108081E-4</v>
      </c>
      <c r="U72" s="253">
        <f t="shared" si="29"/>
        <v>1.0084242207983618E-3</v>
      </c>
      <c r="V72" s="254">
        <f t="shared" si="29"/>
        <v>1.0981715443786096E-4</v>
      </c>
      <c r="W72" s="255">
        <f t="shared" si="29"/>
        <v>2.2257438435925285E-5</v>
      </c>
      <c r="X72" s="252">
        <f t="shared" si="29"/>
        <v>9.6524578911524498E-5</v>
      </c>
      <c r="Y72" s="253">
        <f t="shared" si="29"/>
        <v>0</v>
      </c>
      <c r="Z72" s="254">
        <f t="shared" si="29"/>
        <v>0</v>
      </c>
      <c r="AA72" s="252">
        <f t="shared" si="29"/>
        <v>0</v>
      </c>
      <c r="AB72" s="258">
        <f t="shared" si="29"/>
        <v>6.8729661032159908E-3</v>
      </c>
      <c r="AC72" s="259">
        <f t="shared" si="29"/>
        <v>1.49334584187761E-3</v>
      </c>
      <c r="AD72" s="284"/>
    </row>
    <row r="73" spans="1:30" s="124" customFormat="1" x14ac:dyDescent="0.2">
      <c r="A73" s="260" t="s">
        <v>18</v>
      </c>
      <c r="B73" s="261">
        <f>B9/B31</f>
        <v>5.939912409277865E-2</v>
      </c>
      <c r="C73" s="262">
        <f t="shared" ref="C73:AC73" si="30">C9/C31</f>
        <v>9.8017202666758792E-4</v>
      </c>
      <c r="D73" s="263">
        <f t="shared" si="30"/>
        <v>6.8452931996720187E-2</v>
      </c>
      <c r="E73" s="264">
        <f t="shared" si="30"/>
        <v>1.2345001143902997E-2</v>
      </c>
      <c r="F73" s="261">
        <f t="shared" si="30"/>
        <v>8.3113753892544634E-2</v>
      </c>
      <c r="G73" s="262">
        <f t="shared" si="30"/>
        <v>1.5274257875098902E-2</v>
      </c>
      <c r="H73" s="263">
        <f t="shared" si="30"/>
        <v>5.5967439905224139E-2</v>
      </c>
      <c r="I73" s="264">
        <f t="shared" si="30"/>
        <v>1.725242766303544E-2</v>
      </c>
      <c r="J73" s="261">
        <f t="shared" si="30"/>
        <v>1.4072468634573706E-2</v>
      </c>
      <c r="K73" s="262">
        <f t="shared" si="30"/>
        <v>2.9513020003943159E-2</v>
      </c>
      <c r="L73" s="263">
        <f t="shared" si="30"/>
        <v>1.8405065106701226E-2</v>
      </c>
      <c r="M73" s="261">
        <f t="shared" si="30"/>
        <v>3.8486871650549384E-2</v>
      </c>
      <c r="N73" s="265">
        <f t="shared" si="30"/>
        <v>3.8765458346621311E-2</v>
      </c>
      <c r="O73" s="266">
        <f t="shared" si="30"/>
        <v>4.1285535888406374E-2</v>
      </c>
      <c r="P73" s="261">
        <f t="shared" si="30"/>
        <v>3.8179674109721805E-2</v>
      </c>
      <c r="Q73" s="262">
        <f t="shared" si="30"/>
        <v>5.0589070397842856E-2</v>
      </c>
      <c r="R73" s="263">
        <f t="shared" si="30"/>
        <v>3.2883614127463434E-2</v>
      </c>
      <c r="S73" s="264">
        <f t="shared" si="30"/>
        <v>3.8906155846627127E-2</v>
      </c>
      <c r="T73" s="261">
        <f t="shared" si="30"/>
        <v>2.0506818644412783E-2</v>
      </c>
      <c r="U73" s="262">
        <f t="shared" si="30"/>
        <v>6.6431884822439766E-2</v>
      </c>
      <c r="V73" s="263">
        <f t="shared" si="30"/>
        <v>2.1419336804220972E-2</v>
      </c>
      <c r="W73" s="264">
        <f t="shared" si="30"/>
        <v>4.7826783711116254E-2</v>
      </c>
      <c r="X73" s="261">
        <f t="shared" si="30"/>
        <v>3.8995929880255895E-2</v>
      </c>
      <c r="Y73" s="262">
        <f t="shared" si="30"/>
        <v>5.1616032147434786E-2</v>
      </c>
      <c r="Z73" s="263">
        <f t="shared" si="30"/>
        <v>4.3441619847583025E-2</v>
      </c>
      <c r="AA73" s="261">
        <f t="shared" si="30"/>
        <v>2.9167570869400975E-2</v>
      </c>
      <c r="AB73" s="258">
        <f t="shared" si="30"/>
        <v>4.46204336126425E-2</v>
      </c>
      <c r="AC73" s="259">
        <f t="shared" si="30"/>
        <v>3.1440170691816587E-2</v>
      </c>
      <c r="AD73" s="284"/>
    </row>
    <row r="74" spans="1:30" s="124" customFormat="1" x14ac:dyDescent="0.2">
      <c r="A74" s="251" t="s">
        <v>19</v>
      </c>
      <c r="B74" s="252">
        <f>B10/B31</f>
        <v>0.10321669376115983</v>
      </c>
      <c r="C74" s="253">
        <f t="shared" ref="C74:AC74" si="31">C10/C31</f>
        <v>3.7211993505820579E-2</v>
      </c>
      <c r="D74" s="254">
        <f t="shared" si="31"/>
        <v>0.10302324966276087</v>
      </c>
      <c r="E74" s="255">
        <f t="shared" si="31"/>
        <v>6.2420498741706701E-2</v>
      </c>
      <c r="F74" s="252">
        <f t="shared" si="31"/>
        <v>0.10295692485451394</v>
      </c>
      <c r="G74" s="253">
        <f t="shared" si="31"/>
        <v>4.5911133781292551E-2</v>
      </c>
      <c r="H74" s="254">
        <f t="shared" si="31"/>
        <v>8.3927957241672985E-2</v>
      </c>
      <c r="I74" s="255">
        <f t="shared" si="31"/>
        <v>4.3325645409427349E-2</v>
      </c>
      <c r="J74" s="252">
        <f t="shared" si="31"/>
        <v>2.7961781495161635E-2</v>
      </c>
      <c r="K74" s="253">
        <f t="shared" si="31"/>
        <v>8.7917254348848145E-2</v>
      </c>
      <c r="L74" s="254">
        <f t="shared" si="31"/>
        <v>3.6938192174901907E-2</v>
      </c>
      <c r="M74" s="252">
        <f t="shared" si="31"/>
        <v>8.4019440535712503E-2</v>
      </c>
      <c r="N74" s="256">
        <f t="shared" si="31"/>
        <v>6.7277660506107409E-2</v>
      </c>
      <c r="O74" s="257">
        <f t="shared" si="31"/>
        <v>7.7519739784310329E-2</v>
      </c>
      <c r="P74" s="252">
        <f t="shared" si="31"/>
        <v>7.6626706197453417E-2</v>
      </c>
      <c r="Q74" s="253">
        <f t="shared" si="31"/>
        <v>8.6962321409004936E-2</v>
      </c>
      <c r="R74" s="254">
        <f t="shared" si="31"/>
        <v>7.3471893951500986E-2</v>
      </c>
      <c r="S74" s="255">
        <f t="shared" si="31"/>
        <v>6.639497637245885E-2</v>
      </c>
      <c r="T74" s="252">
        <f t="shared" si="31"/>
        <v>4.3490060384015199E-2</v>
      </c>
      <c r="U74" s="253">
        <f t="shared" si="31"/>
        <v>0.11759777836387049</v>
      </c>
      <c r="V74" s="254">
        <f t="shared" si="31"/>
        <v>4.1810385707796521E-2</v>
      </c>
      <c r="W74" s="255">
        <f t="shared" si="31"/>
        <v>8.3616744716084115E-2</v>
      </c>
      <c r="X74" s="252">
        <f t="shared" si="31"/>
        <v>7.5905856360701629E-2</v>
      </c>
      <c r="Y74" s="253">
        <f t="shared" si="31"/>
        <v>9.2545120726088614E-2</v>
      </c>
      <c r="Z74" s="254">
        <f t="shared" si="31"/>
        <v>6.9366412638371247E-2</v>
      </c>
      <c r="AA74" s="252">
        <f t="shared" si="31"/>
        <v>5.5117519564268053E-2</v>
      </c>
      <c r="AB74" s="258">
        <f t="shared" si="31"/>
        <v>7.3891634117414784E-2</v>
      </c>
      <c r="AC74" s="259">
        <f t="shared" si="31"/>
        <v>6.5915808087936179E-2</v>
      </c>
      <c r="AD74" s="284"/>
    </row>
    <row r="75" spans="1:30" s="124" customFormat="1" x14ac:dyDescent="0.2">
      <c r="A75" s="260" t="s">
        <v>20</v>
      </c>
      <c r="B75" s="261">
        <f>B11/B31</f>
        <v>0.1125576313194574</v>
      </c>
      <c r="C75" s="262">
        <f t="shared" ref="C75:AC75" si="32">C11/C31</f>
        <v>4.7480051124391173E-2</v>
      </c>
      <c r="D75" s="263">
        <f t="shared" si="32"/>
        <v>0.10937128045071019</v>
      </c>
      <c r="E75" s="264">
        <f t="shared" si="32"/>
        <v>7.4463509494394869E-2</v>
      </c>
      <c r="F75" s="261">
        <f t="shared" si="32"/>
        <v>0.10459848666319096</v>
      </c>
      <c r="G75" s="262">
        <f t="shared" si="32"/>
        <v>5.5666898277378592E-2</v>
      </c>
      <c r="H75" s="263">
        <f t="shared" si="32"/>
        <v>8.6701352303064388E-2</v>
      </c>
      <c r="I75" s="264">
        <f t="shared" si="32"/>
        <v>5.6349282532500718E-2</v>
      </c>
      <c r="J75" s="261">
        <f t="shared" si="32"/>
        <v>5.0123630147440396E-2</v>
      </c>
      <c r="K75" s="262">
        <f t="shared" si="32"/>
        <v>0.14566935104721174</v>
      </c>
      <c r="L75" s="263">
        <f t="shared" si="32"/>
        <v>4.8689157762091609E-2</v>
      </c>
      <c r="M75" s="261">
        <f t="shared" si="32"/>
        <v>0.13443709270181531</v>
      </c>
      <c r="N75" s="265">
        <f t="shared" si="32"/>
        <v>7.7163915422658907E-2</v>
      </c>
      <c r="O75" s="266">
        <f t="shared" si="32"/>
        <v>0.10354375255071493</v>
      </c>
      <c r="P75" s="261">
        <f t="shared" si="32"/>
        <v>9.5714156127510663E-2</v>
      </c>
      <c r="Q75" s="262">
        <f t="shared" si="32"/>
        <v>9.3994006869708963E-2</v>
      </c>
      <c r="R75" s="263">
        <f t="shared" si="32"/>
        <v>0.10199009159804523</v>
      </c>
      <c r="S75" s="264">
        <f t="shared" si="32"/>
        <v>7.0006501538168786E-2</v>
      </c>
      <c r="T75" s="261">
        <f t="shared" si="32"/>
        <v>5.2276273831331842E-2</v>
      </c>
      <c r="U75" s="262">
        <f t="shared" si="32"/>
        <v>0.17645872442093177</v>
      </c>
      <c r="V75" s="263">
        <f t="shared" si="32"/>
        <v>4.6762141035176431E-2</v>
      </c>
      <c r="W75" s="264">
        <f t="shared" si="32"/>
        <v>9.9909189651181424E-2</v>
      </c>
      <c r="X75" s="261">
        <f t="shared" si="32"/>
        <v>8.8084040733372296E-2</v>
      </c>
      <c r="Y75" s="262">
        <f t="shared" si="32"/>
        <v>0.13371670073093844</v>
      </c>
      <c r="Z75" s="263">
        <f t="shared" si="32"/>
        <v>8.4691550314290487E-2</v>
      </c>
      <c r="AA75" s="261">
        <f t="shared" si="32"/>
        <v>6.6503776218530403E-2</v>
      </c>
      <c r="AB75" s="258">
        <f t="shared" si="32"/>
        <v>8.4946298911895424E-2</v>
      </c>
      <c r="AC75" s="259">
        <f t="shared" si="32"/>
        <v>8.4785514441557144E-2</v>
      </c>
      <c r="AD75" s="284"/>
    </row>
    <row r="76" spans="1:30" s="124" customFormat="1" x14ac:dyDescent="0.2">
      <c r="A76" s="251" t="s">
        <v>21</v>
      </c>
      <c r="B76" s="252">
        <f>B12/B31</f>
        <v>9.6394211550249187E-2</v>
      </c>
      <c r="C76" s="253">
        <f t="shared" ref="C76:AC76" si="33">C12/C31</f>
        <v>4.4034336246502472E-2</v>
      </c>
      <c r="D76" s="254">
        <f t="shared" si="33"/>
        <v>7.7463609031837133E-2</v>
      </c>
      <c r="E76" s="255">
        <f t="shared" si="33"/>
        <v>6.8789750629146648E-2</v>
      </c>
      <c r="F76" s="252">
        <f t="shared" si="33"/>
        <v>9.5411376798320388E-2</v>
      </c>
      <c r="G76" s="253">
        <f t="shared" si="33"/>
        <v>4.5340809138046681E-2</v>
      </c>
      <c r="H76" s="254">
        <f t="shared" si="33"/>
        <v>7.6582281936353858E-2</v>
      </c>
      <c r="I76" s="255">
        <f t="shared" si="33"/>
        <v>5.0870015280721645E-2</v>
      </c>
      <c r="J76" s="252">
        <f t="shared" si="33"/>
        <v>4.5239476174486398E-2</v>
      </c>
      <c r="K76" s="253">
        <f t="shared" si="33"/>
        <v>0.13098867100414033</v>
      </c>
      <c r="L76" s="254">
        <f t="shared" si="33"/>
        <v>4.1932608673380528E-2</v>
      </c>
      <c r="M76" s="252">
        <f t="shared" si="33"/>
        <v>0.12472680458668903</v>
      </c>
      <c r="N76" s="256">
        <f t="shared" si="33"/>
        <v>6.1205687760381072E-2</v>
      </c>
      <c r="O76" s="257">
        <f t="shared" si="33"/>
        <v>9.5904437694129263E-2</v>
      </c>
      <c r="P76" s="252">
        <f t="shared" si="33"/>
        <v>7.7648395613419463E-2</v>
      </c>
      <c r="Q76" s="253">
        <f t="shared" si="33"/>
        <v>7.6624409857698889E-2</v>
      </c>
      <c r="R76" s="254">
        <f t="shared" si="33"/>
        <v>8.8149450327616521E-2</v>
      </c>
      <c r="S76" s="255">
        <f t="shared" si="33"/>
        <v>6.1713076020424341E-2</v>
      </c>
      <c r="T76" s="252">
        <f t="shared" si="33"/>
        <v>4.6441413935816543E-2</v>
      </c>
      <c r="U76" s="253">
        <f t="shared" si="33"/>
        <v>0.13166917479870302</v>
      </c>
      <c r="V76" s="254">
        <f t="shared" si="33"/>
        <v>3.8700563561669822E-2</v>
      </c>
      <c r="W76" s="255">
        <f t="shared" si="33"/>
        <v>8.6652659318744329E-2</v>
      </c>
      <c r="X76" s="252">
        <f t="shared" si="33"/>
        <v>7.4919160665161605E-2</v>
      </c>
      <c r="Y76" s="253">
        <f t="shared" si="33"/>
        <v>0.11455987806145426</v>
      </c>
      <c r="Z76" s="254">
        <f t="shared" si="33"/>
        <v>7.5343494465149916E-2</v>
      </c>
      <c r="AA76" s="252">
        <f t="shared" si="33"/>
        <v>6.1820675834612614E-2</v>
      </c>
      <c r="AB76" s="258">
        <f t="shared" si="33"/>
        <v>7.239360916321845E-2</v>
      </c>
      <c r="AC76" s="259">
        <f t="shared" si="33"/>
        <v>7.52020877092483E-2</v>
      </c>
      <c r="AD76" s="284"/>
    </row>
    <row r="77" spans="1:30" s="124" customFormat="1" x14ac:dyDescent="0.2">
      <c r="A77" s="260" t="s">
        <v>22</v>
      </c>
      <c r="B77" s="261">
        <f>B13/B31</f>
        <v>8.0168607698389432E-2</v>
      </c>
      <c r="C77" s="262">
        <f t="shared" ref="C77:AC77" si="34">C13/C31</f>
        <v>5.7238592006632352E-2</v>
      </c>
      <c r="D77" s="263">
        <f t="shared" si="34"/>
        <v>6.6760123786600359E-2</v>
      </c>
      <c r="E77" s="264">
        <f t="shared" si="34"/>
        <v>5.8604438343628461E-2</v>
      </c>
      <c r="F77" s="261">
        <f t="shared" si="34"/>
        <v>9.5347968831461627E-2</v>
      </c>
      <c r="G77" s="262">
        <f t="shared" si="34"/>
        <v>3.7464706142235751E-2</v>
      </c>
      <c r="H77" s="263">
        <f t="shared" si="34"/>
        <v>7.8899813833126789E-2</v>
      </c>
      <c r="I77" s="264">
        <f t="shared" si="34"/>
        <v>5.2364360894843212E-2</v>
      </c>
      <c r="J77" s="261">
        <f t="shared" si="34"/>
        <v>4.658261851704875E-2</v>
      </c>
      <c r="K77" s="262">
        <f t="shared" si="34"/>
        <v>0.13188346451916222</v>
      </c>
      <c r="L77" s="263">
        <f t="shared" si="34"/>
        <v>4.0047536600108596E-2</v>
      </c>
      <c r="M77" s="261">
        <f t="shared" si="34"/>
        <v>0.11120425536161592</v>
      </c>
      <c r="N77" s="265">
        <f t="shared" si="34"/>
        <v>5.4756589571089413E-2</v>
      </c>
      <c r="O77" s="266">
        <f t="shared" si="34"/>
        <v>9.1334534053113522E-2</v>
      </c>
      <c r="P77" s="261">
        <f t="shared" si="34"/>
        <v>6.1478012193433497E-2</v>
      </c>
      <c r="Q77" s="262">
        <f t="shared" si="34"/>
        <v>6.4037883443620269E-2</v>
      </c>
      <c r="R77" s="263">
        <f t="shared" si="34"/>
        <v>7.7807871207596996E-2</v>
      </c>
      <c r="S77" s="264">
        <f t="shared" si="34"/>
        <v>5.9386001078303892E-2</v>
      </c>
      <c r="T77" s="261">
        <f t="shared" si="34"/>
        <v>4.2116154420245605E-2</v>
      </c>
      <c r="U77" s="262">
        <f t="shared" si="34"/>
        <v>8.458352079681028E-2</v>
      </c>
      <c r="V77" s="263">
        <f t="shared" si="34"/>
        <v>3.8321195209975394E-2</v>
      </c>
      <c r="W77" s="264">
        <f t="shared" si="34"/>
        <v>8.7422766688627335E-2</v>
      </c>
      <c r="X77" s="261">
        <f t="shared" si="34"/>
        <v>6.0006113223331062E-2</v>
      </c>
      <c r="Y77" s="262">
        <f t="shared" si="34"/>
        <v>8.3113936328679805E-2</v>
      </c>
      <c r="Z77" s="263">
        <f t="shared" si="34"/>
        <v>6.8799020971241034E-2</v>
      </c>
      <c r="AA77" s="261">
        <f t="shared" si="34"/>
        <v>5.8270842877695531E-2</v>
      </c>
      <c r="AB77" s="258">
        <f t="shared" si="34"/>
        <v>6.6120198208721129E-2</v>
      </c>
      <c r="AC77" s="259">
        <f t="shared" si="34"/>
        <v>7.0010488359028428E-2</v>
      </c>
      <c r="AD77" s="284"/>
    </row>
    <row r="78" spans="1:30" s="124" customFormat="1" x14ac:dyDescent="0.2">
      <c r="A78" s="251" t="s">
        <v>23</v>
      </c>
      <c r="B78" s="252">
        <f>B14/B31</f>
        <v>5.8235393403157178E-2</v>
      </c>
      <c r="C78" s="253">
        <f t="shared" ref="C78:AC78" si="35">C14/C31</f>
        <v>5.1340288092852945E-2</v>
      </c>
      <c r="D78" s="254">
        <f t="shared" si="35"/>
        <v>5.1427866091817209E-2</v>
      </c>
      <c r="E78" s="255">
        <f t="shared" si="35"/>
        <v>5.0935712651567149E-2</v>
      </c>
      <c r="F78" s="252">
        <f t="shared" si="35"/>
        <v>6.620144006538066E-2</v>
      </c>
      <c r="G78" s="253">
        <f t="shared" si="35"/>
        <v>3.3223418654435476E-2</v>
      </c>
      <c r="H78" s="254">
        <f t="shared" si="35"/>
        <v>6.1533338064847218E-2</v>
      </c>
      <c r="I78" s="255">
        <f t="shared" si="35"/>
        <v>4.7396180597893904E-2</v>
      </c>
      <c r="J78" s="252">
        <f t="shared" si="35"/>
        <v>4.6292621874904606E-2</v>
      </c>
      <c r="K78" s="253">
        <f t="shared" si="35"/>
        <v>9.7411165203148464E-2</v>
      </c>
      <c r="L78" s="254">
        <f t="shared" si="35"/>
        <v>3.7363357887080083E-2</v>
      </c>
      <c r="M78" s="252">
        <f t="shared" si="35"/>
        <v>7.7966727543087533E-2</v>
      </c>
      <c r="N78" s="256">
        <f t="shared" si="35"/>
        <v>4.6416802077480293E-2</v>
      </c>
      <c r="O78" s="257">
        <f t="shared" si="35"/>
        <v>6.3448346647963463E-2</v>
      </c>
      <c r="P78" s="252">
        <f t="shared" si="35"/>
        <v>4.8487279011921298E-2</v>
      </c>
      <c r="Q78" s="253">
        <f t="shared" si="35"/>
        <v>4.5281958200536425E-2</v>
      </c>
      <c r="R78" s="254">
        <f t="shared" si="35"/>
        <v>6.0678447964067322E-2</v>
      </c>
      <c r="S78" s="255">
        <f t="shared" si="35"/>
        <v>5.1778408550315562E-2</v>
      </c>
      <c r="T78" s="252">
        <f t="shared" si="35"/>
        <v>4.4372074089151232E-2</v>
      </c>
      <c r="U78" s="253">
        <f t="shared" si="35"/>
        <v>5.8023178242859581E-2</v>
      </c>
      <c r="V78" s="254">
        <f t="shared" si="35"/>
        <v>3.5316198529448471E-2</v>
      </c>
      <c r="W78" s="255">
        <f t="shared" si="35"/>
        <v>7.1704563665176899E-2</v>
      </c>
      <c r="X78" s="252">
        <f t="shared" si="35"/>
        <v>4.7270231283616022E-2</v>
      </c>
      <c r="Y78" s="253">
        <f t="shared" si="35"/>
        <v>5.6985485156060556E-2</v>
      </c>
      <c r="Z78" s="254">
        <f t="shared" si="35"/>
        <v>5.7976859320242533E-2</v>
      </c>
      <c r="AA78" s="252">
        <f t="shared" si="35"/>
        <v>5.8672710759610669E-2</v>
      </c>
      <c r="AB78" s="258">
        <f t="shared" si="35"/>
        <v>5.2769137096206335E-2</v>
      </c>
      <c r="AC78" s="259">
        <f t="shared" si="35"/>
        <v>5.6351407072862271E-2</v>
      </c>
      <c r="AD78" s="284"/>
    </row>
    <row r="79" spans="1:30" s="124" customFormat="1" x14ac:dyDescent="0.2">
      <c r="A79" s="260" t="s">
        <v>24</v>
      </c>
      <c r="B79" s="261">
        <f>B15/B31</f>
        <v>4.9676198598193111E-2</v>
      </c>
      <c r="C79" s="262">
        <f t="shared" ref="C79:AC79" si="36">C15/C31</f>
        <v>4.7743445369442812E-2</v>
      </c>
      <c r="D79" s="263">
        <f t="shared" si="36"/>
        <v>4.629654120489151E-2</v>
      </c>
      <c r="E79" s="264">
        <f t="shared" si="36"/>
        <v>4.8702814001372684E-2</v>
      </c>
      <c r="F79" s="261">
        <f t="shared" si="36"/>
        <v>5.6042074708675615E-2</v>
      </c>
      <c r="G79" s="262">
        <f t="shared" si="36"/>
        <v>3.2781617874456284E-2</v>
      </c>
      <c r="H79" s="263">
        <f t="shared" si="36"/>
        <v>5.5429685154147264E-2</v>
      </c>
      <c r="I79" s="264">
        <f t="shared" si="36"/>
        <v>4.5084614726049611E-2</v>
      </c>
      <c r="J79" s="261">
        <f t="shared" si="36"/>
        <v>4.8505754143899384E-2</v>
      </c>
      <c r="K79" s="262">
        <f t="shared" si="36"/>
        <v>5.9541683728407416E-2</v>
      </c>
      <c r="L79" s="263">
        <f t="shared" si="36"/>
        <v>3.9770922763269781E-2</v>
      </c>
      <c r="M79" s="261">
        <f t="shared" si="36"/>
        <v>6.5507020747881797E-2</v>
      </c>
      <c r="N79" s="265">
        <f t="shared" si="36"/>
        <v>4.3726303107614897E-2</v>
      </c>
      <c r="O79" s="266">
        <f t="shared" si="36"/>
        <v>5.1273341332701207E-2</v>
      </c>
      <c r="P79" s="261">
        <f t="shared" si="36"/>
        <v>4.4729944570962056E-2</v>
      </c>
      <c r="Q79" s="262">
        <f t="shared" si="36"/>
        <v>4.1318298103445811E-2</v>
      </c>
      <c r="R79" s="263">
        <f t="shared" si="36"/>
        <v>5.3280791326363243E-2</v>
      </c>
      <c r="S79" s="264">
        <f t="shared" si="36"/>
        <v>4.5264977323903458E-2</v>
      </c>
      <c r="T79" s="261">
        <f t="shared" si="36"/>
        <v>4.089490467467264E-2</v>
      </c>
      <c r="U79" s="262">
        <f t="shared" si="36"/>
        <v>4.6387514156724638E-2</v>
      </c>
      <c r="V79" s="263">
        <f t="shared" si="36"/>
        <v>3.7068281311616158E-2</v>
      </c>
      <c r="W79" s="264">
        <f t="shared" si="36"/>
        <v>5.8465839283488544E-2</v>
      </c>
      <c r="X79" s="261">
        <f t="shared" si="36"/>
        <v>4.1248170054858133E-2</v>
      </c>
      <c r="Y79" s="262">
        <f t="shared" si="36"/>
        <v>4.425468528077043E-2</v>
      </c>
      <c r="Z79" s="263">
        <f t="shared" si="36"/>
        <v>5.4477944039606166E-2</v>
      </c>
      <c r="AA79" s="261">
        <f t="shared" si="36"/>
        <v>5.7702869604588793E-2</v>
      </c>
      <c r="AB79" s="258">
        <f t="shared" si="36"/>
        <v>4.8330979294119593E-2</v>
      </c>
      <c r="AC79" s="259">
        <f t="shared" si="36"/>
        <v>4.9403561060790975E-2</v>
      </c>
      <c r="AD79" s="284"/>
    </row>
    <row r="80" spans="1:30" s="124" customFormat="1" x14ac:dyDescent="0.2">
      <c r="A80" s="251" t="s">
        <v>25</v>
      </c>
      <c r="B80" s="252">
        <f>B16/B31</f>
        <v>4.5039042720464779E-2</v>
      </c>
      <c r="C80" s="253">
        <f t="shared" ref="C80:AC80" si="37">C16/C31</f>
        <v>4.668555045079277E-2</v>
      </c>
      <c r="D80" s="254">
        <f t="shared" si="37"/>
        <v>4.0530413239170879E-2</v>
      </c>
      <c r="E80" s="255">
        <f t="shared" si="37"/>
        <v>4.8931594600777853E-2</v>
      </c>
      <c r="F80" s="252">
        <f t="shared" si="37"/>
        <v>4.456875537206386E-2</v>
      </c>
      <c r="G80" s="253">
        <f t="shared" si="37"/>
        <v>3.3874070712223023E-2</v>
      </c>
      <c r="H80" s="254">
        <f t="shared" si="37"/>
        <v>4.9413383269002943E-2</v>
      </c>
      <c r="I80" s="255">
        <f t="shared" si="37"/>
        <v>4.5940750234140092E-2</v>
      </c>
      <c r="J80" s="252">
        <f t="shared" si="37"/>
        <v>5.0062578222778473E-2</v>
      </c>
      <c r="K80" s="253">
        <f t="shared" si="37"/>
        <v>4.7803206090662298E-2</v>
      </c>
      <c r="L80" s="254">
        <f t="shared" si="37"/>
        <v>4.036000778616726E-2</v>
      </c>
      <c r="M80" s="252">
        <f t="shared" si="37"/>
        <v>5.0098300450086328E-2</v>
      </c>
      <c r="N80" s="256">
        <f t="shared" si="37"/>
        <v>4.0671333910411195E-2</v>
      </c>
      <c r="O80" s="257">
        <f t="shared" si="37"/>
        <v>4.5004997568420253E-2</v>
      </c>
      <c r="P80" s="252">
        <f t="shared" si="37"/>
        <v>4.1392744095446798E-2</v>
      </c>
      <c r="Q80" s="253">
        <f t="shared" si="37"/>
        <v>3.8407485219644891E-2</v>
      </c>
      <c r="R80" s="254">
        <f t="shared" si="37"/>
        <v>5.0677522731287165E-2</v>
      </c>
      <c r="S80" s="255">
        <f t="shared" si="37"/>
        <v>4.2244140686943009E-2</v>
      </c>
      <c r="T80" s="263">
        <f t="shared" si="37"/>
        <v>3.5060044779157334E-2</v>
      </c>
      <c r="U80" s="252">
        <f t="shared" si="37"/>
        <v>4.1872876491304278E-2</v>
      </c>
      <c r="V80" s="254">
        <f t="shared" si="37"/>
        <v>3.9504225464601438E-2</v>
      </c>
      <c r="W80" s="255">
        <f t="shared" si="37"/>
        <v>4.9656345150549314E-2</v>
      </c>
      <c r="X80" s="252">
        <f t="shared" si="37"/>
        <v>3.6620352743711157E-2</v>
      </c>
      <c r="Y80" s="253">
        <f t="shared" si="37"/>
        <v>4.0184293483908964E-2</v>
      </c>
      <c r="Z80" s="254">
        <f t="shared" si="37"/>
        <v>5.448628803471102E-2</v>
      </c>
      <c r="AA80" s="252">
        <f t="shared" si="37"/>
        <v>5.654013186624765E-2</v>
      </c>
      <c r="AB80" s="258">
        <f t="shared" si="37"/>
        <v>4.4816143324400412E-2</v>
      </c>
      <c r="AC80" s="259">
        <f t="shared" si="37"/>
        <v>4.5739553843471621E-2</v>
      </c>
      <c r="AD80" s="284"/>
    </row>
    <row r="81" spans="1:30" s="124" customFormat="1" x14ac:dyDescent="0.2">
      <c r="A81" s="260" t="s">
        <v>26</v>
      </c>
      <c r="B81" s="261">
        <f>B17/B31</f>
        <v>4.0313052438948553E-2</v>
      </c>
      <c r="C81" s="262">
        <f t="shared" ref="C81:AC81" si="38">C17/C31</f>
        <v>4.4185464092023903E-2</v>
      </c>
      <c r="D81" s="263">
        <f t="shared" si="38"/>
        <v>3.6730411475828992E-2</v>
      </c>
      <c r="E81" s="264">
        <f t="shared" si="38"/>
        <v>4.7696179363989934E-2</v>
      </c>
      <c r="F81" s="261">
        <f t="shared" si="38"/>
        <v>3.8178641378630106E-2</v>
      </c>
      <c r="G81" s="262">
        <f t="shared" si="38"/>
        <v>3.4721524935637661E-2</v>
      </c>
      <c r="H81" s="263">
        <f t="shared" si="38"/>
        <v>4.5973936637749839E-2</v>
      </c>
      <c r="I81" s="264">
        <f t="shared" si="38"/>
        <v>4.3144040907711186E-2</v>
      </c>
      <c r="J81" s="261">
        <f t="shared" si="38"/>
        <v>4.5361580023810251E-2</v>
      </c>
      <c r="K81" s="262">
        <f t="shared" si="38"/>
        <v>4.1418323551268635E-2</v>
      </c>
      <c r="L81" s="263">
        <f t="shared" si="38"/>
        <v>4.0262680695427676E-2</v>
      </c>
      <c r="M81" s="261">
        <f t="shared" si="38"/>
        <v>4.3701286388631078E-2</v>
      </c>
      <c r="N81" s="265">
        <f t="shared" si="38"/>
        <v>3.9851275898900008E-2</v>
      </c>
      <c r="O81" s="266">
        <f t="shared" si="38"/>
        <v>3.9511338004247325E-2</v>
      </c>
      <c r="P81" s="261">
        <f t="shared" si="38"/>
        <v>4.0991707128432087E-2</v>
      </c>
      <c r="Q81" s="262">
        <f t="shared" si="38"/>
        <v>3.6721024072565472E-2</v>
      </c>
      <c r="R81" s="263">
        <f t="shared" si="38"/>
        <v>4.526491096737293E-2</v>
      </c>
      <c r="S81" s="264">
        <f t="shared" si="38"/>
        <v>3.9544416605879928E-2</v>
      </c>
      <c r="T81" s="261">
        <f t="shared" si="38"/>
        <v>3.7282040844019267E-2</v>
      </c>
      <c r="U81" s="262">
        <f t="shared" si="38"/>
        <v>4.2679615867942972E-2</v>
      </c>
      <c r="V81" s="263">
        <f t="shared" si="38"/>
        <v>3.9589084174848875E-2</v>
      </c>
      <c r="W81" s="264">
        <f t="shared" si="38"/>
        <v>4.4550488773348051E-2</v>
      </c>
      <c r="X81" s="261">
        <f t="shared" si="38"/>
        <v>3.5628294571564932E-2</v>
      </c>
      <c r="Y81" s="262">
        <f t="shared" si="38"/>
        <v>3.5152596390341913E-2</v>
      </c>
      <c r="Z81" s="263">
        <f t="shared" si="38"/>
        <v>4.9902653390443343E-2</v>
      </c>
      <c r="AA81" s="261">
        <f t="shared" si="38"/>
        <v>5.3863691772692811E-2</v>
      </c>
      <c r="AB81" s="258">
        <f t="shared" si="38"/>
        <v>4.1959540900223254E-2</v>
      </c>
      <c r="AC81" s="259">
        <f t="shared" si="38"/>
        <v>4.254254150373734E-2</v>
      </c>
      <c r="AD81" s="284"/>
    </row>
    <row r="82" spans="1:30" s="124" customFormat="1" x14ac:dyDescent="0.2">
      <c r="A82" s="251" t="s">
        <v>27</v>
      </c>
      <c r="B82" s="252">
        <f>B18/B31</f>
        <v>3.6906253053682628E-2</v>
      </c>
      <c r="C82" s="253">
        <f t="shared" ref="C82:AC82" si="39">C18/C31</f>
        <v>5.0040588621368613E-2</v>
      </c>
      <c r="D82" s="254">
        <f t="shared" si="39"/>
        <v>4.2822757690374795E-2</v>
      </c>
      <c r="E82" s="255">
        <f t="shared" si="39"/>
        <v>4.8556394417753376E-2</v>
      </c>
      <c r="F82" s="252">
        <f t="shared" si="39"/>
        <v>3.4085304851413999E-2</v>
      </c>
      <c r="G82" s="253">
        <f t="shared" si="39"/>
        <v>4.1513207835136012E-2</v>
      </c>
      <c r="H82" s="254">
        <f t="shared" si="39"/>
        <v>4.4278780798060809E-2</v>
      </c>
      <c r="I82" s="255">
        <f t="shared" si="39"/>
        <v>4.7964343253263042E-2</v>
      </c>
      <c r="J82" s="252">
        <f t="shared" si="39"/>
        <v>5.1283616716016972E-2</v>
      </c>
      <c r="K82" s="253">
        <f t="shared" si="39"/>
        <v>3.6368048288517828E-2</v>
      </c>
      <c r="L82" s="254">
        <f t="shared" si="39"/>
        <v>4.3797190832812548E-2</v>
      </c>
      <c r="M82" s="252">
        <f t="shared" si="39"/>
        <v>3.7768330289512292E-2</v>
      </c>
      <c r="N82" s="256">
        <f t="shared" si="39"/>
        <v>4.527530157380269E-2</v>
      </c>
      <c r="O82" s="257">
        <f t="shared" si="39"/>
        <v>3.5936060449805594E-2</v>
      </c>
      <c r="P82" s="252">
        <f t="shared" si="39"/>
        <v>4.6816291649360013E-2</v>
      </c>
      <c r="Q82" s="253">
        <f t="shared" si="39"/>
        <v>3.5506200364923517E-2</v>
      </c>
      <c r="R82" s="254">
        <f t="shared" si="39"/>
        <v>4.5231266139003606E-2</v>
      </c>
      <c r="S82" s="255">
        <f t="shared" si="39"/>
        <v>4.2200532808981638E-2</v>
      </c>
      <c r="T82" s="252">
        <f t="shared" si="39"/>
        <v>4.6339643123685458E-2</v>
      </c>
      <c r="U82" s="253">
        <f t="shared" si="39"/>
        <v>3.8320120390337747E-2</v>
      </c>
      <c r="V82" s="254">
        <f t="shared" si="39"/>
        <v>4.6572456859329217E-2</v>
      </c>
      <c r="W82" s="255">
        <f t="shared" si="39"/>
        <v>4.0953686722102527E-2</v>
      </c>
      <c r="X82" s="252">
        <f t="shared" si="39"/>
        <v>4.1939929537057392E-2</v>
      </c>
      <c r="Y82" s="253">
        <f t="shared" si="39"/>
        <v>3.1376658468147016E-2</v>
      </c>
      <c r="Z82" s="254">
        <f t="shared" si="39"/>
        <v>5.0305946487178059E-2</v>
      </c>
      <c r="AA82" s="252">
        <f t="shared" si="39"/>
        <v>5.5339886458927762E-2</v>
      </c>
      <c r="AB82" s="258">
        <f t="shared" si="39"/>
        <v>4.3971519577184183E-2</v>
      </c>
      <c r="AC82" s="259">
        <f t="shared" si="39"/>
        <v>4.3045858205134589E-2</v>
      </c>
      <c r="AD82" s="284"/>
    </row>
    <row r="83" spans="1:30" s="124" customFormat="1" x14ac:dyDescent="0.2">
      <c r="A83" s="260" t="s">
        <v>28</v>
      </c>
      <c r="B83" s="261">
        <f>B19/B31</f>
        <v>3.7457026357167605E-2</v>
      </c>
      <c r="C83" s="262">
        <f t="shared" ref="C83:AC83" si="40">C19/C31</f>
        <v>6.178106324916232E-2</v>
      </c>
      <c r="D83" s="263">
        <f t="shared" si="40"/>
        <v>4.574990522037365E-2</v>
      </c>
      <c r="E83" s="264">
        <f t="shared" si="40"/>
        <v>5.2189430336307484E-2</v>
      </c>
      <c r="F83" s="261">
        <f t="shared" si="40"/>
        <v>3.3521678479336049E-2</v>
      </c>
      <c r="G83" s="262">
        <f t="shared" si="40"/>
        <v>5.8707290917780874E-2</v>
      </c>
      <c r="H83" s="263">
        <f t="shared" si="40"/>
        <v>4.6421610643722466E-2</v>
      </c>
      <c r="I83" s="264">
        <f t="shared" si="40"/>
        <v>6.0635148773002155E-2</v>
      </c>
      <c r="J83" s="261">
        <f t="shared" si="40"/>
        <v>6.1616654965047771E-2</v>
      </c>
      <c r="K83" s="262">
        <f t="shared" si="40"/>
        <v>3.1120615132626598E-2</v>
      </c>
      <c r="L83" s="263">
        <f t="shared" si="40"/>
        <v>6.3329201200708951E-2</v>
      </c>
      <c r="M83" s="261">
        <f t="shared" si="40"/>
        <v>3.2364300470045806E-2</v>
      </c>
      <c r="N83" s="265">
        <f t="shared" si="40"/>
        <v>6.1165191068454597E-2</v>
      </c>
      <c r="O83" s="266">
        <f t="shared" si="40"/>
        <v>3.7573405604608028E-2</v>
      </c>
      <c r="P83" s="261">
        <f t="shared" si="40"/>
        <v>5.3719856581541797E-2</v>
      </c>
      <c r="Q83" s="262">
        <f t="shared" si="40"/>
        <v>3.8921998789940307E-2</v>
      </c>
      <c r="R83" s="263">
        <f t="shared" si="40"/>
        <v>4.7287806273078249E-2</v>
      </c>
      <c r="S83" s="264">
        <f t="shared" si="40"/>
        <v>5.1183755669024132E-2</v>
      </c>
      <c r="T83" s="261">
        <f t="shared" si="40"/>
        <v>6.981477712192144E-2</v>
      </c>
      <c r="U83" s="262">
        <f t="shared" si="40"/>
        <v>2.3426470360085019E-2</v>
      </c>
      <c r="V83" s="263">
        <f t="shared" si="40"/>
        <v>6.5146531025841975E-2</v>
      </c>
      <c r="W83" s="264">
        <f t="shared" si="40"/>
        <v>4.4599455137907092E-2</v>
      </c>
      <c r="X83" s="261">
        <f t="shared" si="40"/>
        <v>5.4852773204776897E-2</v>
      </c>
      <c r="Y83" s="262">
        <f t="shared" si="40"/>
        <v>3.0060276440225863E-2</v>
      </c>
      <c r="Z83" s="263">
        <f t="shared" si="40"/>
        <v>5.4202592201145906E-2</v>
      </c>
      <c r="AA83" s="261">
        <f t="shared" si="40"/>
        <v>5.926747522484508E-2</v>
      </c>
      <c r="AB83" s="258">
        <f t="shared" si="40"/>
        <v>5.1806121054222984E-2</v>
      </c>
      <c r="AC83" s="259">
        <f t="shared" si="40"/>
        <v>4.8469225383489273E-2</v>
      </c>
      <c r="AD83" s="284"/>
    </row>
    <row r="84" spans="1:30" s="124" customFormat="1" x14ac:dyDescent="0.2">
      <c r="A84" s="251" t="s">
        <v>29</v>
      </c>
      <c r="B84" s="252">
        <f>B20/B31</f>
        <v>4.2560562854782401E-2</v>
      </c>
      <c r="C84" s="253">
        <f t="shared" ref="C84:AC84" si="41">C20/C31</f>
        <v>9.1168952295416078E-2</v>
      </c>
      <c r="D84" s="254">
        <f t="shared" si="41"/>
        <v>7.2235300341206649E-2</v>
      </c>
      <c r="E84" s="255">
        <f t="shared" si="41"/>
        <v>6.4168382521162207E-2</v>
      </c>
      <c r="F84" s="252">
        <f t="shared" si="41"/>
        <v>4.4487734081077653E-2</v>
      </c>
      <c r="G84" s="253">
        <f t="shared" si="41"/>
        <v>9.0541045300645426E-2</v>
      </c>
      <c r="H84" s="254">
        <f t="shared" si="41"/>
        <v>5.484552517074396E-2</v>
      </c>
      <c r="I84" s="255">
        <f t="shared" si="41"/>
        <v>7.8808570694740995E-2</v>
      </c>
      <c r="J84" s="252">
        <f t="shared" si="41"/>
        <v>0.10159040263744315</v>
      </c>
      <c r="K84" s="253">
        <f t="shared" si="41"/>
        <v>2.9740509880643643E-2</v>
      </c>
      <c r="L84" s="254">
        <f t="shared" si="41"/>
        <v>9.5954266512309316E-2</v>
      </c>
      <c r="M84" s="252">
        <f t="shared" si="41"/>
        <v>3.285829765575881E-2</v>
      </c>
      <c r="N84" s="256">
        <f t="shared" si="41"/>
        <v>7.533397115623118E-2</v>
      </c>
      <c r="O84" s="257">
        <f t="shared" si="41"/>
        <v>4.7827585111400568E-2</v>
      </c>
      <c r="P84" s="252">
        <f t="shared" si="41"/>
        <v>7.8187885819046385E-2</v>
      </c>
      <c r="Q84" s="253">
        <f t="shared" si="41"/>
        <v>5.172766987284845E-2</v>
      </c>
      <c r="R84" s="254">
        <f t="shared" si="41"/>
        <v>6.4122837268376379E-2</v>
      </c>
      <c r="S84" s="255">
        <f t="shared" si="41"/>
        <v>7.0803336399099304E-2</v>
      </c>
      <c r="T84" s="252">
        <f t="shared" si="41"/>
        <v>0.13939208901553701</v>
      </c>
      <c r="U84" s="253">
        <f t="shared" si="41"/>
        <v>2.2805901608824487E-2</v>
      </c>
      <c r="V84" s="254">
        <f t="shared" si="41"/>
        <v>9.6619129149965302E-2</v>
      </c>
      <c r="W84" s="255">
        <f t="shared" si="41"/>
        <v>5.5403215754705221E-2</v>
      </c>
      <c r="X84" s="252">
        <f t="shared" si="41"/>
        <v>8.2576777258809214E-2</v>
      </c>
      <c r="Y84" s="253">
        <f t="shared" si="41"/>
        <v>3.5983995565871063E-2</v>
      </c>
      <c r="Z84" s="254">
        <f t="shared" si="41"/>
        <v>7.0267564109695715E-2</v>
      </c>
      <c r="AA84" s="252">
        <f t="shared" si="41"/>
        <v>7.0755538409192589E-2</v>
      </c>
      <c r="AB84" s="258">
        <f t="shared" si="41"/>
        <v>7.0934933251597776E-2</v>
      </c>
      <c r="AC84" s="259">
        <f t="shared" si="41"/>
        <v>6.308305175271825E-2</v>
      </c>
      <c r="AD84" s="284"/>
    </row>
    <row r="85" spans="1:30" s="124" customFormat="1" x14ac:dyDescent="0.2">
      <c r="A85" s="260" t="s">
        <v>30</v>
      </c>
      <c r="B85" s="261">
        <f>B21/B31</f>
        <v>5.6245502758308238E-2</v>
      </c>
      <c r="C85" s="262">
        <f t="shared" ref="C85:AC85" si="42">C21/C31</f>
        <v>0.11723202874019828</v>
      </c>
      <c r="D85" s="263">
        <f t="shared" si="42"/>
        <v>8.4472893026864518E-2</v>
      </c>
      <c r="E85" s="264">
        <f t="shared" si="42"/>
        <v>8.4740334019675137E-2</v>
      </c>
      <c r="F85" s="261">
        <f t="shared" si="42"/>
        <v>4.9401851512632274E-2</v>
      </c>
      <c r="G85" s="262">
        <f t="shared" si="42"/>
        <v>0.11802105381535137</v>
      </c>
      <c r="H85" s="263">
        <f t="shared" si="42"/>
        <v>6.6435914374157204E-2</v>
      </c>
      <c r="I85" s="264">
        <f t="shared" si="42"/>
        <v>0.10566787649856144</v>
      </c>
      <c r="J85" s="261">
        <f t="shared" si="42"/>
        <v>0.15760554351475931</v>
      </c>
      <c r="K85" s="262">
        <f t="shared" si="42"/>
        <v>3.421447745575322E-2</v>
      </c>
      <c r="L85" s="263">
        <f t="shared" si="42"/>
        <v>0.12515239373418435</v>
      </c>
      <c r="M85" s="261">
        <f t="shared" si="42"/>
        <v>3.5423091125016216E-2</v>
      </c>
      <c r="N85" s="265">
        <f t="shared" si="42"/>
        <v>9.6111305157759924E-2</v>
      </c>
      <c r="O85" s="266">
        <f t="shared" si="42"/>
        <v>5.8506985598694036E-2</v>
      </c>
      <c r="P85" s="261">
        <f t="shared" si="42"/>
        <v>9.6172484089813187E-2</v>
      </c>
      <c r="Q85" s="262">
        <f t="shared" si="42"/>
        <v>7.6148008403721643E-2</v>
      </c>
      <c r="R85" s="263">
        <f t="shared" si="42"/>
        <v>6.8934047725189046E-2</v>
      </c>
      <c r="S85" s="264">
        <f t="shared" si="42"/>
        <v>9.6595414036979479E-2</v>
      </c>
      <c r="T85" s="261">
        <f t="shared" si="42"/>
        <v>0.15404708596241265</v>
      </c>
      <c r="U85" s="262">
        <f t="shared" si="42"/>
        <v>2.5303690832648121E-2</v>
      </c>
      <c r="V85" s="263">
        <f t="shared" si="42"/>
        <v>0.12269571164011921</v>
      </c>
      <c r="W85" s="264">
        <f t="shared" si="42"/>
        <v>5.9703352860525985E-2</v>
      </c>
      <c r="X85" s="261">
        <f t="shared" si="42"/>
        <v>0.1086652259479518</v>
      </c>
      <c r="Y85" s="262">
        <f t="shared" si="42"/>
        <v>4.7476357085945893E-2</v>
      </c>
      <c r="Z85" s="263">
        <f t="shared" si="42"/>
        <v>7.6934416198475825E-2</v>
      </c>
      <c r="AA85" s="261">
        <f t="shared" si="42"/>
        <v>8.8464516405586502E-2</v>
      </c>
      <c r="AB85" s="258">
        <f t="shared" si="42"/>
        <v>8.6795358745911502E-2</v>
      </c>
      <c r="AC85" s="259">
        <f t="shared" si="42"/>
        <v>8.0847536896054548E-2</v>
      </c>
      <c r="AD85" s="284"/>
    </row>
    <row r="86" spans="1:30" s="124" customFormat="1" x14ac:dyDescent="0.2">
      <c r="A86" s="251" t="s">
        <v>31</v>
      </c>
      <c r="B86" s="252">
        <f>B22/B31</f>
        <v>5.6516447689861332E-2</v>
      </c>
      <c r="C86" s="253">
        <f t="shared" ref="C86:AC86" si="43">C22/C31</f>
        <v>0.11634685135928702</v>
      </c>
      <c r="D86" s="254">
        <f t="shared" si="43"/>
        <v>5.8481233633983123E-2</v>
      </c>
      <c r="E86" s="255">
        <f t="shared" si="43"/>
        <v>9.0432395332875767E-2</v>
      </c>
      <c r="F86" s="252">
        <f t="shared" si="43"/>
        <v>4.3677521171215601E-2</v>
      </c>
      <c r="G86" s="253">
        <f t="shared" si="43"/>
        <v>0.11738646724047216</v>
      </c>
      <c r="H86" s="254">
        <f t="shared" si="43"/>
        <v>6.239865916175772E-2</v>
      </c>
      <c r="I86" s="255">
        <f t="shared" si="43"/>
        <v>0.10334593322661907</v>
      </c>
      <c r="J86" s="252">
        <f t="shared" si="43"/>
        <v>0.1118776519429775</v>
      </c>
      <c r="K86" s="253">
        <f t="shared" si="43"/>
        <v>3.3486509850311659E-2</v>
      </c>
      <c r="L86" s="254">
        <f t="shared" si="43"/>
        <v>0.12398446864530935</v>
      </c>
      <c r="M86" s="252">
        <f t="shared" si="43"/>
        <v>3.4569823258784667E-2</v>
      </c>
      <c r="N86" s="256">
        <f t="shared" si="43"/>
        <v>8.6875528355277482E-2</v>
      </c>
      <c r="O86" s="257">
        <f t="shared" si="43"/>
        <v>6.318686018294277E-2</v>
      </c>
      <c r="P86" s="252">
        <f t="shared" si="43"/>
        <v>8.1133597826761578E-2</v>
      </c>
      <c r="Q86" s="253">
        <f t="shared" si="43"/>
        <v>8.7467306950220813E-2</v>
      </c>
      <c r="R86" s="254">
        <f t="shared" si="43"/>
        <v>6.6915358023029892E-2</v>
      </c>
      <c r="S86" s="255">
        <f t="shared" si="43"/>
        <v>9.6040404681107486E-2</v>
      </c>
      <c r="T86" s="252">
        <f t="shared" si="43"/>
        <v>0.11885134676708053</v>
      </c>
      <c r="U86" s="253">
        <f t="shared" si="43"/>
        <v>2.6094915990505299E-2</v>
      </c>
      <c r="V86" s="254">
        <f t="shared" si="43"/>
        <v>0.1245775783320771</v>
      </c>
      <c r="W86" s="255">
        <f t="shared" si="43"/>
        <v>5.7655668524420861E-2</v>
      </c>
      <c r="X86" s="252">
        <f t="shared" si="43"/>
        <v>9.2513446410090031E-2</v>
      </c>
      <c r="Y86" s="253">
        <f t="shared" si="43"/>
        <v>4.9840648491356915E-2</v>
      </c>
      <c r="Z86" s="254">
        <f t="shared" si="43"/>
        <v>6.9191188741169266E-2</v>
      </c>
      <c r="AA86" s="252">
        <f t="shared" si="43"/>
        <v>9.2976153159887151E-2</v>
      </c>
      <c r="AB86" s="258">
        <f t="shared" si="43"/>
        <v>7.8515491787095451E-2</v>
      </c>
      <c r="AC86" s="259">
        <f t="shared" si="43"/>
        <v>8.2523183701256109E-2</v>
      </c>
      <c r="AD86" s="284"/>
    </row>
    <row r="87" spans="1:30" s="124" customFormat="1" x14ac:dyDescent="0.2">
      <c r="A87" s="260" t="s">
        <v>32</v>
      </c>
      <c r="B87" s="261">
        <f>B23/B31</f>
        <v>6.0451811777665253E-2</v>
      </c>
      <c r="C87" s="262">
        <f t="shared" ref="C87:AC87" si="44">C23/C31</f>
        <v>9.4925558741234581E-2</v>
      </c>
      <c r="D87" s="263">
        <f t="shared" si="44"/>
        <v>3.636892638929299E-2</v>
      </c>
      <c r="E87" s="264">
        <f t="shared" si="44"/>
        <v>8.2653854953099973E-2</v>
      </c>
      <c r="F87" s="261">
        <f t="shared" si="44"/>
        <v>3.8960672969888262E-2</v>
      </c>
      <c r="G87" s="262">
        <f t="shared" si="44"/>
        <v>0.10882758122105703</v>
      </c>
      <c r="H87" s="263">
        <f t="shared" si="44"/>
        <v>5.5855521403730977E-2</v>
      </c>
      <c r="I87" s="264">
        <f t="shared" si="44"/>
        <v>8.9694463397612681E-2</v>
      </c>
      <c r="J87" s="261">
        <f t="shared" si="44"/>
        <v>8.7884245550840984E-2</v>
      </c>
      <c r="K87" s="262">
        <f t="shared" si="44"/>
        <v>2.7632437023219134E-2</v>
      </c>
      <c r="L87" s="263">
        <f t="shared" si="44"/>
        <v>8.9105512811318635E-2</v>
      </c>
      <c r="M87" s="261">
        <f t="shared" si="44"/>
        <v>3.8586669061804538E-2</v>
      </c>
      <c r="N87" s="265">
        <f t="shared" si="44"/>
        <v>7.152981315838762E-2</v>
      </c>
      <c r="O87" s="266">
        <f t="shared" si="44"/>
        <v>5.7265535839530403E-2</v>
      </c>
      <c r="P87" s="261">
        <f t="shared" si="44"/>
        <v>5.4206830041488227E-2</v>
      </c>
      <c r="Q87" s="262">
        <f t="shared" si="44"/>
        <v>7.5876459574954619E-2</v>
      </c>
      <c r="R87" s="263">
        <f t="shared" si="44"/>
        <v>5.1190606363919283E-2</v>
      </c>
      <c r="S87" s="264">
        <f t="shared" si="44"/>
        <v>7.5144302432526719E-2</v>
      </c>
      <c r="T87" s="261">
        <f t="shared" si="44"/>
        <v>6.0468824207883846E-2</v>
      </c>
      <c r="U87" s="262">
        <f t="shared" si="44"/>
        <v>3.6148129760925886E-2</v>
      </c>
      <c r="V87" s="263">
        <f t="shared" si="44"/>
        <v>8.7559213908841776E-2</v>
      </c>
      <c r="W87" s="264">
        <f t="shared" si="44"/>
        <v>4.8721532736240449E-2</v>
      </c>
      <c r="X87" s="261">
        <f t="shared" si="44"/>
        <v>6.522380296115958E-2</v>
      </c>
      <c r="Y87" s="262">
        <f t="shared" si="44"/>
        <v>5.0239027262964628E-2</v>
      </c>
      <c r="Z87" s="263">
        <f t="shared" si="44"/>
        <v>5.4333314791121988E-2</v>
      </c>
      <c r="AA87" s="261">
        <f t="shared" si="44"/>
        <v>6.6747576066892245E-2</v>
      </c>
      <c r="AB87" s="258">
        <f t="shared" si="44"/>
        <v>6.1094911271360665E-2</v>
      </c>
      <c r="AC87" s="259">
        <f t="shared" si="44"/>
        <v>7.0756642396769917E-2</v>
      </c>
      <c r="AD87" s="284"/>
    </row>
    <row r="88" spans="1:30" s="124" customFormat="1" x14ac:dyDescent="0.2">
      <c r="A88" s="251" t="s">
        <v>33</v>
      </c>
      <c r="B88" s="252">
        <f>B24/B31</f>
        <v>4.1103678632660859E-2</v>
      </c>
      <c r="C88" s="253">
        <f t="shared" ref="C88:AC88" si="45">C24/C31</f>
        <v>5.5528688383018408E-2</v>
      </c>
      <c r="D88" s="254">
        <f t="shared" si="45"/>
        <v>2.5198155544387722E-2</v>
      </c>
      <c r="E88" s="255">
        <f t="shared" si="45"/>
        <v>5.6060398078242965E-2</v>
      </c>
      <c r="F88" s="252">
        <f t="shared" si="45"/>
        <v>3.2771350871507281E-2</v>
      </c>
      <c r="G88" s="253">
        <f t="shared" si="45"/>
        <v>7.1033532679200415E-2</v>
      </c>
      <c r="H88" s="254">
        <f t="shared" si="45"/>
        <v>4.1265170416391418E-2</v>
      </c>
      <c r="I88" s="255">
        <f t="shared" si="45"/>
        <v>6.201534298604499E-2</v>
      </c>
      <c r="J88" s="252">
        <f t="shared" si="45"/>
        <v>3.5990109588204769E-2</v>
      </c>
      <c r="K88" s="253">
        <f t="shared" si="45"/>
        <v>1.7895870300438297E-2</v>
      </c>
      <c r="L88" s="254">
        <f t="shared" si="45"/>
        <v>5.4134352365048308E-2</v>
      </c>
      <c r="M88" s="252">
        <f t="shared" si="45"/>
        <v>3.4095785555322694E-2</v>
      </c>
      <c r="N88" s="256">
        <f t="shared" si="45"/>
        <v>5.5321012214814703E-2</v>
      </c>
      <c r="O88" s="257">
        <f t="shared" si="45"/>
        <v>5.0371579598190615E-2</v>
      </c>
      <c r="P88" s="252">
        <f t="shared" si="45"/>
        <v>3.4388919921511336E-2</v>
      </c>
      <c r="Q88" s="253">
        <f t="shared" si="45"/>
        <v>5.8259133806876376E-2</v>
      </c>
      <c r="R88" s="254">
        <f t="shared" si="45"/>
        <v>4.0483139735383422E-2</v>
      </c>
      <c r="S88" s="255">
        <f t="shared" si="45"/>
        <v>5.3047001363737273E-2</v>
      </c>
      <c r="T88" s="252">
        <f t="shared" si="45"/>
        <v>2.7698622701675828E-2</v>
      </c>
      <c r="U88" s="253">
        <f t="shared" si="45"/>
        <v>3.8196006640085642E-2</v>
      </c>
      <c r="V88" s="254">
        <f t="shared" si="45"/>
        <v>7.2833731836492235E-2</v>
      </c>
      <c r="W88" s="255">
        <f t="shared" si="45"/>
        <v>3.9854169263367815E-2</v>
      </c>
      <c r="X88" s="252">
        <f t="shared" si="45"/>
        <v>3.5703369244051673E-2</v>
      </c>
      <c r="Y88" s="253">
        <f t="shared" si="45"/>
        <v>5.8059375757785706E-2</v>
      </c>
      <c r="Z88" s="254">
        <f t="shared" si="45"/>
        <v>3.9133337041775601E-2</v>
      </c>
      <c r="AA88" s="252">
        <f t="shared" si="45"/>
        <v>4.4205467010665571E-2</v>
      </c>
      <c r="AB88" s="258">
        <f t="shared" si="45"/>
        <v>4.31790160530287E-2</v>
      </c>
      <c r="AC88" s="259">
        <f t="shared" si="45"/>
        <v>5.1691144116694752E-2</v>
      </c>
      <c r="AD88" s="284"/>
    </row>
    <row r="89" spans="1:30" s="124" customFormat="1" x14ac:dyDescent="0.2">
      <c r="A89" s="260" t="s">
        <v>34</v>
      </c>
      <c r="B89" s="261">
        <f>B25/B31</f>
        <v>1.2387957608222512E-2</v>
      </c>
      <c r="C89" s="262">
        <f t="shared" ref="C89:AC89" si="46">C25/C31</f>
        <v>2.5195170817644823E-2</v>
      </c>
      <c r="D89" s="263">
        <f t="shared" si="46"/>
        <v>1.2881212473880499E-2</v>
      </c>
      <c r="E89" s="264">
        <f t="shared" si="46"/>
        <v>3.295355753832075E-2</v>
      </c>
      <c r="F89" s="261">
        <f t="shared" si="46"/>
        <v>1.2375121531936479E-2</v>
      </c>
      <c r="G89" s="262">
        <f t="shared" si="46"/>
        <v>4.420015985155494E-2</v>
      </c>
      <c r="H89" s="263">
        <f t="shared" si="46"/>
        <v>1.8526606576440337E-2</v>
      </c>
      <c r="I89" s="264">
        <f t="shared" si="46"/>
        <v>3.8902278617626532E-2</v>
      </c>
      <c r="J89" s="261">
        <f t="shared" si="46"/>
        <v>1.2515644555694618E-2</v>
      </c>
      <c r="K89" s="262">
        <f t="shared" si="46"/>
        <v>1.1526153752824666E-2</v>
      </c>
      <c r="L89" s="263">
        <f t="shared" si="46"/>
        <v>5.1019885461381635E-2</v>
      </c>
      <c r="M89" s="261">
        <f t="shared" si="46"/>
        <v>1.8173108589563187E-2</v>
      </c>
      <c r="N89" s="265">
        <f t="shared" si="46"/>
        <v>3.0035890193219842E-2</v>
      </c>
      <c r="O89" s="266">
        <f t="shared" si="46"/>
        <v>3.3365184176891931E-2</v>
      </c>
      <c r="P89" s="261">
        <f t="shared" si="46"/>
        <v>2.4090863518526476E-2</v>
      </c>
      <c r="Q89" s="262">
        <f t="shared" si="46"/>
        <v>3.3686346810730468E-2</v>
      </c>
      <c r="R89" s="263">
        <f t="shared" si="46"/>
        <v>2.7046236405386538E-2</v>
      </c>
      <c r="S89" s="264">
        <f t="shared" si="46"/>
        <v>3.4446259236941425E-2</v>
      </c>
      <c r="T89" s="261">
        <f t="shared" si="46"/>
        <v>1.8691905828075176E-2</v>
      </c>
      <c r="U89" s="262">
        <f t="shared" si="46"/>
        <v>2.0804567386009276E-2</v>
      </c>
      <c r="V89" s="263">
        <f t="shared" si="46"/>
        <v>4.1820369085472688E-2</v>
      </c>
      <c r="W89" s="264">
        <f t="shared" si="46"/>
        <v>2.2301953312797138E-2</v>
      </c>
      <c r="X89" s="261">
        <f t="shared" si="46"/>
        <v>1.747631125959213E-2</v>
      </c>
      <c r="Y89" s="262">
        <f t="shared" si="46"/>
        <v>4.1864412651124124E-2</v>
      </c>
      <c r="Z89" s="263">
        <f t="shared" si="46"/>
        <v>2.5844134171441286E-2</v>
      </c>
      <c r="AA89" s="261">
        <f t="shared" si="46"/>
        <v>2.3088649375631268E-2</v>
      </c>
      <c r="AB89" s="258">
        <f t="shared" si="46"/>
        <v>2.4405035572915158E-2</v>
      </c>
      <c r="AC89" s="259">
        <f t="shared" si="46"/>
        <v>3.0805749502563973E-2</v>
      </c>
      <c r="AD89" s="284"/>
    </row>
    <row r="90" spans="1:30" s="124" customFormat="1" x14ac:dyDescent="0.2">
      <c r="A90" s="251" t="s">
        <v>35</v>
      </c>
      <c r="B90" s="252">
        <f>B26/B31</f>
        <v>0</v>
      </c>
      <c r="C90" s="253">
        <f t="shared" ref="C90:AC90" si="47">C26/C31</f>
        <v>1.0881204877543266E-2</v>
      </c>
      <c r="D90" s="254">
        <f t="shared" si="47"/>
        <v>8.8167094277073911E-5</v>
      </c>
      <c r="E90" s="255">
        <f t="shared" si="47"/>
        <v>1.5172729352550905E-2</v>
      </c>
      <c r="F90" s="252">
        <f t="shared" si="47"/>
        <v>1.6204258197241049E-4</v>
      </c>
      <c r="G90" s="253">
        <f t="shared" si="47"/>
        <v>1.5358601660367659E-2</v>
      </c>
      <c r="H90" s="254">
        <f t="shared" si="47"/>
        <v>1.9435603186128657E-3</v>
      </c>
      <c r="I90" s="255">
        <f t="shared" si="47"/>
        <v>1.0216550396546401E-2</v>
      </c>
      <c r="J90" s="252">
        <f t="shared" si="47"/>
        <v>2.4878659299734426E-3</v>
      </c>
      <c r="K90" s="253">
        <f t="shared" si="47"/>
        <v>3.0786963313465883E-3</v>
      </c>
      <c r="L90" s="254">
        <f t="shared" si="47"/>
        <v>8.0269237467856455E-3</v>
      </c>
      <c r="M90" s="252">
        <f t="shared" si="47"/>
        <v>2.6895402333263476E-3</v>
      </c>
      <c r="N90" s="256">
        <f t="shared" si="47"/>
        <v>4.1458488359732114E-3</v>
      </c>
      <c r="O90" s="257">
        <f t="shared" si="47"/>
        <v>3.6876922964132366E-3</v>
      </c>
      <c r="P90" s="252">
        <f t="shared" si="47"/>
        <v>3.2321669841542658E-3</v>
      </c>
      <c r="Q90" s="253">
        <f t="shared" si="47"/>
        <v>4.902170961425774E-3</v>
      </c>
      <c r="R90" s="254">
        <f t="shared" si="47"/>
        <v>3.8565384518332224E-3</v>
      </c>
      <c r="S90" s="255">
        <f t="shared" si="47"/>
        <v>2.196251308236339E-3</v>
      </c>
      <c r="T90" s="252">
        <f t="shared" si="47"/>
        <v>2.1541488567745439E-3</v>
      </c>
      <c r="U90" s="253">
        <f t="shared" si="47"/>
        <v>2.1875048481933691E-3</v>
      </c>
      <c r="V90" s="254">
        <f t="shared" si="47"/>
        <v>3.574049208068566E-3</v>
      </c>
      <c r="W90" s="255">
        <f t="shared" si="47"/>
        <v>9.7932729118071268E-4</v>
      </c>
      <c r="X90" s="252">
        <f t="shared" si="47"/>
        <v>2.2736900810270215E-3</v>
      </c>
      <c r="Y90" s="253">
        <f t="shared" si="47"/>
        <v>2.9705199709010289E-3</v>
      </c>
      <c r="Z90" s="254">
        <f t="shared" si="47"/>
        <v>1.3016632363575681E-3</v>
      </c>
      <c r="AA90" s="252">
        <f t="shared" si="47"/>
        <v>1.4949485207243266E-3</v>
      </c>
      <c r="AB90" s="258">
        <f t="shared" si="47"/>
        <v>2.5766719546257218E-3</v>
      </c>
      <c r="AC90" s="259">
        <f t="shared" si="47"/>
        <v>5.8931294329921157E-3</v>
      </c>
      <c r="AD90" s="284"/>
    </row>
    <row r="91" spans="1:30" s="124" customFormat="1" x14ac:dyDescent="0.2">
      <c r="A91" s="260" t="s">
        <v>36</v>
      </c>
      <c r="B91" s="261">
        <f>B27/B31</f>
        <v>0</v>
      </c>
      <c r="C91" s="262">
        <f t="shared" ref="C91:AC91" si="48">C27/C31</f>
        <v>0</v>
      </c>
      <c r="D91" s="263">
        <f t="shared" si="48"/>
        <v>0</v>
      </c>
      <c r="E91" s="264">
        <f t="shared" si="48"/>
        <v>0</v>
      </c>
      <c r="F91" s="261">
        <f t="shared" si="48"/>
        <v>0</v>
      </c>
      <c r="G91" s="262">
        <f t="shared" si="48"/>
        <v>0</v>
      </c>
      <c r="H91" s="263">
        <f t="shared" si="48"/>
        <v>0</v>
      </c>
      <c r="I91" s="264">
        <f t="shared" si="48"/>
        <v>0</v>
      </c>
      <c r="J91" s="261">
        <f t="shared" si="48"/>
        <v>0</v>
      </c>
      <c r="K91" s="262">
        <f t="shared" si="48"/>
        <v>0</v>
      </c>
      <c r="L91" s="263">
        <f t="shared" si="48"/>
        <v>0</v>
      </c>
      <c r="M91" s="261">
        <f t="shared" si="48"/>
        <v>0</v>
      </c>
      <c r="N91" s="265">
        <f t="shared" si="48"/>
        <v>0</v>
      </c>
      <c r="O91" s="266">
        <f t="shared" si="48"/>
        <v>0</v>
      </c>
      <c r="P91" s="261">
        <f t="shared" si="48"/>
        <v>0</v>
      </c>
      <c r="Q91" s="262">
        <f t="shared" si="48"/>
        <v>0</v>
      </c>
      <c r="R91" s="263">
        <f t="shared" si="48"/>
        <v>0</v>
      </c>
      <c r="S91" s="264">
        <f t="shared" si="48"/>
        <v>0</v>
      </c>
      <c r="T91" s="261">
        <f t="shared" si="48"/>
        <v>0</v>
      </c>
      <c r="U91" s="262">
        <f t="shared" si="48"/>
        <v>0</v>
      </c>
      <c r="V91" s="263">
        <f t="shared" si="48"/>
        <v>0</v>
      </c>
      <c r="W91" s="264">
        <f t="shared" si="48"/>
        <v>0</v>
      </c>
      <c r="X91" s="261">
        <f t="shared" si="48"/>
        <v>0</v>
      </c>
      <c r="Y91" s="262">
        <f t="shared" si="48"/>
        <v>0</v>
      </c>
      <c r="Z91" s="263">
        <f t="shared" si="48"/>
        <v>0</v>
      </c>
      <c r="AA91" s="261">
        <f t="shared" si="48"/>
        <v>0</v>
      </c>
      <c r="AB91" s="258">
        <f t="shared" si="48"/>
        <v>0</v>
      </c>
      <c r="AC91" s="259">
        <f t="shared" si="48"/>
        <v>0</v>
      </c>
      <c r="AD91" s="284"/>
    </row>
    <row r="92" spans="1:30" s="124" customFormat="1" x14ac:dyDescent="0.2">
      <c r="A92" s="251" t="s">
        <v>37</v>
      </c>
      <c r="B92" s="252">
        <f>B28/B31</f>
        <v>0</v>
      </c>
      <c r="C92" s="253">
        <f t="shared" ref="C92:AC92" si="49">C28/C31</f>
        <v>0</v>
      </c>
      <c r="D92" s="254">
        <f t="shared" si="49"/>
        <v>0</v>
      </c>
      <c r="E92" s="255">
        <f t="shared" si="49"/>
        <v>0</v>
      </c>
      <c r="F92" s="252">
        <f t="shared" si="49"/>
        <v>0</v>
      </c>
      <c r="G92" s="253">
        <f t="shared" si="49"/>
        <v>0</v>
      </c>
      <c r="H92" s="254">
        <f t="shared" si="49"/>
        <v>0</v>
      </c>
      <c r="I92" s="255">
        <f t="shared" si="49"/>
        <v>0</v>
      </c>
      <c r="J92" s="252">
        <f t="shared" si="49"/>
        <v>0</v>
      </c>
      <c r="K92" s="253">
        <f t="shared" si="49"/>
        <v>0</v>
      </c>
      <c r="L92" s="254">
        <f t="shared" si="49"/>
        <v>0</v>
      </c>
      <c r="M92" s="252">
        <f t="shared" si="49"/>
        <v>0</v>
      </c>
      <c r="N92" s="256">
        <f t="shared" si="49"/>
        <v>0</v>
      </c>
      <c r="O92" s="257">
        <f t="shared" si="49"/>
        <v>0</v>
      </c>
      <c r="P92" s="252">
        <f t="shared" si="49"/>
        <v>0</v>
      </c>
      <c r="Q92" s="253">
        <f t="shared" si="49"/>
        <v>0</v>
      </c>
      <c r="R92" s="254">
        <f t="shared" si="49"/>
        <v>0</v>
      </c>
      <c r="S92" s="255">
        <f t="shared" si="49"/>
        <v>0</v>
      </c>
      <c r="T92" s="252">
        <f t="shared" si="49"/>
        <v>0</v>
      </c>
      <c r="U92" s="253">
        <f t="shared" si="49"/>
        <v>0</v>
      </c>
      <c r="V92" s="254">
        <f t="shared" si="49"/>
        <v>0</v>
      </c>
      <c r="W92" s="255">
        <f t="shared" si="49"/>
        <v>0</v>
      </c>
      <c r="X92" s="252">
        <f t="shared" si="49"/>
        <v>0</v>
      </c>
      <c r="Y92" s="253">
        <f t="shared" si="49"/>
        <v>0</v>
      </c>
      <c r="Z92" s="254">
        <f t="shared" si="49"/>
        <v>0</v>
      </c>
      <c r="AA92" s="252">
        <f t="shared" si="49"/>
        <v>0</v>
      </c>
      <c r="AB92" s="258">
        <f t="shared" si="49"/>
        <v>0</v>
      </c>
      <c r="AC92" s="259">
        <f t="shared" si="49"/>
        <v>0</v>
      </c>
      <c r="AD92" s="284"/>
    </row>
    <row r="93" spans="1:30" s="124" customFormat="1" x14ac:dyDescent="0.2">
      <c r="A93" s="260" t="s">
        <v>38</v>
      </c>
      <c r="B93" s="261">
        <f>B29/B31</f>
        <v>0</v>
      </c>
      <c r="C93" s="262">
        <f t="shared" ref="C93:AC93" si="50">C29/C31</f>
        <v>0</v>
      </c>
      <c r="D93" s="263">
        <f t="shared" si="50"/>
        <v>0</v>
      </c>
      <c r="E93" s="264">
        <f t="shared" si="50"/>
        <v>0</v>
      </c>
      <c r="F93" s="261">
        <f t="shared" si="50"/>
        <v>0</v>
      </c>
      <c r="G93" s="262">
        <f t="shared" si="50"/>
        <v>0</v>
      </c>
      <c r="H93" s="263">
        <f t="shared" si="50"/>
        <v>0</v>
      </c>
      <c r="I93" s="264">
        <f t="shared" si="50"/>
        <v>0</v>
      </c>
      <c r="J93" s="261">
        <f t="shared" si="50"/>
        <v>0</v>
      </c>
      <c r="K93" s="262">
        <f t="shared" si="50"/>
        <v>0</v>
      </c>
      <c r="L93" s="263">
        <f t="shared" si="50"/>
        <v>0</v>
      </c>
      <c r="M93" s="261">
        <f t="shared" si="50"/>
        <v>0</v>
      </c>
      <c r="N93" s="265">
        <f t="shared" si="50"/>
        <v>0</v>
      </c>
      <c r="O93" s="266">
        <f t="shared" si="50"/>
        <v>0</v>
      </c>
      <c r="P93" s="261">
        <f t="shared" si="50"/>
        <v>0</v>
      </c>
      <c r="Q93" s="262">
        <f t="shared" si="50"/>
        <v>0</v>
      </c>
      <c r="R93" s="263">
        <f t="shared" si="50"/>
        <v>0</v>
      </c>
      <c r="S93" s="264">
        <f t="shared" si="50"/>
        <v>0</v>
      </c>
      <c r="T93" s="261">
        <f t="shared" si="50"/>
        <v>0</v>
      </c>
      <c r="U93" s="262">
        <f t="shared" si="50"/>
        <v>0</v>
      </c>
      <c r="V93" s="263">
        <f t="shared" si="50"/>
        <v>0</v>
      </c>
      <c r="W93" s="264">
        <f t="shared" si="50"/>
        <v>0</v>
      </c>
      <c r="X93" s="261">
        <f t="shared" si="50"/>
        <v>0</v>
      </c>
      <c r="Y93" s="262">
        <f t="shared" si="50"/>
        <v>0</v>
      </c>
      <c r="Z93" s="263">
        <f t="shared" si="50"/>
        <v>0</v>
      </c>
      <c r="AA93" s="261">
        <f t="shared" si="50"/>
        <v>0</v>
      </c>
      <c r="AB93" s="258">
        <f t="shared" si="50"/>
        <v>0</v>
      </c>
      <c r="AC93" s="259">
        <f t="shared" si="50"/>
        <v>0</v>
      </c>
      <c r="AD93" s="284"/>
    </row>
    <row r="94" spans="1:30" s="124" customFormat="1" ht="13.5" thickBot="1" x14ac:dyDescent="0.25">
      <c r="A94" s="251" t="s">
        <v>39</v>
      </c>
      <c r="B94" s="252">
        <f>B30/B31</f>
        <v>0</v>
      </c>
      <c r="C94" s="253">
        <f t="shared" ref="C94:AC94" si="51">C30/C31</f>
        <v>0</v>
      </c>
      <c r="D94" s="254">
        <f t="shared" si="51"/>
        <v>0</v>
      </c>
      <c r="E94" s="255">
        <f t="shared" si="51"/>
        <v>0</v>
      </c>
      <c r="F94" s="252">
        <f t="shared" si="51"/>
        <v>0</v>
      </c>
      <c r="G94" s="253">
        <f t="shared" si="51"/>
        <v>0</v>
      </c>
      <c r="H94" s="254">
        <f t="shared" si="51"/>
        <v>0</v>
      </c>
      <c r="I94" s="255">
        <f t="shared" si="51"/>
        <v>0</v>
      </c>
      <c r="J94" s="252">
        <f t="shared" si="51"/>
        <v>0</v>
      </c>
      <c r="K94" s="253">
        <f t="shared" si="51"/>
        <v>0</v>
      </c>
      <c r="L94" s="254">
        <f t="shared" si="51"/>
        <v>0</v>
      </c>
      <c r="M94" s="252">
        <f t="shared" si="51"/>
        <v>0</v>
      </c>
      <c r="N94" s="256">
        <f t="shared" si="51"/>
        <v>0</v>
      </c>
      <c r="O94" s="257">
        <f t="shared" si="51"/>
        <v>0</v>
      </c>
      <c r="P94" s="252">
        <f t="shared" si="51"/>
        <v>0</v>
      </c>
      <c r="Q94" s="253">
        <f t="shared" si="51"/>
        <v>0</v>
      </c>
      <c r="R94" s="254">
        <f t="shared" si="51"/>
        <v>0</v>
      </c>
      <c r="S94" s="255">
        <f t="shared" si="51"/>
        <v>0</v>
      </c>
      <c r="T94" s="252">
        <f t="shared" si="51"/>
        <v>0</v>
      </c>
      <c r="U94" s="253">
        <f t="shared" si="51"/>
        <v>0</v>
      </c>
      <c r="V94" s="254">
        <f t="shared" si="51"/>
        <v>0</v>
      </c>
      <c r="W94" s="255">
        <f t="shared" si="51"/>
        <v>0</v>
      </c>
      <c r="X94" s="252">
        <f t="shared" si="51"/>
        <v>0</v>
      </c>
      <c r="Y94" s="253">
        <f t="shared" si="51"/>
        <v>0</v>
      </c>
      <c r="Z94" s="254">
        <f t="shared" si="51"/>
        <v>0</v>
      </c>
      <c r="AA94" s="252">
        <f t="shared" si="51"/>
        <v>0</v>
      </c>
      <c r="AB94" s="258">
        <f t="shared" si="51"/>
        <v>0</v>
      </c>
      <c r="AC94" s="259">
        <f t="shared" si="51"/>
        <v>0</v>
      </c>
      <c r="AD94" s="284"/>
    </row>
    <row r="95" spans="1:30" s="124" customFormat="1" ht="14.25" thickTop="1" thickBot="1" x14ac:dyDescent="0.25">
      <c r="A95" s="268" t="s">
        <v>13</v>
      </c>
      <c r="B95" s="286">
        <f>SUM(B71:B94)</f>
        <v>0.99999999999999989</v>
      </c>
      <c r="C95" s="287">
        <f t="shared" ref="C95:AC95" si="52">SUM(C71:C94)</f>
        <v>0.99999999999999989</v>
      </c>
      <c r="D95" s="286">
        <f t="shared" si="52"/>
        <v>1.0000000000000002</v>
      </c>
      <c r="E95" s="287">
        <f t="shared" si="52"/>
        <v>0.99999999999999989</v>
      </c>
      <c r="F95" s="286">
        <f t="shared" si="52"/>
        <v>1</v>
      </c>
      <c r="G95" s="287">
        <f t="shared" si="52"/>
        <v>1</v>
      </c>
      <c r="H95" s="286">
        <f t="shared" si="52"/>
        <v>1</v>
      </c>
      <c r="I95" s="287">
        <f t="shared" si="52"/>
        <v>1</v>
      </c>
      <c r="J95" s="286">
        <f t="shared" si="52"/>
        <v>1</v>
      </c>
      <c r="K95" s="286">
        <f t="shared" si="52"/>
        <v>0.99999999999999989</v>
      </c>
      <c r="L95" s="286">
        <f t="shared" si="52"/>
        <v>0.99999999999999989</v>
      </c>
      <c r="M95" s="287">
        <f t="shared" si="52"/>
        <v>1</v>
      </c>
      <c r="N95" s="286">
        <f t="shared" si="52"/>
        <v>0.99999999999999989</v>
      </c>
      <c r="O95" s="287">
        <f t="shared" si="52"/>
        <v>0.99999999999999989</v>
      </c>
      <c r="P95" s="286">
        <f t="shared" si="52"/>
        <v>1</v>
      </c>
      <c r="Q95" s="287">
        <f t="shared" si="52"/>
        <v>1</v>
      </c>
      <c r="R95" s="286">
        <f t="shared" si="52"/>
        <v>1</v>
      </c>
      <c r="S95" s="287">
        <f t="shared" si="52"/>
        <v>1</v>
      </c>
      <c r="T95" s="286">
        <f t="shared" si="52"/>
        <v>1</v>
      </c>
      <c r="U95" s="287">
        <f t="shared" si="52"/>
        <v>1</v>
      </c>
      <c r="V95" s="286">
        <f t="shared" si="52"/>
        <v>0.99999999999999989</v>
      </c>
      <c r="W95" s="287">
        <f t="shared" si="52"/>
        <v>1</v>
      </c>
      <c r="X95" s="286">
        <f t="shared" si="52"/>
        <v>1</v>
      </c>
      <c r="Y95" s="287">
        <f t="shared" si="52"/>
        <v>1</v>
      </c>
      <c r="Z95" s="286">
        <f t="shared" si="52"/>
        <v>0.99999999999999989</v>
      </c>
      <c r="AA95" s="286">
        <f t="shared" si="52"/>
        <v>1</v>
      </c>
      <c r="AB95" s="286">
        <f t="shared" si="52"/>
        <v>1</v>
      </c>
      <c r="AC95" s="288">
        <f t="shared" si="52"/>
        <v>1</v>
      </c>
      <c r="AD95" s="289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92" customWidth="1"/>
    <col min="2" max="27" width="7.7109375" customWidth="1"/>
    <col min="28" max="28" width="10.140625" style="92" bestFit="1" customWidth="1"/>
    <col min="29" max="29" width="10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298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292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299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.25" thickTop="1" thickBot="1" x14ac:dyDescent="0.25">
      <c r="A7" s="93" t="s">
        <v>16</v>
      </c>
      <c r="B7" s="35">
        <f>SUM(Daily!B40,Daily!B257,Daily!B474,Daily!B691,Daily!B908)</f>
        <v>0</v>
      </c>
      <c r="C7" s="35">
        <f>SUM(Daily!C40,Daily!C257,Daily!C474,Daily!C691,Daily!C908)</f>
        <v>0</v>
      </c>
      <c r="D7" s="35">
        <f>SUM(Daily!D40,Daily!D257,Daily!D474,Daily!D691,Daily!D908)</f>
        <v>0</v>
      </c>
      <c r="E7" s="35">
        <f>SUM(Daily!E40,Daily!E257,Daily!E474,Daily!E691,Daily!E908)</f>
        <v>0</v>
      </c>
      <c r="F7" s="35">
        <f>SUM(Daily!F40,Daily!F257,Daily!F474,Daily!F691,Daily!F908)</f>
        <v>0</v>
      </c>
      <c r="G7" s="35">
        <f>SUM(Daily!G40,Daily!G257,Daily!G474,Daily!G691,Daily!G908)</f>
        <v>0</v>
      </c>
      <c r="H7" s="35">
        <f>SUM(Daily!H40,Daily!H257,Daily!H474,Daily!H691,Daily!H908)</f>
        <v>0</v>
      </c>
      <c r="I7" s="35">
        <f>SUM(Daily!I40,Daily!I257,Daily!I474,Daily!I691,Daily!I908)</f>
        <v>0</v>
      </c>
      <c r="J7" s="35">
        <f>SUM(Daily!J40,Daily!J257,Daily!J474,Daily!J691,Daily!J908)</f>
        <v>0</v>
      </c>
      <c r="K7" s="35">
        <f>SUM(Daily!K40,Daily!K257,Daily!K474,Daily!K691,Daily!K908)</f>
        <v>0</v>
      </c>
      <c r="L7" s="35">
        <f>SUM(Daily!L40,Daily!L257,Daily!L474,Daily!L691,Daily!L908)</f>
        <v>0</v>
      </c>
      <c r="M7" s="35">
        <f>SUM(Daily!M40,Daily!M257,Daily!M474,Daily!M691,Daily!M908)</f>
        <v>0</v>
      </c>
      <c r="N7" s="35">
        <f>SUM(Daily!N40,Daily!N257,Daily!N474,Daily!N691,Daily!N908)</f>
        <v>0</v>
      </c>
      <c r="O7" s="35">
        <f>SUM(Daily!O40,Daily!O257,Daily!O474,Daily!O691,Daily!O908)</f>
        <v>0</v>
      </c>
      <c r="P7" s="35">
        <f>SUM(Daily!P40,Daily!P257,Daily!P474,Daily!P691,Daily!P908)</f>
        <v>0</v>
      </c>
      <c r="Q7" s="35">
        <f>SUM(Daily!Q40,Daily!Q257,Daily!Q474,Daily!Q691,Daily!Q908)</f>
        <v>0</v>
      </c>
      <c r="R7" s="35">
        <f>SUM(Daily!R40,Daily!R257,Daily!R474,Daily!R691,Daily!R908)</f>
        <v>0</v>
      </c>
      <c r="S7" s="35">
        <f>SUM(Daily!S40,Daily!S257,Daily!S474,Daily!S691,Daily!S908)</f>
        <v>0</v>
      </c>
      <c r="T7" s="35">
        <f>SUM(Daily!T40,Daily!T257,Daily!T474,Daily!T691,Daily!T908)</f>
        <v>0</v>
      </c>
      <c r="U7" s="35">
        <f>SUM(Daily!U40,Daily!U257,Daily!U474,Daily!U691,Daily!U908)</f>
        <v>0</v>
      </c>
      <c r="V7" s="35">
        <f>SUM(Daily!V40,Daily!V257,Daily!V474,Daily!V691,Daily!V908)</f>
        <v>0</v>
      </c>
      <c r="W7" s="35">
        <f>SUM(Daily!W40,Daily!W257,Daily!W474,Daily!W691,Daily!W908)</f>
        <v>0</v>
      </c>
      <c r="X7" s="35">
        <f>SUM(Daily!X40,Daily!X257,Daily!X474,Daily!X691,Daily!X908)</f>
        <v>0</v>
      </c>
      <c r="Y7" s="35">
        <f>SUM(Daily!Y40,Daily!Y257,Daily!Y474,Daily!Y691,Daily!Y908)</f>
        <v>0</v>
      </c>
      <c r="Z7" s="35">
        <f>SUM(Daily!Z40,Daily!Z257,Daily!Z474,Daily!Z691,Daily!Z908)</f>
        <v>0</v>
      </c>
      <c r="AA7" s="35">
        <f>SUM(Daily!AA40,Daily!AA257,Daily!AA474,Daily!AA691,Daily!AA908)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 ht="14.25" thickTop="1" thickBot="1" x14ac:dyDescent="0.25">
      <c r="A8" s="94" t="s">
        <v>17</v>
      </c>
      <c r="B8" s="35">
        <f>SUM(Daily!B41,Daily!B258,Daily!B475,Daily!B692,Daily!B909)</f>
        <v>248</v>
      </c>
      <c r="C8" s="35">
        <f>SUM(Daily!C41,Daily!C258,Daily!C475,Daily!C692,Daily!C909)</f>
        <v>0</v>
      </c>
      <c r="D8" s="35">
        <f>SUM(Daily!D41,Daily!D258,Daily!D475,Daily!D692,Daily!D909)</f>
        <v>232</v>
      </c>
      <c r="E8" s="35">
        <f>SUM(Daily!E41,Daily!E258,Daily!E475,Daily!E692,Daily!E909)</f>
        <v>2</v>
      </c>
      <c r="F8" s="35">
        <f>SUM(Daily!F41,Daily!F258,Daily!F475,Daily!F692,Daily!F909)</f>
        <v>791</v>
      </c>
      <c r="G8" s="35">
        <f>SUM(Daily!G41,Daily!G258,Daily!G475,Daily!G692,Daily!G909)</f>
        <v>6</v>
      </c>
      <c r="H8" s="35">
        <f>SUM(Daily!H41,Daily!H258,Daily!H475,Daily!H692,Daily!H909)</f>
        <v>528</v>
      </c>
      <c r="I8" s="35">
        <f>SUM(Daily!I41,Daily!I258,Daily!I475,Daily!I692,Daily!I909)</f>
        <v>78</v>
      </c>
      <c r="J8" s="35">
        <f>SUM(Daily!J41,Daily!J258,Daily!J475,Daily!J692,Daily!J909)</f>
        <v>12</v>
      </c>
      <c r="K8" s="35">
        <f>SUM(Daily!K41,Daily!K258,Daily!K475,Daily!K692,Daily!K909)</f>
        <v>47</v>
      </c>
      <c r="L8" s="35">
        <f>SUM(Daily!L41,Daily!L258,Daily!L475,Daily!L692,Daily!L909)</f>
        <v>48</v>
      </c>
      <c r="M8" s="35">
        <f>SUM(Daily!M41,Daily!M258,Daily!M475,Daily!M692,Daily!M909)</f>
        <v>73</v>
      </c>
      <c r="N8" s="35">
        <f>SUM(Daily!N41,Daily!N258,Daily!N475,Daily!N692,Daily!N909)</f>
        <v>230</v>
      </c>
      <c r="O8" s="35">
        <f>SUM(Daily!O41,Daily!O258,Daily!O475,Daily!O692,Daily!O909)</f>
        <v>179</v>
      </c>
      <c r="P8" s="35">
        <f>SUM(Daily!P41,Daily!P258,Daily!P475,Daily!P692,Daily!P909)</f>
        <v>94</v>
      </c>
      <c r="Q8" s="35">
        <f>SUM(Daily!Q41,Daily!Q258,Daily!Q475,Daily!Q692,Daily!Q909)</f>
        <v>135</v>
      </c>
      <c r="R8" s="35">
        <f>SUM(Daily!R41,Daily!R258,Daily!R475,Daily!R692,Daily!R909)</f>
        <v>15</v>
      </c>
      <c r="S8" s="35">
        <f>SUM(Daily!S41,Daily!S258,Daily!S475,Daily!S692,Daily!S909)</f>
        <v>80</v>
      </c>
      <c r="T8" s="35">
        <f>SUM(Daily!T41,Daily!T258,Daily!T475,Daily!T692,Daily!T909)</f>
        <v>0</v>
      </c>
      <c r="U8" s="35">
        <f>SUM(Daily!U41,Daily!U258,Daily!U475,Daily!U692,Daily!U909)</f>
        <v>0</v>
      </c>
      <c r="V8" s="35">
        <f>SUM(Daily!V41,Daily!V258,Daily!V475,Daily!V692,Daily!V909)</f>
        <v>1</v>
      </c>
      <c r="W8" s="35">
        <f>SUM(Daily!W41,Daily!W258,Daily!W475,Daily!W692,Daily!W909)</f>
        <v>0</v>
      </c>
      <c r="X8" s="35">
        <f>SUM(Daily!X41,Daily!X258,Daily!X475,Daily!X692,Daily!X909)</f>
        <v>6</v>
      </c>
      <c r="Y8" s="35">
        <f>SUM(Daily!Y41,Daily!Y258,Daily!Y475,Daily!Y692,Daily!Y909)</f>
        <v>0</v>
      </c>
      <c r="Z8" s="35">
        <f>SUM(Daily!Z41,Daily!Z258,Daily!Z475,Daily!Z692,Daily!Z909)</f>
        <v>0</v>
      </c>
      <c r="AA8" s="35">
        <f>SUM(Daily!AA41,Daily!AA258,Daily!AA475,Daily!AA692,Daily!AA909)</f>
        <v>0</v>
      </c>
      <c r="AB8" s="11">
        <f>B8+D8+F8+H8+J8+L8+N8+P8+R8+T8+V8+X8+Z8</f>
        <v>2205</v>
      </c>
      <c r="AC8" s="7">
        <f t="shared" ref="AB8:AC30" si="0">C8+E8+G8+I8+K8+M8+O8+Q8+S8+U8+W8+Y8+AA8</f>
        <v>600</v>
      </c>
    </row>
    <row r="9" spans="1:29" ht="14.25" thickTop="1" thickBot="1" x14ac:dyDescent="0.25">
      <c r="A9" s="95" t="s">
        <v>18</v>
      </c>
      <c r="B9" s="35">
        <f>SUM(Daily!B42,Daily!B259,Daily!B476,Daily!B693,Daily!B910)</f>
        <v>1513</v>
      </c>
      <c r="C9" s="35">
        <f>SUM(Daily!C42,Daily!C259,Daily!C476,Daily!C693,Daily!C910)</f>
        <v>142</v>
      </c>
      <c r="D9" s="35">
        <f>SUM(Daily!D42,Daily!D259,Daily!D476,Daily!D693,Daily!D910)</f>
        <v>1012</v>
      </c>
      <c r="E9" s="35">
        <f>SUM(Daily!E42,Daily!E259,Daily!E476,Daily!E693,Daily!E910)</f>
        <v>252</v>
      </c>
      <c r="F9" s="35">
        <f>SUM(Daily!F42,Daily!F259,Daily!F476,Daily!F693,Daily!F910)</f>
        <v>4148</v>
      </c>
      <c r="G9" s="35">
        <f>SUM(Daily!G42,Daily!G259,Daily!G476,Daily!G693,Daily!G910)</f>
        <v>658</v>
      </c>
      <c r="H9" s="35">
        <f>SUM(Daily!H42,Daily!H259,Daily!H476,Daily!H693,Daily!H910)</f>
        <v>3215</v>
      </c>
      <c r="I9" s="35">
        <f>SUM(Daily!I42,Daily!I259,Daily!I476,Daily!I693,Daily!I910)</f>
        <v>1191</v>
      </c>
      <c r="J9" s="35">
        <f>SUM(Daily!J42,Daily!J259,Daily!J476,Daily!J693,Daily!J910)</f>
        <v>137</v>
      </c>
      <c r="K9" s="35">
        <f>SUM(Daily!K42,Daily!K259,Daily!K476,Daily!K693,Daily!K910)</f>
        <v>292</v>
      </c>
      <c r="L9" s="35">
        <f>SUM(Daily!L42,Daily!L259,Daily!L476,Daily!L693,Daily!L910)</f>
        <v>740</v>
      </c>
      <c r="M9" s="35">
        <f>SUM(Daily!M42,Daily!M259,Daily!M476,Daily!M693,Daily!M910)</f>
        <v>1109</v>
      </c>
      <c r="N9" s="35">
        <f>SUM(Daily!N42,Daily!N259,Daily!N476,Daily!N693,Daily!N910)</f>
        <v>3060</v>
      </c>
      <c r="O9" s="35">
        <f>SUM(Daily!O42,Daily!O259,Daily!O476,Daily!O693,Daily!O910)</f>
        <v>2911</v>
      </c>
      <c r="P9" s="35">
        <f>SUM(Daily!P42,Daily!P259,Daily!P476,Daily!P693,Daily!P910)</f>
        <v>1535</v>
      </c>
      <c r="Q9" s="35">
        <f>SUM(Daily!Q42,Daily!Q259,Daily!Q476,Daily!Q693,Daily!Q910)</f>
        <v>1854</v>
      </c>
      <c r="R9" s="35">
        <f>SUM(Daily!R42,Daily!R259,Daily!R476,Daily!R693,Daily!R910)</f>
        <v>1339</v>
      </c>
      <c r="S9" s="35">
        <f>SUM(Daily!S42,Daily!S259,Daily!S476,Daily!S693,Daily!S910)</f>
        <v>1658</v>
      </c>
      <c r="T9" s="35">
        <f>SUM(Daily!T42,Daily!T259,Daily!T476,Daily!T693,Daily!T910)</f>
        <v>249</v>
      </c>
      <c r="U9" s="35">
        <f>SUM(Daily!U42,Daily!U259,Daily!U476,Daily!U693,Daily!U910)</f>
        <v>538</v>
      </c>
      <c r="V9" s="35">
        <f>SUM(Daily!V42,Daily!V259,Daily!V476,Daily!V693,Daily!V910)</f>
        <v>750</v>
      </c>
      <c r="W9" s="35">
        <f>SUM(Daily!W42,Daily!W259,Daily!W476,Daily!W693,Daily!W910)</f>
        <v>1294</v>
      </c>
      <c r="X9" s="35">
        <f>SUM(Daily!X42,Daily!X259,Daily!X476,Daily!X693,Daily!X910)</f>
        <v>1330</v>
      </c>
      <c r="Y9" s="35">
        <f>SUM(Daily!Y42,Daily!Y259,Daily!Y476,Daily!Y693,Daily!Y910)</f>
        <v>753</v>
      </c>
      <c r="Z9" s="35">
        <f>SUM(Daily!Z42,Daily!Z259,Daily!Z476,Daily!Z693,Daily!Z910)</f>
        <v>2298</v>
      </c>
      <c r="AA9" s="35">
        <f>SUM(Daily!AA42,Daily!AA259,Daily!AA476,Daily!AA693,Daily!AA910)</f>
        <v>1853</v>
      </c>
      <c r="AB9" s="11">
        <f t="shared" si="0"/>
        <v>21326</v>
      </c>
      <c r="AC9" s="7">
        <f t="shared" si="0"/>
        <v>14505</v>
      </c>
    </row>
    <row r="10" spans="1:29" ht="14.25" thickTop="1" thickBot="1" x14ac:dyDescent="0.25">
      <c r="A10" s="94" t="s">
        <v>19</v>
      </c>
      <c r="B10" s="35">
        <f>SUM(Daily!B43,Daily!B260,Daily!B477,Daily!B694,Daily!B911)</f>
        <v>2522</v>
      </c>
      <c r="C10" s="35">
        <f>SUM(Daily!C43,Daily!C260,Daily!C477,Daily!C694,Daily!C911)</f>
        <v>1793</v>
      </c>
      <c r="D10" s="35">
        <f>SUM(Daily!D43,Daily!D260,Daily!D477,Daily!D694,Daily!D911)</f>
        <v>1473</v>
      </c>
      <c r="E10" s="35">
        <f>SUM(Daily!E43,Daily!E260,Daily!E477,Daily!E694,Daily!E911)</f>
        <v>1152</v>
      </c>
      <c r="F10" s="35">
        <f>SUM(Daily!F43,Daily!F260,Daily!F477,Daily!F694,Daily!F911)</f>
        <v>4931</v>
      </c>
      <c r="G10" s="35">
        <f>SUM(Daily!G43,Daily!G260,Daily!G477,Daily!G694,Daily!G911)</f>
        <v>2418</v>
      </c>
      <c r="H10" s="35">
        <f>SUM(Daily!H43,Daily!H260,Daily!H477,Daily!H694,Daily!H911)</f>
        <v>5012</v>
      </c>
      <c r="I10" s="35">
        <f>SUM(Daily!I43,Daily!I260,Daily!I477,Daily!I694,Daily!I911)</f>
        <v>3997</v>
      </c>
      <c r="J10" s="35">
        <f>SUM(Daily!J43,Daily!J260,Daily!J477,Daily!J694,Daily!J911)</f>
        <v>277</v>
      </c>
      <c r="K10" s="35">
        <f>SUM(Daily!K43,Daily!K260,Daily!K477,Daily!K694,Daily!K911)</f>
        <v>793</v>
      </c>
      <c r="L10" s="35">
        <f>SUM(Daily!L43,Daily!L260,Daily!L477,Daily!L694,Daily!L911)</f>
        <v>1436</v>
      </c>
      <c r="M10" s="35">
        <f>SUM(Daily!M43,Daily!M260,Daily!M477,Daily!M694,Daily!M911)</f>
        <v>2131</v>
      </c>
      <c r="N10" s="35">
        <f>SUM(Daily!N43,Daily!N260,Daily!N477,Daily!N694,Daily!N911)</f>
        <v>5149</v>
      </c>
      <c r="O10" s="35">
        <f>SUM(Daily!O43,Daily!O260,Daily!O477,Daily!O694,Daily!O911)</f>
        <v>5045</v>
      </c>
      <c r="P10" s="35">
        <f>SUM(Daily!P43,Daily!P260,Daily!P477,Daily!P694,Daily!P911)</f>
        <v>2840</v>
      </c>
      <c r="Q10" s="35">
        <f>SUM(Daily!Q43,Daily!Q260,Daily!Q477,Daily!Q694,Daily!Q911)</f>
        <v>3128</v>
      </c>
      <c r="R10" s="35">
        <f>SUM(Daily!R43,Daily!R260,Daily!R477,Daily!R694,Daily!R911)</f>
        <v>3035</v>
      </c>
      <c r="S10" s="35">
        <f>SUM(Daily!S43,Daily!S260,Daily!S477,Daily!S694,Daily!S911)</f>
        <v>2952</v>
      </c>
      <c r="T10" s="35">
        <f>SUM(Daily!T43,Daily!T260,Daily!T477,Daily!T694,Daily!T911)</f>
        <v>543</v>
      </c>
      <c r="U10" s="35">
        <f>SUM(Daily!U43,Daily!U260,Daily!U477,Daily!U694,Daily!U911)</f>
        <v>950</v>
      </c>
      <c r="V10" s="35">
        <f>SUM(Daily!V43,Daily!V260,Daily!V477,Daily!V694,Daily!V911)</f>
        <v>1569</v>
      </c>
      <c r="W10" s="35">
        <f>SUM(Daily!W43,Daily!W260,Daily!W477,Daily!W694,Daily!W911)</f>
        <v>2820</v>
      </c>
      <c r="X10" s="35">
        <f>SUM(Daily!X43,Daily!X260,Daily!X477,Daily!X694,Daily!X911)</f>
        <v>2540</v>
      </c>
      <c r="Y10" s="35">
        <f>SUM(Daily!Y43,Daily!Y260,Daily!Y477,Daily!Y694,Daily!Y911)</f>
        <v>1433</v>
      </c>
      <c r="Z10" s="35">
        <f>SUM(Daily!Z43,Daily!Z260,Daily!Z477,Daily!Z694,Daily!Z911)</f>
        <v>3875</v>
      </c>
      <c r="AA10" s="35">
        <f>SUM(Daily!AA43,Daily!AA260,Daily!AA477,Daily!AA694,Daily!AA911)</f>
        <v>3824</v>
      </c>
      <c r="AB10" s="11">
        <f t="shared" si="0"/>
        <v>35202</v>
      </c>
      <c r="AC10" s="7">
        <f t="shared" si="0"/>
        <v>32436</v>
      </c>
    </row>
    <row r="11" spans="1:29" ht="14.25" thickTop="1" thickBot="1" x14ac:dyDescent="0.25">
      <c r="A11" s="95" t="s">
        <v>20</v>
      </c>
      <c r="B11" s="35">
        <f>SUM(Daily!B44,Daily!B261,Daily!B478,Daily!B695,Daily!B912)</f>
        <v>3092</v>
      </c>
      <c r="C11" s="35">
        <f>SUM(Daily!C44,Daily!C261,Daily!C478,Daily!C695,Daily!C912)</f>
        <v>2518</v>
      </c>
      <c r="D11" s="35">
        <f>SUM(Daily!D44,Daily!D261,Daily!D478,Daily!D695,Daily!D912)</f>
        <v>1489</v>
      </c>
      <c r="E11" s="35">
        <f>SUM(Daily!E44,Daily!E261,Daily!E478,Daily!E695,Daily!E912)</f>
        <v>1172</v>
      </c>
      <c r="F11" s="35">
        <f>SUM(Daily!F44,Daily!F261,Daily!F478,Daily!F695,Daily!F912)</f>
        <v>4893</v>
      </c>
      <c r="G11" s="35">
        <f>SUM(Daily!G44,Daily!G261,Daily!G478,Daily!G695,Daily!G912)</f>
        <v>2810</v>
      </c>
      <c r="H11" s="35">
        <f>SUM(Daily!H44,Daily!H261,Daily!H478,Daily!H695,Daily!H912)</f>
        <v>5161</v>
      </c>
      <c r="I11" s="35">
        <f>SUM(Daily!I44,Daily!I261,Daily!I478,Daily!I695,Daily!I912)</f>
        <v>4810</v>
      </c>
      <c r="J11" s="35">
        <f>SUM(Daily!J44,Daily!J261,Daily!J478,Daily!J695,Daily!J912)</f>
        <v>380</v>
      </c>
      <c r="K11" s="35">
        <f>SUM(Daily!K44,Daily!K261,Daily!K478,Daily!K695,Daily!K912)</f>
        <v>1240</v>
      </c>
      <c r="L11" s="35">
        <f>SUM(Daily!L44,Daily!L261,Daily!L478,Daily!L695,Daily!L912)</f>
        <v>1715</v>
      </c>
      <c r="M11" s="35">
        <f>SUM(Daily!M44,Daily!M261,Daily!M478,Daily!M695,Daily!M912)</f>
        <v>3152</v>
      </c>
      <c r="N11" s="35">
        <f>SUM(Daily!N44,Daily!N261,Daily!N478,Daily!N695,Daily!N912)</f>
        <v>5571</v>
      </c>
      <c r="O11" s="35">
        <f>SUM(Daily!O44,Daily!O261,Daily!O478,Daily!O695,Daily!O912)</f>
        <v>6286</v>
      </c>
      <c r="P11" s="35">
        <f>SUM(Daily!P44,Daily!P261,Daily!P478,Daily!P695,Daily!P912)</f>
        <v>3102</v>
      </c>
      <c r="Q11" s="35">
        <f>SUM(Daily!Q44,Daily!Q261,Daily!Q478,Daily!Q695,Daily!Q912)</f>
        <v>2948</v>
      </c>
      <c r="R11" s="35">
        <f>SUM(Daily!R44,Daily!R261,Daily!R478,Daily!R695,Daily!R912)</f>
        <v>4059</v>
      </c>
      <c r="S11" s="35">
        <f>SUM(Daily!S44,Daily!S261,Daily!S478,Daily!S695,Daily!S912)</f>
        <v>3018</v>
      </c>
      <c r="T11" s="35">
        <f>SUM(Daily!T44,Daily!T261,Daily!T478,Daily!T695,Daily!T912)</f>
        <v>625</v>
      </c>
      <c r="U11" s="35">
        <f>SUM(Daily!U44,Daily!U261,Daily!U478,Daily!U695,Daily!U912)</f>
        <v>1049</v>
      </c>
      <c r="V11" s="35">
        <f>SUM(Daily!V44,Daily!V261,Daily!V478,Daily!V695,Daily!V912)</f>
        <v>1924</v>
      </c>
      <c r="W11" s="35">
        <f>SUM(Daily!W44,Daily!W261,Daily!W478,Daily!W695,Daily!W912)</f>
        <v>3053</v>
      </c>
      <c r="X11" s="35">
        <f>SUM(Daily!X44,Daily!X261,Daily!X478,Daily!X695,Daily!X912)</f>
        <v>2804</v>
      </c>
      <c r="Y11" s="35">
        <f>SUM(Daily!Y44,Daily!Y261,Daily!Y478,Daily!Y695,Daily!Y912)</f>
        <v>2015</v>
      </c>
      <c r="Z11" s="35">
        <f>SUM(Daily!Z44,Daily!Z261,Daily!Z478,Daily!Z695,Daily!Z912)</f>
        <v>4341</v>
      </c>
      <c r="AA11" s="35">
        <f>SUM(Daily!AA44,Daily!AA261,Daily!AA478,Daily!AA695,Daily!AA912)</f>
        <v>4617</v>
      </c>
      <c r="AB11" s="11">
        <f t="shared" si="0"/>
        <v>39156</v>
      </c>
      <c r="AC11" s="7">
        <f t="shared" si="0"/>
        <v>38688</v>
      </c>
    </row>
    <row r="12" spans="1:29" ht="14.25" thickTop="1" thickBot="1" x14ac:dyDescent="0.25">
      <c r="A12" s="94" t="s">
        <v>21</v>
      </c>
      <c r="B12" s="35">
        <f>SUM(Daily!B45,Daily!B262,Daily!B479,Daily!B696,Daily!B913)</f>
        <v>3309</v>
      </c>
      <c r="C12" s="35">
        <f>SUM(Daily!C45,Daily!C262,Daily!C479,Daily!C696,Daily!C913)</f>
        <v>2594</v>
      </c>
      <c r="D12" s="35">
        <f>SUM(Daily!D45,Daily!D262,Daily!D479,Daily!D696,Daily!D913)</f>
        <v>1121</v>
      </c>
      <c r="E12" s="35">
        <f>SUM(Daily!E45,Daily!E262,Daily!E479,Daily!E696,Daily!E913)</f>
        <v>1239</v>
      </c>
      <c r="F12" s="35">
        <f>SUM(Daily!F45,Daily!F262,Daily!F479,Daily!F696,Daily!F913)</f>
        <v>4586</v>
      </c>
      <c r="G12" s="35">
        <f>SUM(Daily!G45,Daily!G262,Daily!G479,Daily!G696,Daily!G913)</f>
        <v>2447</v>
      </c>
      <c r="H12" s="35">
        <f>SUM(Daily!H45,Daily!H262,Daily!H479,Daily!H696,Daily!H913)</f>
        <v>5361</v>
      </c>
      <c r="I12" s="35">
        <f>SUM(Daily!I45,Daily!I262,Daily!I479,Daily!I696,Daily!I913)</f>
        <v>4524</v>
      </c>
      <c r="J12" s="35">
        <f>SUM(Daily!J45,Daily!J262,Daily!J479,Daily!J696,Daily!J913)</f>
        <v>434</v>
      </c>
      <c r="K12" s="35">
        <f>SUM(Daily!K45,Daily!K262,Daily!K479,Daily!K696,Daily!K913)</f>
        <v>1141</v>
      </c>
      <c r="L12" s="35">
        <f>SUM(Daily!L45,Daily!L262,Daily!L479,Daily!L696,Daily!L913)</f>
        <v>1481</v>
      </c>
      <c r="M12" s="35">
        <f>SUM(Daily!M45,Daily!M262,Daily!M479,Daily!M696,Daily!M913)</f>
        <v>3263</v>
      </c>
      <c r="N12" s="35">
        <f>SUM(Daily!N45,Daily!N262,Daily!N479,Daily!N696,Daily!N913)</f>
        <v>4967</v>
      </c>
      <c r="O12" s="35">
        <f>SUM(Daily!O45,Daily!O262,Daily!O479,Daily!O696,Daily!O913)</f>
        <v>6368</v>
      </c>
      <c r="P12" s="35">
        <f>SUM(Daily!P45,Daily!P262,Daily!P479,Daily!P696,Daily!P913)</f>
        <v>3026</v>
      </c>
      <c r="Q12" s="35">
        <f>SUM(Daily!Q45,Daily!Q262,Daily!Q479,Daily!Q696,Daily!Q913)</f>
        <v>2472</v>
      </c>
      <c r="R12" s="35">
        <f>SUM(Daily!R45,Daily!R262,Daily!R479,Daily!R696,Daily!R913)</f>
        <v>3989</v>
      </c>
      <c r="S12" s="35">
        <f>SUM(Daily!S45,Daily!S262,Daily!S479,Daily!S696,Daily!S913)</f>
        <v>2676</v>
      </c>
      <c r="T12" s="35">
        <f>SUM(Daily!T45,Daily!T262,Daily!T479,Daily!T696,Daily!T913)</f>
        <v>519</v>
      </c>
      <c r="U12" s="35">
        <f>SUM(Daily!U45,Daily!U262,Daily!U479,Daily!U696,Daily!U913)</f>
        <v>851</v>
      </c>
      <c r="V12" s="35">
        <f>SUM(Daily!V45,Daily!V262,Daily!V479,Daily!V696,Daily!V913)</f>
        <v>1646</v>
      </c>
      <c r="W12" s="35">
        <f>SUM(Daily!W45,Daily!W262,Daily!W479,Daily!W696,Daily!W913)</f>
        <v>3343</v>
      </c>
      <c r="X12" s="35">
        <f>SUM(Daily!X45,Daily!X262,Daily!X479,Daily!X696,Daily!X913)</f>
        <v>2472</v>
      </c>
      <c r="Y12" s="35">
        <f>SUM(Daily!Y45,Daily!Y262,Daily!Y479,Daily!Y696,Daily!Y913)</f>
        <v>1686</v>
      </c>
      <c r="Z12" s="35">
        <f>SUM(Daily!Z45,Daily!Z262,Daily!Z479,Daily!Z696,Daily!Z913)</f>
        <v>4403</v>
      </c>
      <c r="AA12" s="35">
        <f>SUM(Daily!AA45,Daily!AA262,Daily!AA479,Daily!AA696,Daily!AA913)</f>
        <v>4160</v>
      </c>
      <c r="AB12" s="11">
        <f t="shared" si="0"/>
        <v>37314</v>
      </c>
      <c r="AC12" s="7">
        <f t="shared" si="0"/>
        <v>36764</v>
      </c>
    </row>
    <row r="13" spans="1:29" ht="14.25" thickTop="1" thickBot="1" x14ac:dyDescent="0.25">
      <c r="A13" s="95" t="s">
        <v>22</v>
      </c>
      <c r="B13" s="35">
        <f>SUM(Daily!B46,Daily!B263,Daily!B480,Daily!B697,Daily!B914)</f>
        <v>3146</v>
      </c>
      <c r="C13" s="35">
        <f>SUM(Daily!C46,Daily!C263,Daily!C480,Daily!C697,Daily!C914)</f>
        <v>3326</v>
      </c>
      <c r="D13" s="35">
        <f>SUM(Daily!D46,Daily!D263,Daily!D480,Daily!D697,Daily!D914)</f>
        <v>1221</v>
      </c>
      <c r="E13" s="35">
        <f>SUM(Daily!E46,Daily!E263,Daily!E480,Daily!E697,Daily!E914)</f>
        <v>1139</v>
      </c>
      <c r="F13" s="35">
        <f>SUM(Daily!F46,Daily!F263,Daily!F480,Daily!F697,Daily!F914)</f>
        <v>4488</v>
      </c>
      <c r="G13" s="35">
        <f>SUM(Daily!G46,Daily!G263,Daily!G480,Daily!G697,Daily!G914)</f>
        <v>1918</v>
      </c>
      <c r="H13" s="35">
        <f>SUM(Daily!H46,Daily!H263,Daily!H480,Daily!H697,Daily!H914)</f>
        <v>5846</v>
      </c>
      <c r="I13" s="35">
        <f>SUM(Daily!I46,Daily!I263,Daily!I480,Daily!I697,Daily!I914)</f>
        <v>4584</v>
      </c>
      <c r="J13" s="35">
        <f>SUM(Daily!J46,Daily!J263,Daily!J480,Daily!J697,Daily!J914)</f>
        <v>521</v>
      </c>
      <c r="K13" s="35">
        <f>SUM(Daily!K46,Daily!K263,Daily!K480,Daily!K697,Daily!K914)</f>
        <v>1304</v>
      </c>
      <c r="L13" s="35">
        <f>SUM(Daily!L46,Daily!L263,Daily!L480,Daily!L697,Daily!L914)</f>
        <v>1366</v>
      </c>
      <c r="M13" s="35">
        <f>SUM(Daily!M46,Daily!M263,Daily!M480,Daily!M697,Daily!M914)</f>
        <v>3818</v>
      </c>
      <c r="N13" s="35">
        <f>SUM(Daily!N46,Daily!N263,Daily!N480,Daily!N697,Daily!N914)</f>
        <v>4421</v>
      </c>
      <c r="O13" s="35">
        <f>SUM(Daily!O46,Daily!O263,Daily!O480,Daily!O697,Daily!O914)</f>
        <v>7026</v>
      </c>
      <c r="P13" s="35">
        <f>SUM(Daily!P46,Daily!P263,Daily!P480,Daily!P697,Daily!P914)</f>
        <v>2952</v>
      </c>
      <c r="Q13" s="35">
        <f>SUM(Daily!Q46,Daily!Q263,Daily!Q480,Daily!Q697,Daily!Q914)</f>
        <v>2074</v>
      </c>
      <c r="R13" s="35">
        <f>SUM(Daily!R46,Daily!R263,Daily!R480,Daily!R697,Daily!R914)</f>
        <v>4056</v>
      </c>
      <c r="S13" s="35">
        <f>SUM(Daily!S46,Daily!S263,Daily!S480,Daily!S697,Daily!S914)</f>
        <v>2604</v>
      </c>
      <c r="T13" s="35">
        <f>SUM(Daily!T46,Daily!T263,Daily!T480,Daily!T697,Daily!T914)</f>
        <v>369</v>
      </c>
      <c r="U13" s="35">
        <f>SUM(Daily!U46,Daily!U263,Daily!U480,Daily!U697,Daily!U914)</f>
        <v>581</v>
      </c>
      <c r="V13" s="35">
        <f>SUM(Daily!V46,Daily!V263,Daily!V480,Daily!V697,Daily!V914)</f>
        <v>1547</v>
      </c>
      <c r="W13" s="35">
        <f>SUM(Daily!W46,Daily!W263,Daily!W480,Daily!W697,Daily!W914)</f>
        <v>3967</v>
      </c>
      <c r="X13" s="35">
        <f>SUM(Daily!X46,Daily!X263,Daily!X480,Daily!X697,Daily!X914)</f>
        <v>2295</v>
      </c>
      <c r="Y13" s="35">
        <f>SUM(Daily!Y46,Daily!Y263,Daily!Y480,Daily!Y697,Daily!Y914)</f>
        <v>1308</v>
      </c>
      <c r="Z13" s="35">
        <f>SUM(Daily!Z46,Daily!Z263,Daily!Z480,Daily!Z697,Daily!Z914)</f>
        <v>4589</v>
      </c>
      <c r="AA13" s="35">
        <f>SUM(Daily!AA46,Daily!AA263,Daily!AA480,Daily!AA697,Daily!AA914)</f>
        <v>4376</v>
      </c>
      <c r="AB13" s="11">
        <f t="shared" si="0"/>
        <v>36817</v>
      </c>
      <c r="AC13" s="7">
        <f t="shared" si="0"/>
        <v>38025</v>
      </c>
    </row>
    <row r="14" spans="1:29" ht="14.25" thickTop="1" thickBot="1" x14ac:dyDescent="0.25">
      <c r="A14" s="94" t="s">
        <v>23</v>
      </c>
      <c r="B14" s="35">
        <f>SUM(Daily!B47,Daily!B264,Daily!B481,Daily!B698,Daily!B915)</f>
        <v>2437</v>
      </c>
      <c r="C14" s="35">
        <f>SUM(Daily!C47,Daily!C264,Daily!C481,Daily!C698,Daily!C915)</f>
        <v>3095</v>
      </c>
      <c r="D14" s="35">
        <f>SUM(Daily!D47,Daily!D264,Daily!D481,Daily!D698,Daily!D915)</f>
        <v>1001</v>
      </c>
      <c r="E14" s="35">
        <f>SUM(Daily!E47,Daily!E264,Daily!E481,Daily!E698,Daily!E915)</f>
        <v>942</v>
      </c>
      <c r="F14" s="35">
        <f>SUM(Daily!F47,Daily!F264,Daily!F481,Daily!F698,Daily!F915)</f>
        <v>3627</v>
      </c>
      <c r="G14" s="35">
        <f>SUM(Daily!G47,Daily!G264,Daily!G481,Daily!G698,Daily!G915)</f>
        <v>1662</v>
      </c>
      <c r="H14" s="35">
        <f>SUM(Daily!H47,Daily!H264,Daily!H481,Daily!H698,Daily!H915)</f>
        <v>4736</v>
      </c>
      <c r="I14" s="35">
        <f>SUM(Daily!I47,Daily!I264,Daily!I481,Daily!I698,Daily!I915)</f>
        <v>4132</v>
      </c>
      <c r="J14" s="35">
        <f>SUM(Daily!J47,Daily!J264,Daily!J481,Daily!J698,Daily!J915)</f>
        <v>412</v>
      </c>
      <c r="K14" s="35">
        <f>SUM(Daily!K47,Daily!K264,Daily!K481,Daily!K698,Daily!K915)</f>
        <v>963</v>
      </c>
      <c r="L14" s="35">
        <f>SUM(Daily!L47,Daily!L264,Daily!L481,Daily!L698,Daily!L915)</f>
        <v>1143</v>
      </c>
      <c r="M14" s="35">
        <f>SUM(Daily!M47,Daily!M264,Daily!M481,Daily!M698,Daily!M915)</f>
        <v>2911</v>
      </c>
      <c r="N14" s="35">
        <f>SUM(Daily!N47,Daily!N264,Daily!N481,Daily!N698,Daily!N915)</f>
        <v>3629</v>
      </c>
      <c r="O14" s="35">
        <f>SUM(Daily!O47,Daily!O264,Daily!O481,Daily!O698,Daily!O915)</f>
        <v>5325</v>
      </c>
      <c r="P14" s="35">
        <f>SUM(Daily!P47,Daily!P264,Daily!P481,Daily!P698,Daily!P915)</f>
        <v>2581</v>
      </c>
      <c r="Q14" s="35">
        <f>SUM(Daily!Q47,Daily!Q264,Daily!Q481,Daily!Q698,Daily!Q915)</f>
        <v>1533</v>
      </c>
      <c r="R14" s="35">
        <f>SUM(Daily!R47,Daily!R264,Daily!R481,Daily!R698,Daily!R915)</f>
        <v>3409</v>
      </c>
      <c r="S14" s="35">
        <f>SUM(Daily!S47,Daily!S264,Daily!S481,Daily!S698,Daily!S915)</f>
        <v>2310</v>
      </c>
      <c r="T14" s="35">
        <f>SUM(Daily!T47,Daily!T264,Daily!T481,Daily!T698,Daily!T915)</f>
        <v>506</v>
      </c>
      <c r="U14" s="35">
        <f>SUM(Daily!U47,Daily!U264,Daily!U481,Daily!U698,Daily!U915)</f>
        <v>422</v>
      </c>
      <c r="V14" s="35">
        <f>SUM(Daily!V47,Daily!V264,Daily!V481,Daily!V698,Daily!V915)</f>
        <v>1468</v>
      </c>
      <c r="W14" s="35">
        <f>SUM(Daily!W47,Daily!W264,Daily!W481,Daily!W698,Daily!W915)</f>
        <v>3227</v>
      </c>
      <c r="X14" s="35">
        <f>SUM(Daily!X47,Daily!X264,Daily!X481,Daily!X698,Daily!X915)</f>
        <v>1877</v>
      </c>
      <c r="Y14" s="35">
        <f>SUM(Daily!Y47,Daily!Y264,Daily!Y481,Daily!Y698,Daily!Y915)</f>
        <v>957</v>
      </c>
      <c r="Z14" s="35">
        <f>SUM(Daily!Z47,Daily!Z264,Daily!Z481,Daily!Z698,Daily!Z915)</f>
        <v>4231</v>
      </c>
      <c r="AA14" s="35">
        <f>SUM(Daily!AA47,Daily!AA264,Daily!AA481,Daily!AA698,Daily!AA915)</f>
        <v>4081</v>
      </c>
      <c r="AB14" s="11">
        <f t="shared" si="0"/>
        <v>31057</v>
      </c>
      <c r="AC14" s="7">
        <f t="shared" si="0"/>
        <v>31560</v>
      </c>
    </row>
    <row r="15" spans="1:29" ht="14.25" thickTop="1" thickBot="1" x14ac:dyDescent="0.25">
      <c r="A15" s="95" t="s">
        <v>24</v>
      </c>
      <c r="B15" s="35">
        <f>SUM(Daily!B48,Daily!B265,Daily!B482,Daily!B699,Daily!B916)</f>
        <v>2298</v>
      </c>
      <c r="C15" s="35">
        <f>SUM(Daily!C48,Daily!C265,Daily!C482,Daily!C699,Daily!C916)</f>
        <v>3116</v>
      </c>
      <c r="D15" s="35">
        <f>SUM(Daily!D48,Daily!D265,Daily!D482,Daily!D699,Daily!D916)</f>
        <v>994</v>
      </c>
      <c r="E15" s="35">
        <f>SUM(Daily!E48,Daily!E265,Daily!E482,Daily!E699,Daily!E916)</f>
        <v>995</v>
      </c>
      <c r="F15" s="35">
        <f>SUM(Daily!F48,Daily!F265,Daily!F482,Daily!F699,Daily!F916)</f>
        <v>2898</v>
      </c>
      <c r="G15" s="35">
        <f>SUM(Daily!G48,Daily!G265,Daily!G482,Daily!G699,Daily!G916)</f>
        <v>1705</v>
      </c>
      <c r="H15" s="35">
        <f>SUM(Daily!H48,Daily!H265,Daily!H482,Daily!H699,Daily!H916)</f>
        <v>4579</v>
      </c>
      <c r="I15" s="35">
        <f>SUM(Daily!I48,Daily!I265,Daily!I482,Daily!I699,Daily!I916)</f>
        <v>4052</v>
      </c>
      <c r="J15" s="35">
        <f>SUM(Daily!J48,Daily!J265,Daily!J482,Daily!J699,Daily!J916)</f>
        <v>457</v>
      </c>
      <c r="K15" s="35">
        <f>SUM(Daily!K48,Daily!K265,Daily!K482,Daily!K699,Daily!K916)</f>
        <v>549</v>
      </c>
      <c r="L15" s="35">
        <f>SUM(Daily!L48,Daily!L265,Daily!L482,Daily!L699,Daily!L916)</f>
        <v>1071</v>
      </c>
      <c r="M15" s="35">
        <f>SUM(Daily!M48,Daily!M265,Daily!M482,Daily!M699,Daily!M916)</f>
        <v>2634</v>
      </c>
      <c r="N15" s="35">
        <f>SUM(Daily!N48,Daily!N265,Daily!N482,Daily!N699,Daily!N916)</f>
        <v>3634</v>
      </c>
      <c r="O15" s="35">
        <f>SUM(Daily!O48,Daily!O265,Daily!O482,Daily!O699,Daily!O916)</f>
        <v>4128</v>
      </c>
      <c r="P15" s="35">
        <f>SUM(Daily!P48,Daily!P265,Daily!P482,Daily!P699,Daily!P916)</f>
        <v>2317</v>
      </c>
      <c r="Q15" s="35">
        <f>SUM(Daily!Q48,Daily!Q265,Daily!Q482,Daily!Q699,Daily!Q916)</f>
        <v>1650</v>
      </c>
      <c r="R15" s="35">
        <f>SUM(Daily!R48,Daily!R265,Daily!R482,Daily!R699,Daily!R916)</f>
        <v>2904</v>
      </c>
      <c r="S15" s="35">
        <f>SUM(Daily!S48,Daily!S265,Daily!S482,Daily!S699,Daily!S916)</f>
        <v>2062</v>
      </c>
      <c r="T15" s="35">
        <f>SUM(Daily!T48,Daily!T265,Daily!T482,Daily!T699,Daily!T916)</f>
        <v>373</v>
      </c>
      <c r="U15" s="35">
        <f>SUM(Daily!U48,Daily!U265,Daily!U482,Daily!U699,Daily!U916)</f>
        <v>372</v>
      </c>
      <c r="V15" s="35">
        <f>SUM(Daily!V48,Daily!V265,Daily!V482,Daily!V699,Daily!V916)</f>
        <v>1669</v>
      </c>
      <c r="W15" s="35">
        <f>SUM(Daily!W48,Daily!W265,Daily!W482,Daily!W699,Daily!W916)</f>
        <v>2889</v>
      </c>
      <c r="X15" s="35">
        <f>SUM(Daily!X48,Daily!X265,Daily!X482,Daily!X699,Daily!X916)</f>
        <v>1779</v>
      </c>
      <c r="Y15" s="35">
        <f>SUM(Daily!Y48,Daily!Y265,Daily!Y482,Daily!Y699,Daily!Y916)</f>
        <v>649</v>
      </c>
      <c r="Z15" s="35">
        <f>SUM(Daily!Z48,Daily!Z265,Daily!Z482,Daily!Z699,Daily!Z916)</f>
        <v>4052</v>
      </c>
      <c r="AA15" s="35">
        <f>SUM(Daily!AA48,Daily!AA265,Daily!AA482,Daily!AA699,Daily!AA916)</f>
        <v>3793</v>
      </c>
      <c r="AB15" s="11">
        <f t="shared" si="0"/>
        <v>29025</v>
      </c>
      <c r="AC15" s="7">
        <f t="shared" si="0"/>
        <v>28594</v>
      </c>
    </row>
    <row r="16" spans="1:29" ht="14.25" thickTop="1" thickBot="1" x14ac:dyDescent="0.25">
      <c r="A16" s="94" t="s">
        <v>25</v>
      </c>
      <c r="B16" s="35">
        <f>SUM(Daily!B49,Daily!B266,Daily!B483,Daily!B700,Daily!B917)</f>
        <v>2434</v>
      </c>
      <c r="C16" s="35">
        <f>SUM(Daily!C49,Daily!C266,Daily!C483,Daily!C700,Daily!C917)</f>
        <v>3509</v>
      </c>
      <c r="D16" s="35">
        <f>SUM(Daily!D49,Daily!D266,Daily!D483,Daily!D700,Daily!D917)</f>
        <v>1042</v>
      </c>
      <c r="E16" s="35">
        <f>SUM(Daily!E49,Daily!E266,Daily!E483,Daily!E700,Daily!E917)</f>
        <v>1149</v>
      </c>
      <c r="F16" s="35">
        <f>SUM(Daily!F49,Daily!F266,Daily!F483,Daily!F700,Daily!F917)</f>
        <v>2612</v>
      </c>
      <c r="G16" s="35">
        <f>SUM(Daily!G49,Daily!G266,Daily!G483,Daily!G700,Daily!G917)</f>
        <v>2390</v>
      </c>
      <c r="H16" s="35">
        <f>SUM(Daily!H49,Daily!H266,Daily!H483,Daily!H700,Daily!H917)</f>
        <v>4222</v>
      </c>
      <c r="I16" s="35">
        <f>SUM(Daily!I49,Daily!I266,Daily!I483,Daily!I700,Daily!I917)</f>
        <v>4623</v>
      </c>
      <c r="J16" s="35">
        <f>SUM(Daily!J49,Daily!J266,Daily!J483,Daily!J700,Daily!J917)</f>
        <v>501</v>
      </c>
      <c r="K16" s="35">
        <f>SUM(Daily!K49,Daily!K266,Daily!K483,Daily!K700,Daily!K917)</f>
        <v>515</v>
      </c>
      <c r="L16" s="35">
        <f>SUM(Daily!L49,Daily!L266,Daily!L483,Daily!L700,Daily!L917)</f>
        <v>1638</v>
      </c>
      <c r="M16" s="35">
        <f>SUM(Daily!M49,Daily!M266,Daily!M483,Daily!M700,Daily!M917)</f>
        <v>2143</v>
      </c>
      <c r="N16" s="35">
        <f>SUM(Daily!N49,Daily!N266,Daily!N483,Daily!N700,Daily!N917)</f>
        <v>4047</v>
      </c>
      <c r="O16" s="35">
        <f>SUM(Daily!O49,Daily!O266,Daily!O483,Daily!O700,Daily!O917)</f>
        <v>3818</v>
      </c>
      <c r="P16" s="35">
        <f>SUM(Daily!P49,Daily!P266,Daily!P483,Daily!P700,Daily!P917)</f>
        <v>2376</v>
      </c>
      <c r="Q16" s="35">
        <f>SUM(Daily!Q49,Daily!Q266,Daily!Q483,Daily!Q700,Daily!Q917)</f>
        <v>1584</v>
      </c>
      <c r="R16" s="35">
        <f>SUM(Daily!R49,Daily!R266,Daily!R483,Daily!R700,Daily!R917)</f>
        <v>2998</v>
      </c>
      <c r="S16" s="35">
        <f>SUM(Daily!S49,Daily!S266,Daily!S483,Daily!S700,Daily!S917)</f>
        <v>2167</v>
      </c>
      <c r="T16" s="35">
        <f>SUM(Daily!T49,Daily!T266,Daily!T483,Daily!T700,Daily!T917)</f>
        <v>415</v>
      </c>
      <c r="U16" s="35">
        <f>SUM(Daily!U49,Daily!U266,Daily!U483,Daily!U700,Daily!U917)</f>
        <v>334</v>
      </c>
      <c r="V16" s="35">
        <f>SUM(Daily!V49,Daily!V266,Daily!V483,Daily!V700,Daily!V917)</f>
        <v>2111</v>
      </c>
      <c r="W16" s="35">
        <f>SUM(Daily!W49,Daily!W266,Daily!W483,Daily!W700,Daily!W917)</f>
        <v>2697</v>
      </c>
      <c r="X16" s="35">
        <f>SUM(Daily!X49,Daily!X266,Daily!X483,Daily!X700,Daily!X917)</f>
        <v>1954</v>
      </c>
      <c r="Y16" s="35">
        <f>SUM(Daily!Y49,Daily!Y266,Daily!Y483,Daily!Y700,Daily!Y917)</f>
        <v>746</v>
      </c>
      <c r="Z16" s="35">
        <f>SUM(Daily!Z49,Daily!Z266,Daily!Z483,Daily!Z700,Daily!Z917)</f>
        <v>4242</v>
      </c>
      <c r="AA16" s="35">
        <f>SUM(Daily!AA49,Daily!AA266,Daily!AA483,Daily!AA700,Daily!AA917)</f>
        <v>4237</v>
      </c>
      <c r="AB16" s="11">
        <f t="shared" si="0"/>
        <v>30592</v>
      </c>
      <c r="AC16" s="7">
        <f t="shared" si="0"/>
        <v>29912</v>
      </c>
    </row>
    <row r="17" spans="1:29" ht="14.25" thickTop="1" thickBot="1" x14ac:dyDescent="0.25">
      <c r="A17" s="95" t="s">
        <v>26</v>
      </c>
      <c r="B17" s="35">
        <f>SUM(Daily!B50,Daily!B267,Daily!B484,Daily!B701,Daily!B918)</f>
        <v>2345</v>
      </c>
      <c r="C17" s="35">
        <f>SUM(Daily!C50,Daily!C267,Daily!C484,Daily!C701,Daily!C918)</f>
        <v>3313</v>
      </c>
      <c r="D17" s="35">
        <f>SUM(Daily!D50,Daily!D267,Daily!D484,Daily!D701,Daily!D918)</f>
        <v>893</v>
      </c>
      <c r="E17" s="35">
        <f>SUM(Daily!E50,Daily!E267,Daily!E484,Daily!E701,Daily!E918)</f>
        <v>1115</v>
      </c>
      <c r="F17" s="35">
        <f>SUM(Daily!F50,Daily!F267,Daily!F484,Daily!F701,Daily!F918)</f>
        <v>2275</v>
      </c>
      <c r="G17" s="35">
        <f>SUM(Daily!G50,Daily!G267,Daily!G484,Daily!G701,Daily!G918)</f>
        <v>2542</v>
      </c>
      <c r="H17" s="35">
        <f>SUM(Daily!H50,Daily!H267,Daily!H484,Daily!H701,Daily!H918)</f>
        <v>4211</v>
      </c>
      <c r="I17" s="35">
        <f>SUM(Daily!I50,Daily!I267,Daily!I484,Daily!I701,Daily!I918)</f>
        <v>4986</v>
      </c>
      <c r="J17" s="35">
        <f>SUM(Daily!J50,Daily!J267,Daily!J484,Daily!J701,Daily!J918)</f>
        <v>488</v>
      </c>
      <c r="K17" s="35">
        <f>SUM(Daily!K50,Daily!K267,Daily!K484,Daily!K701,Daily!K918)</f>
        <v>418</v>
      </c>
      <c r="L17" s="35">
        <f>SUM(Daily!L50,Daily!L267,Daily!L484,Daily!L701,Daily!L918)</f>
        <v>1532</v>
      </c>
      <c r="M17" s="35">
        <f>SUM(Daily!M50,Daily!M267,Daily!M484,Daily!M701,Daily!M918)</f>
        <v>1746</v>
      </c>
      <c r="N17" s="35">
        <f>SUM(Daily!N50,Daily!N267,Daily!N484,Daily!N701,Daily!N918)</f>
        <v>3745</v>
      </c>
      <c r="O17" s="35">
        <f>SUM(Daily!O50,Daily!O267,Daily!O484,Daily!O701,Daily!O918)</f>
        <v>3819</v>
      </c>
      <c r="P17" s="35">
        <f>SUM(Daily!P50,Daily!P267,Daily!P484,Daily!P701,Daily!P918)</f>
        <v>2326</v>
      </c>
      <c r="Q17" s="35">
        <f>SUM(Daily!Q50,Daily!Q267,Daily!Q484,Daily!Q701,Daily!Q918)</f>
        <v>1583</v>
      </c>
      <c r="R17" s="35">
        <f>SUM(Daily!R50,Daily!R267,Daily!R484,Daily!R701,Daily!R918)</f>
        <v>2892</v>
      </c>
      <c r="S17" s="35">
        <f>SUM(Daily!S50,Daily!S267,Daily!S484,Daily!S701,Daily!S918)</f>
        <v>2218</v>
      </c>
      <c r="T17" s="35">
        <f>SUM(Daily!T50,Daily!T267,Daily!T484,Daily!T701,Daily!T918)</f>
        <v>396</v>
      </c>
      <c r="U17" s="35">
        <f>SUM(Daily!U50,Daily!U267,Daily!U484,Daily!U701,Daily!U918)</f>
        <v>333</v>
      </c>
      <c r="V17" s="35">
        <f>SUM(Daily!V50,Daily!V267,Daily!V484,Daily!V701,Daily!V918)</f>
        <v>1996</v>
      </c>
      <c r="W17" s="35">
        <f>SUM(Daily!W50,Daily!W267,Daily!W484,Daily!W701,Daily!W918)</f>
        <v>2683</v>
      </c>
      <c r="X17" s="35">
        <f>SUM(Daily!X50,Daily!X267,Daily!X484,Daily!X701,Daily!X918)</f>
        <v>1904</v>
      </c>
      <c r="Y17" s="35">
        <f>SUM(Daily!Y50,Daily!Y267,Daily!Y484,Daily!Y701,Daily!Y918)</f>
        <v>725</v>
      </c>
      <c r="Z17" s="35">
        <f>SUM(Daily!Z50,Daily!Z267,Daily!Z484,Daily!Z701,Daily!Z918)</f>
        <v>4170</v>
      </c>
      <c r="AA17" s="35">
        <f>SUM(Daily!AA50,Daily!AA267,Daily!AA484,Daily!AA701,Daily!AA918)</f>
        <v>4504</v>
      </c>
      <c r="AB17" s="11">
        <f t="shared" si="0"/>
        <v>29173</v>
      </c>
      <c r="AC17" s="7">
        <f t="shared" si="0"/>
        <v>29985</v>
      </c>
    </row>
    <row r="18" spans="1:29" ht="14.25" thickTop="1" thickBot="1" x14ac:dyDescent="0.25">
      <c r="A18" s="94" t="s">
        <v>27</v>
      </c>
      <c r="B18" s="35">
        <f>SUM(Daily!B51,Daily!B268,Daily!B485,Daily!B702,Daily!B919)</f>
        <v>2297</v>
      </c>
      <c r="C18" s="35">
        <f>SUM(Daily!C51,Daily!C268,Daily!C485,Daily!C702,Daily!C919)</f>
        <v>3501</v>
      </c>
      <c r="D18" s="35">
        <f>SUM(Daily!D51,Daily!D268,Daily!D485,Daily!D702,Daily!D919)</f>
        <v>971</v>
      </c>
      <c r="E18" s="35">
        <f>SUM(Daily!E51,Daily!E268,Daily!E485,Daily!E702,Daily!E919)</f>
        <v>1102</v>
      </c>
      <c r="F18" s="35">
        <f>SUM(Daily!F51,Daily!F268,Daily!F485,Daily!F702,Daily!F919)</f>
        <v>2080</v>
      </c>
      <c r="G18" s="35">
        <f>SUM(Daily!G51,Daily!G268,Daily!G485,Daily!G702,Daily!G919)</f>
        <v>2596</v>
      </c>
      <c r="H18" s="35">
        <f>SUM(Daily!H51,Daily!H268,Daily!H485,Daily!H702,Daily!H919)</f>
        <v>4147</v>
      </c>
      <c r="I18" s="35">
        <f>SUM(Daily!I51,Daily!I268,Daily!I485,Daily!I702,Daily!I919)</f>
        <v>4850</v>
      </c>
      <c r="J18" s="35">
        <f>SUM(Daily!J51,Daily!J268,Daily!J485,Daily!J702,Daily!J919)</f>
        <v>537</v>
      </c>
      <c r="K18" s="35">
        <f>SUM(Daily!K51,Daily!K268,Daily!K485,Daily!K702,Daily!K919)</f>
        <v>430</v>
      </c>
      <c r="L18" s="35">
        <f>SUM(Daily!L51,Daily!L268,Daily!L485,Daily!L702,Daily!L919)</f>
        <v>1610</v>
      </c>
      <c r="M18" s="35">
        <f>SUM(Daily!M51,Daily!M268,Daily!M485,Daily!M702,Daily!M919)</f>
        <v>1823</v>
      </c>
      <c r="N18" s="35">
        <f>SUM(Daily!N51,Daily!N268,Daily!N485,Daily!N702,Daily!N919)</f>
        <v>4228</v>
      </c>
      <c r="O18" s="35">
        <f>SUM(Daily!O51,Daily!O268,Daily!O485,Daily!O702,Daily!O919)</f>
        <v>3465</v>
      </c>
      <c r="P18" s="35">
        <f>SUM(Daily!P51,Daily!P268,Daily!P485,Daily!P702,Daily!P919)</f>
        <v>2500</v>
      </c>
      <c r="Q18" s="35">
        <f>SUM(Daily!Q51,Daily!Q268,Daily!Q485,Daily!Q702,Daily!Q919)</f>
        <v>1450</v>
      </c>
      <c r="R18" s="35">
        <f>SUM(Daily!R51,Daily!R268,Daily!R485,Daily!R702,Daily!R919)</f>
        <v>3058</v>
      </c>
      <c r="S18" s="35">
        <f>SUM(Daily!S51,Daily!S268,Daily!S485,Daily!S702,Daily!S919)</f>
        <v>2390</v>
      </c>
      <c r="T18" s="35">
        <f>SUM(Daily!T51,Daily!T268,Daily!T485,Daily!T702,Daily!T919)</f>
        <v>435</v>
      </c>
      <c r="U18" s="35">
        <f>SUM(Daily!U51,Daily!U268,Daily!U485,Daily!U702,Daily!U919)</f>
        <v>299</v>
      </c>
      <c r="V18" s="35">
        <f>SUM(Daily!V51,Daily!V268,Daily!V485,Daily!V702,Daily!V919)</f>
        <v>2282</v>
      </c>
      <c r="W18" s="35">
        <f>SUM(Daily!W51,Daily!W268,Daily!W485,Daily!W702,Daily!W919)</f>
        <v>2499</v>
      </c>
      <c r="X18" s="35">
        <f>SUM(Daily!X51,Daily!X268,Daily!X485,Daily!X702,Daily!X919)</f>
        <v>2070</v>
      </c>
      <c r="Y18" s="35">
        <f>SUM(Daily!Y51,Daily!Y268,Daily!Y485,Daily!Y702,Daily!Y919)</f>
        <v>631</v>
      </c>
      <c r="Z18" s="35">
        <f>SUM(Daily!Z51,Daily!Z268,Daily!Z485,Daily!Z702,Daily!Z919)</f>
        <v>4570</v>
      </c>
      <c r="AA18" s="35">
        <f>SUM(Daily!AA51,Daily!AA268,Daily!AA485,Daily!AA702,Daily!AA919)</f>
        <v>4980</v>
      </c>
      <c r="AB18" s="11">
        <f t="shared" si="0"/>
        <v>30785</v>
      </c>
      <c r="AC18" s="7">
        <f t="shared" si="0"/>
        <v>30016</v>
      </c>
    </row>
    <row r="19" spans="1:29" ht="14.25" thickTop="1" thickBot="1" x14ac:dyDescent="0.25">
      <c r="A19" s="95" t="s">
        <v>28</v>
      </c>
      <c r="B19" s="35">
        <f>SUM(Daily!B52,Daily!B269,Daily!B486,Daily!B703,Daily!B920)</f>
        <v>2517</v>
      </c>
      <c r="C19" s="35">
        <f>SUM(Daily!C52,Daily!C269,Daily!C486,Daily!C703,Daily!C920)</f>
        <v>4127</v>
      </c>
      <c r="D19" s="35">
        <f>SUM(Daily!D52,Daily!D269,Daily!D486,Daily!D703,Daily!D920)</f>
        <v>1200</v>
      </c>
      <c r="E19" s="35">
        <f>SUM(Daily!E52,Daily!E269,Daily!E486,Daily!E703,Daily!E920)</f>
        <v>1225</v>
      </c>
      <c r="F19" s="35">
        <f>SUM(Daily!F52,Daily!F269,Daily!F486,Daily!F703,Daily!F920)</f>
        <v>2193</v>
      </c>
      <c r="G19" s="35">
        <f>SUM(Daily!G52,Daily!G269,Daily!G486,Daily!G703,Daily!G920)</f>
        <v>4112</v>
      </c>
      <c r="H19" s="35">
        <f>SUM(Daily!H52,Daily!H269,Daily!H486,Daily!H703,Daily!H920)</f>
        <v>4755</v>
      </c>
      <c r="I19" s="35">
        <f>SUM(Daily!I52,Daily!I269,Daily!I486,Daily!I703,Daily!I920)</f>
        <v>5895</v>
      </c>
      <c r="J19" s="35">
        <f>SUM(Daily!J52,Daily!J269,Daily!J486,Daily!J703,Daily!J920)</f>
        <v>646</v>
      </c>
      <c r="K19" s="35">
        <f>SUM(Daily!K52,Daily!K269,Daily!K486,Daily!K703,Daily!K920)</f>
        <v>355</v>
      </c>
      <c r="L19" s="35">
        <f>SUM(Daily!L52,Daily!L269,Daily!L486,Daily!L703,Daily!L920)</f>
        <v>2386</v>
      </c>
      <c r="M19" s="35">
        <f>SUM(Daily!M52,Daily!M269,Daily!M486,Daily!M703,Daily!M920)</f>
        <v>1615</v>
      </c>
      <c r="N19" s="35">
        <f>SUM(Daily!N52,Daily!N269,Daily!N486,Daily!N703,Daily!N920)</f>
        <v>5807</v>
      </c>
      <c r="O19" s="35">
        <f>SUM(Daily!O52,Daily!O269,Daily!O486,Daily!O703,Daily!O920)</f>
        <v>3769</v>
      </c>
      <c r="P19" s="35">
        <f>SUM(Daily!P52,Daily!P269,Daily!P486,Daily!P703,Daily!P920)</f>
        <v>3114</v>
      </c>
      <c r="Q19" s="35">
        <f>SUM(Daily!Q52,Daily!Q269,Daily!Q486,Daily!Q703,Daily!Q920)</f>
        <v>1822</v>
      </c>
      <c r="R19" s="35">
        <f>SUM(Daily!R52,Daily!R269,Daily!R486,Daily!R703,Daily!R920)</f>
        <v>3193</v>
      </c>
      <c r="S19" s="35">
        <f>SUM(Daily!S52,Daily!S269,Daily!S486,Daily!S703,Daily!S920)</f>
        <v>2968</v>
      </c>
      <c r="T19" s="35">
        <f>SUM(Daily!T52,Daily!T269,Daily!T486,Daily!T703,Daily!T920)</f>
        <v>857</v>
      </c>
      <c r="U19" s="35">
        <f>SUM(Daily!U52,Daily!U269,Daily!U486,Daily!U703,Daily!U920)</f>
        <v>263</v>
      </c>
      <c r="V19" s="35">
        <f>SUM(Daily!V52,Daily!V269,Daily!V486,Daily!V703,Daily!V920)</f>
        <v>2981</v>
      </c>
      <c r="W19" s="35">
        <f>SUM(Daily!W52,Daily!W269,Daily!W486,Daily!W703,Daily!W920)</f>
        <v>2726</v>
      </c>
      <c r="X19" s="35">
        <f>SUM(Daily!X52,Daily!X269,Daily!X486,Daily!X703,Daily!X920)</f>
        <v>2783</v>
      </c>
      <c r="Y19" s="35">
        <f>SUM(Daily!Y52,Daily!Y269,Daily!Y486,Daily!Y703,Daily!Y920)</f>
        <v>672</v>
      </c>
      <c r="Z19" s="35">
        <f>SUM(Daily!Z52,Daily!Z269,Daily!Z486,Daily!Z703,Daily!Z920)</f>
        <v>4902</v>
      </c>
      <c r="AA19" s="35">
        <f>SUM(Daily!AA52,Daily!AA269,Daily!AA486,Daily!AA703,Daily!AA920)</f>
        <v>5236</v>
      </c>
      <c r="AB19" s="11">
        <f t="shared" si="0"/>
        <v>37334</v>
      </c>
      <c r="AC19" s="7">
        <f t="shared" si="0"/>
        <v>34785</v>
      </c>
    </row>
    <row r="20" spans="1:29" ht="14.25" thickTop="1" thickBot="1" x14ac:dyDescent="0.25">
      <c r="A20" s="94" t="s">
        <v>29</v>
      </c>
      <c r="B20" s="35">
        <f>SUM(Daily!B53,Daily!B270,Daily!B487,Daily!B704,Daily!B921)</f>
        <v>3047</v>
      </c>
      <c r="C20" s="35">
        <f>SUM(Daily!C53,Daily!C270,Daily!C487,Daily!C704,Daily!C921)</f>
        <v>4610</v>
      </c>
      <c r="D20" s="35">
        <f>SUM(Daily!D53,Daily!D270,Daily!D487,Daily!D704,Daily!D921)</f>
        <v>1672</v>
      </c>
      <c r="E20" s="35">
        <f>SUM(Daily!E53,Daily!E270,Daily!E487,Daily!E704,Daily!E921)</f>
        <v>1604</v>
      </c>
      <c r="F20" s="35">
        <f>SUM(Daily!F53,Daily!F270,Daily!F487,Daily!F704,Daily!F921)</f>
        <v>2913</v>
      </c>
      <c r="G20" s="35">
        <f>SUM(Daily!G53,Daily!G270,Daily!G487,Daily!G704,Daily!G921)</f>
        <v>6262</v>
      </c>
      <c r="H20" s="35">
        <f>SUM(Daily!H53,Daily!H270,Daily!H487,Daily!H704,Daily!H921)</f>
        <v>5306</v>
      </c>
      <c r="I20" s="35">
        <f>SUM(Daily!I53,Daily!I270,Daily!I487,Daily!I704,Daily!I921)</f>
        <v>7480</v>
      </c>
      <c r="J20" s="35">
        <f>SUM(Daily!J53,Daily!J270,Daily!J487,Daily!J704,Daily!J921)</f>
        <v>1139</v>
      </c>
      <c r="K20" s="35">
        <f>SUM(Daily!K53,Daily!K270,Daily!K487,Daily!K704,Daily!K921)</f>
        <v>351</v>
      </c>
      <c r="L20" s="35">
        <f>SUM(Daily!L53,Daily!L270,Daily!L487,Daily!L704,Daily!L921)</f>
        <v>3439</v>
      </c>
      <c r="M20" s="35">
        <f>SUM(Daily!M53,Daily!M270,Daily!M487,Daily!M704,Daily!M921)</f>
        <v>1618</v>
      </c>
      <c r="N20" s="35">
        <f>SUM(Daily!N53,Daily!N270,Daily!N487,Daily!N704,Daily!N921)</f>
        <v>7196</v>
      </c>
      <c r="O20" s="35">
        <f>SUM(Daily!O53,Daily!O270,Daily!O487,Daily!O704,Daily!O921)</f>
        <v>4565</v>
      </c>
      <c r="P20" s="35">
        <f>SUM(Daily!P53,Daily!P270,Daily!P487,Daily!P704,Daily!P921)</f>
        <v>4216</v>
      </c>
      <c r="Q20" s="35">
        <f>SUM(Daily!Q53,Daily!Q270,Daily!Q487,Daily!Q704,Daily!Q921)</f>
        <v>2116</v>
      </c>
      <c r="R20" s="35">
        <f>SUM(Daily!R53,Daily!R270,Daily!R487,Daily!R704,Daily!R921)</f>
        <v>4808</v>
      </c>
      <c r="S20" s="35">
        <f>SUM(Daily!S53,Daily!S270,Daily!S487,Daily!S704,Daily!S921)</f>
        <v>3936</v>
      </c>
      <c r="T20" s="35">
        <f>SUM(Daily!T53,Daily!T270,Daily!T487,Daily!T704,Daily!T921)</f>
        <v>1387</v>
      </c>
      <c r="U20" s="35">
        <f>SUM(Daily!U53,Daily!U270,Daily!U487,Daily!U704,Daily!U921)</f>
        <v>266</v>
      </c>
      <c r="V20" s="35">
        <f>SUM(Daily!V53,Daily!V270,Daily!V487,Daily!V704,Daily!V921)</f>
        <v>4736</v>
      </c>
      <c r="W20" s="35">
        <f>SUM(Daily!W53,Daily!W270,Daily!W487,Daily!W704,Daily!W921)</f>
        <v>3117</v>
      </c>
      <c r="X20" s="35">
        <f>SUM(Daily!X53,Daily!X270,Daily!X487,Daily!X704,Daily!X921)</f>
        <v>3538</v>
      </c>
      <c r="Y20" s="35">
        <f>SUM(Daily!Y53,Daily!Y270,Daily!Y487,Daily!Y704,Daily!Y921)</f>
        <v>770</v>
      </c>
      <c r="Z20" s="35">
        <f>SUM(Daily!Z53,Daily!Z270,Daily!Z487,Daily!Z704,Daily!Z921)</f>
        <v>6293</v>
      </c>
      <c r="AA20" s="35">
        <f>SUM(Daily!AA53,Daily!AA270,Daily!AA487,Daily!AA704,Daily!AA921)</f>
        <v>6702</v>
      </c>
      <c r="AB20" s="11">
        <f t="shared" si="0"/>
        <v>49690</v>
      </c>
      <c r="AC20" s="7">
        <f t="shared" si="0"/>
        <v>43397</v>
      </c>
    </row>
    <row r="21" spans="1:29" ht="14.25" thickTop="1" thickBot="1" x14ac:dyDescent="0.25">
      <c r="A21" s="95" t="s">
        <v>30</v>
      </c>
      <c r="B21" s="35">
        <f>SUM(Daily!B54,Daily!B271,Daily!B488,Daily!B705,Daily!B922)</f>
        <v>3583</v>
      </c>
      <c r="C21" s="35">
        <f>SUM(Daily!C54,Daily!C271,Daily!C488,Daily!C705,Daily!C922)</f>
        <v>5368</v>
      </c>
      <c r="D21" s="35">
        <f>SUM(Daily!D54,Daily!D271,Daily!D488,Daily!D705,Daily!D922)</f>
        <v>1432</v>
      </c>
      <c r="E21" s="35">
        <f>SUM(Daily!E54,Daily!E271,Daily!E488,Daily!E705,Daily!E922)</f>
        <v>2121</v>
      </c>
      <c r="F21" s="35">
        <f>SUM(Daily!F54,Daily!F271,Daily!F488,Daily!F705,Daily!F922)</f>
        <v>2678</v>
      </c>
      <c r="G21" s="35">
        <f>SUM(Daily!G54,Daily!G271,Daily!G488,Daily!G705,Daily!G922)</f>
        <v>8282</v>
      </c>
      <c r="H21" s="35">
        <f>SUM(Daily!H54,Daily!H271,Daily!H488,Daily!H705,Daily!H922)</f>
        <v>6052</v>
      </c>
      <c r="I21" s="35">
        <f>SUM(Daily!I54,Daily!I271,Daily!I488,Daily!I705,Daily!I922)</f>
        <v>8821</v>
      </c>
      <c r="J21" s="35">
        <f>SUM(Daily!J54,Daily!J271,Daily!J488,Daily!J705,Daily!J922)</f>
        <v>1514</v>
      </c>
      <c r="K21" s="35">
        <f>SUM(Daily!K54,Daily!K271,Daily!K488,Daily!K705,Daily!K922)</f>
        <v>379</v>
      </c>
      <c r="L21" s="35">
        <f>SUM(Daily!L54,Daily!L271,Daily!L488,Daily!L705,Daily!L922)</f>
        <v>4043</v>
      </c>
      <c r="M21" s="35">
        <f>SUM(Daily!M54,Daily!M271,Daily!M488,Daily!M705,Daily!M922)</f>
        <v>1460</v>
      </c>
      <c r="N21" s="35">
        <f>SUM(Daily!N54,Daily!N271,Daily!N488,Daily!N705,Daily!N922)</f>
        <v>7228</v>
      </c>
      <c r="O21" s="35">
        <f>SUM(Daily!O54,Daily!O271,Daily!O488,Daily!O705,Daily!O922)</f>
        <v>4764</v>
      </c>
      <c r="P21" s="35">
        <f>SUM(Daily!P54,Daily!P271,Daily!P488,Daily!P705,Daily!P922)</f>
        <v>4216</v>
      </c>
      <c r="Q21" s="35">
        <f>SUM(Daily!Q54,Daily!Q271,Daily!Q488,Daily!Q705,Daily!Q922)</f>
        <v>2576</v>
      </c>
      <c r="R21" s="35">
        <f>SUM(Daily!R54,Daily!R271,Daily!R488,Daily!R705,Daily!R922)</f>
        <v>5497</v>
      </c>
      <c r="S21" s="35">
        <f>SUM(Daily!S54,Daily!S271,Daily!S488,Daily!S705,Daily!S922)</f>
        <v>4295</v>
      </c>
      <c r="T21" s="35">
        <f>SUM(Daily!T54,Daily!T271,Daily!T488,Daily!T705,Daily!T922)</f>
        <v>1322</v>
      </c>
      <c r="U21" s="35">
        <f>SUM(Daily!U54,Daily!U271,Daily!U488,Daily!U705,Daily!U922)</f>
        <v>293</v>
      </c>
      <c r="V21" s="35">
        <f>SUM(Daily!V54,Daily!V271,Daily!V488,Daily!V705,Daily!V922)</f>
        <v>4594</v>
      </c>
      <c r="W21" s="35">
        <f>SUM(Daily!W54,Daily!W271,Daily!W488,Daily!W705,Daily!W922)</f>
        <v>3453</v>
      </c>
      <c r="X21" s="35">
        <f>SUM(Daily!X54,Daily!X271,Daily!X488,Daily!X705,Daily!X922)</f>
        <v>4008</v>
      </c>
      <c r="Y21" s="35">
        <f>SUM(Daily!Y54,Daily!Y271,Daily!Y488,Daily!Y705,Daily!Y922)</f>
        <v>1013</v>
      </c>
      <c r="Z21" s="35">
        <f>SUM(Daily!Z54,Daily!Z271,Daily!Z488,Daily!Z705,Daily!Z922)</f>
        <v>5884</v>
      </c>
      <c r="AA21" s="35">
        <f>SUM(Daily!AA54,Daily!AA271,Daily!AA488,Daily!AA705,Daily!AA922)</f>
        <v>7611</v>
      </c>
      <c r="AB21" s="11">
        <f t="shared" si="0"/>
        <v>52051</v>
      </c>
      <c r="AC21" s="7">
        <f t="shared" si="0"/>
        <v>50436</v>
      </c>
    </row>
    <row r="22" spans="1:29" ht="14.25" thickTop="1" thickBot="1" x14ac:dyDescent="0.25">
      <c r="A22" s="94" t="s">
        <v>31</v>
      </c>
      <c r="B22" s="35">
        <f>SUM(Daily!B55,Daily!B272,Daily!B489,Daily!B706,Daily!B923)</f>
        <v>3454</v>
      </c>
      <c r="C22" s="35">
        <f>SUM(Daily!C55,Daily!C272,Daily!C489,Daily!C706,Daily!C923)</f>
        <v>5550</v>
      </c>
      <c r="D22" s="35">
        <f>SUM(Daily!D55,Daily!D272,Daily!D489,Daily!D706,Daily!D923)</f>
        <v>1189</v>
      </c>
      <c r="E22" s="35">
        <f>SUM(Daily!E55,Daily!E272,Daily!E489,Daily!E706,Daily!E923)</f>
        <v>2034</v>
      </c>
      <c r="F22" s="35">
        <f>SUM(Daily!F55,Daily!F272,Daily!F489,Daily!F706,Daily!F923)</f>
        <v>2613</v>
      </c>
      <c r="G22" s="35">
        <f>SUM(Daily!G55,Daily!G272,Daily!G489,Daily!G706,Daily!G923)</f>
        <v>8476</v>
      </c>
      <c r="H22" s="35">
        <f>SUM(Daily!H55,Daily!H272,Daily!H489,Daily!H706,Daily!H923)</f>
        <v>5273</v>
      </c>
      <c r="I22" s="35">
        <f>SUM(Daily!I55,Daily!I272,Daily!I489,Daily!I706,Daily!I923)</f>
        <v>8602</v>
      </c>
      <c r="J22" s="35">
        <f>SUM(Daily!J55,Daily!J272,Daily!J489,Daily!J706,Daily!J923)</f>
        <v>1219</v>
      </c>
      <c r="K22" s="35">
        <f>SUM(Daily!K55,Daily!K272,Daily!K489,Daily!K706,Daily!K923)</f>
        <v>394</v>
      </c>
      <c r="L22" s="35">
        <f>SUM(Daily!L55,Daily!L272,Daily!L489,Daily!L706,Daily!L923)</f>
        <v>3853</v>
      </c>
      <c r="M22" s="35">
        <f>SUM(Daily!M55,Daily!M272,Daily!M489,Daily!M706,Daily!M923)</f>
        <v>1276</v>
      </c>
      <c r="N22" s="35">
        <f>SUM(Daily!N55,Daily!N272,Daily!N489,Daily!N706,Daily!N923)</f>
        <v>7016</v>
      </c>
      <c r="O22" s="35">
        <f>SUM(Daily!O55,Daily!O272,Daily!O489,Daily!O706,Daily!O923)</f>
        <v>5097</v>
      </c>
      <c r="P22" s="35">
        <f>SUM(Daily!P55,Daily!P272,Daily!P489,Daily!P706,Daily!P923)</f>
        <v>3709</v>
      </c>
      <c r="Q22" s="35">
        <f>SUM(Daily!Q55,Daily!Q272,Daily!Q489,Daily!Q706,Daily!Q923)</f>
        <v>2782</v>
      </c>
      <c r="R22" s="35">
        <f>SUM(Daily!R55,Daily!R272,Daily!R489,Daily!R706,Daily!R923)</f>
        <v>4805</v>
      </c>
      <c r="S22" s="35">
        <f>SUM(Daily!S55,Daily!S272,Daily!S489,Daily!S706,Daily!S923)</f>
        <v>4404</v>
      </c>
      <c r="T22" s="35">
        <f>SUM(Daily!T55,Daily!T272,Daily!T489,Daily!T706,Daily!T923)</f>
        <v>867</v>
      </c>
      <c r="U22" s="35">
        <f>SUM(Daily!U55,Daily!U272,Daily!U489,Daily!U706,Daily!U923)</f>
        <v>278</v>
      </c>
      <c r="V22" s="35">
        <f>SUM(Daily!V55,Daily!V272,Daily!V489,Daily!V706,Daily!V923)</f>
        <v>4923</v>
      </c>
      <c r="W22" s="35">
        <f>SUM(Daily!W55,Daily!W272,Daily!W489,Daily!W706,Daily!W923)</f>
        <v>3196</v>
      </c>
      <c r="X22" s="35">
        <f>SUM(Daily!X55,Daily!X272,Daily!X489,Daily!X706,Daily!X923)</f>
        <v>3675</v>
      </c>
      <c r="Y22" s="35">
        <f>SUM(Daily!Y55,Daily!Y272,Daily!Y489,Daily!Y706,Daily!Y923)</f>
        <v>1042</v>
      </c>
      <c r="Z22" s="35">
        <f>SUM(Daily!Z55,Daily!Z272,Daily!Z489,Daily!Z706,Daily!Z923)</f>
        <v>6438</v>
      </c>
      <c r="AA22" s="35">
        <f>SUM(Daily!AA55,Daily!AA272,Daily!AA489,Daily!AA706,Daily!AA923)</f>
        <v>7537</v>
      </c>
      <c r="AB22" s="11">
        <f t="shared" si="0"/>
        <v>49034</v>
      </c>
      <c r="AC22" s="7">
        <f t="shared" si="0"/>
        <v>50668</v>
      </c>
    </row>
    <row r="23" spans="1:29" ht="14.25" thickTop="1" thickBot="1" x14ac:dyDescent="0.25">
      <c r="A23" s="95" t="s">
        <v>32</v>
      </c>
      <c r="B23" s="35">
        <f>SUM(Daily!B56,Daily!B273,Daily!B490,Daily!B707,Daily!B924)</f>
        <v>3497</v>
      </c>
      <c r="C23" s="35">
        <f>SUM(Daily!C56,Daily!C273,Daily!C490,Daily!C707,Daily!C924)</f>
        <v>4608</v>
      </c>
      <c r="D23" s="35">
        <f>SUM(Daily!D56,Daily!D273,Daily!D490,Daily!D707,Daily!D924)</f>
        <v>687</v>
      </c>
      <c r="E23" s="35">
        <f>SUM(Daily!E56,Daily!E273,Daily!E490,Daily!E707,Daily!E924)</f>
        <v>2006</v>
      </c>
      <c r="F23" s="35">
        <f>SUM(Daily!F56,Daily!F273,Daily!F490,Daily!F707,Daily!F924)</f>
        <v>1907</v>
      </c>
      <c r="G23" s="35">
        <f>SUM(Daily!G56,Daily!G273,Daily!G490,Daily!G707,Daily!G924)</f>
        <v>7637</v>
      </c>
      <c r="H23" s="35">
        <f>SUM(Daily!H56,Daily!H273,Daily!H490,Daily!H707,Daily!H924)</f>
        <v>4402</v>
      </c>
      <c r="I23" s="35">
        <f>SUM(Daily!I56,Daily!I273,Daily!I490,Daily!I707,Daily!I924)</f>
        <v>8320</v>
      </c>
      <c r="J23" s="35">
        <f>SUM(Daily!J56,Daily!J273,Daily!J490,Daily!J707,Daily!J924)</f>
        <v>1135</v>
      </c>
      <c r="K23" s="35">
        <f>SUM(Daily!K56,Daily!K273,Daily!K490,Daily!K707,Daily!K924)</f>
        <v>381</v>
      </c>
      <c r="L23" s="35">
        <f>SUM(Daily!L56,Daily!L273,Daily!L490,Daily!L707,Daily!L924)</f>
        <v>3545</v>
      </c>
      <c r="M23" s="35">
        <f>SUM(Daily!M56,Daily!M273,Daily!M490,Daily!M707,Daily!M924)</f>
        <v>1200</v>
      </c>
      <c r="N23" s="35">
        <f>SUM(Daily!N56,Daily!N273,Daily!N490,Daily!N707,Daily!N924)</f>
        <v>5983</v>
      </c>
      <c r="O23" s="35">
        <f>SUM(Daily!O56,Daily!O273,Daily!O490,Daily!O707,Daily!O924)</f>
        <v>4853</v>
      </c>
      <c r="P23" s="35">
        <f>SUM(Daily!P56,Daily!P273,Daily!P490,Daily!P707,Daily!P924)</f>
        <v>2233</v>
      </c>
      <c r="Q23" s="35">
        <f>SUM(Daily!Q56,Daily!Q273,Daily!Q490,Daily!Q707,Daily!Q924)</f>
        <v>2878</v>
      </c>
      <c r="R23" s="35">
        <f>SUM(Daily!R56,Daily!R273,Daily!R490,Daily!R707,Daily!R924)</f>
        <v>3082</v>
      </c>
      <c r="S23" s="35">
        <f>SUM(Daily!S56,Daily!S273,Daily!S490,Daily!S707,Daily!S924)</f>
        <v>3857</v>
      </c>
      <c r="T23" s="35">
        <f>SUM(Daily!T56,Daily!T273,Daily!T490,Daily!T707,Daily!T924)</f>
        <v>544</v>
      </c>
      <c r="U23" s="35">
        <f>SUM(Daily!U56,Daily!U273,Daily!U490,Daily!U707,Daily!U924)</f>
        <v>318</v>
      </c>
      <c r="V23" s="35">
        <f>SUM(Daily!V56,Daily!V273,Daily!V490,Daily!V707,Daily!V924)</f>
        <v>4614</v>
      </c>
      <c r="W23" s="35">
        <f>SUM(Daily!W56,Daily!W273,Daily!W490,Daily!W707,Daily!W924)</f>
        <v>2538</v>
      </c>
      <c r="X23" s="35">
        <f>SUM(Daily!X56,Daily!X273,Daily!X490,Daily!X707,Daily!X924)</f>
        <v>2600</v>
      </c>
      <c r="Y23" s="35">
        <f>SUM(Daily!Y56,Daily!Y273,Daily!Y490,Daily!Y707,Daily!Y924)</f>
        <v>978</v>
      </c>
      <c r="Z23" s="35">
        <f>SUM(Daily!Z56,Daily!Z273,Daily!Z490,Daily!Z707,Daily!Z924)</f>
        <v>5601</v>
      </c>
      <c r="AA23" s="35">
        <f>SUM(Daily!AA56,Daily!AA273,Daily!AA490,Daily!AA707,Daily!AA924)</f>
        <v>5977</v>
      </c>
      <c r="AB23" s="11">
        <f t="shared" si="0"/>
        <v>39830</v>
      </c>
      <c r="AC23" s="7">
        <f t="shared" si="0"/>
        <v>45551</v>
      </c>
    </row>
    <row r="24" spans="1:29" ht="14.25" thickTop="1" thickBot="1" x14ac:dyDescent="0.25">
      <c r="A24" s="94" t="s">
        <v>33</v>
      </c>
      <c r="B24" s="35">
        <f>SUM(Daily!B57,Daily!B274,Daily!B491,Daily!B708,Daily!B925)</f>
        <v>2409</v>
      </c>
      <c r="C24" s="35">
        <f>SUM(Daily!C57,Daily!C274,Daily!C491,Daily!C708,Daily!C925)</f>
        <v>3333</v>
      </c>
      <c r="D24" s="35">
        <f>SUM(Daily!D57,Daily!D274,Daily!D491,Daily!D708,Daily!D925)</f>
        <v>576</v>
      </c>
      <c r="E24" s="35">
        <f>SUM(Daily!E57,Daily!E274,Daily!E491,Daily!E708,Daily!E925)</f>
        <v>1594</v>
      </c>
      <c r="F24" s="35">
        <f>SUM(Daily!F57,Daily!F274,Daily!F491,Daily!F708,Daily!F925)</f>
        <v>1457</v>
      </c>
      <c r="G24" s="35">
        <f>SUM(Daily!G57,Daily!G274,Daily!G491,Daily!G708,Daily!G925)</f>
        <v>5247</v>
      </c>
      <c r="H24" s="35">
        <f>SUM(Daily!H57,Daily!H274,Daily!H491,Daily!H708,Daily!H925)</f>
        <v>3274</v>
      </c>
      <c r="I24" s="35">
        <f>SUM(Daily!I57,Daily!I274,Daily!I491,Daily!I708,Daily!I925)</f>
        <v>5816</v>
      </c>
      <c r="J24" s="35">
        <f>SUM(Daily!J57,Daily!J274,Daily!J491,Daily!J708,Daily!J925)</f>
        <v>869</v>
      </c>
      <c r="K24" s="35">
        <f>SUM(Daily!K57,Daily!K274,Daily!K491,Daily!K708,Daily!K925)</f>
        <v>274</v>
      </c>
      <c r="L24" s="35">
        <f>SUM(Daily!L57,Daily!L274,Daily!L491,Daily!L708,Daily!L925)</f>
        <v>2489</v>
      </c>
      <c r="M24" s="35">
        <f>SUM(Daily!M57,Daily!M274,Daily!M491,Daily!M708,Daily!M925)</f>
        <v>887</v>
      </c>
      <c r="N24" s="35">
        <f>SUM(Daily!N57,Daily!N274,Daily!N491,Daily!N708,Daily!N925)</f>
        <v>5321</v>
      </c>
      <c r="O24" s="35">
        <f>SUM(Daily!O57,Daily!O274,Daily!O491,Daily!O708,Daily!O925)</f>
        <v>3945</v>
      </c>
      <c r="P24" s="35">
        <f>SUM(Daily!P57,Daily!P274,Daily!P491,Daily!P708,Daily!P925)</f>
        <v>1333</v>
      </c>
      <c r="Q24" s="35">
        <f>SUM(Daily!Q57,Daily!Q274,Daily!Q491,Daily!Q708,Daily!Q925)</f>
        <v>2442</v>
      </c>
      <c r="R24" s="35">
        <f>SUM(Daily!R57,Daily!R274,Daily!R491,Daily!R708,Daily!R925)</f>
        <v>1985</v>
      </c>
      <c r="S24" s="35">
        <f>SUM(Daily!S57,Daily!S274,Daily!S491,Daily!S708,Daily!S925)</f>
        <v>3193</v>
      </c>
      <c r="T24" s="35">
        <f>SUM(Daily!T57,Daily!T274,Daily!T491,Daily!T708,Daily!T925)</f>
        <v>242</v>
      </c>
      <c r="U24" s="35">
        <f>SUM(Daily!U57,Daily!U274,Daily!U491,Daily!U708,Daily!U925)</f>
        <v>312</v>
      </c>
      <c r="V24" s="35">
        <f>SUM(Daily!V57,Daily!V274,Daily!V491,Daily!V708,Daily!V925)</f>
        <v>3415</v>
      </c>
      <c r="W24" s="35">
        <f>SUM(Daily!W57,Daily!W274,Daily!W491,Daily!W708,Daily!W925)</f>
        <v>1788</v>
      </c>
      <c r="X24" s="35">
        <f>SUM(Daily!X57,Daily!X274,Daily!X491,Daily!X708,Daily!X925)</f>
        <v>1298</v>
      </c>
      <c r="Y24" s="35">
        <f>SUM(Daily!Y57,Daily!Y274,Daily!Y491,Daily!Y708,Daily!Y925)</f>
        <v>951</v>
      </c>
      <c r="Z24" s="35">
        <f>SUM(Daily!Z57,Daily!Z274,Daily!Z491,Daily!Z708,Daily!Z925)</f>
        <v>4042</v>
      </c>
      <c r="AA24" s="35">
        <f>SUM(Daily!AA57,Daily!AA274,Daily!AA491,Daily!AA708,Daily!AA925)</f>
        <v>3791</v>
      </c>
      <c r="AB24" s="11">
        <f t="shared" si="0"/>
        <v>28710</v>
      </c>
      <c r="AC24" s="7">
        <f t="shared" si="0"/>
        <v>33573</v>
      </c>
    </row>
    <row r="25" spans="1:29" ht="14.25" thickTop="1" thickBot="1" x14ac:dyDescent="0.25">
      <c r="A25" s="95" t="s">
        <v>34</v>
      </c>
      <c r="B25" s="35">
        <f>SUM(Daily!B58,Daily!B275,Daily!B492,Daily!B709,Daily!B926)</f>
        <v>801</v>
      </c>
      <c r="C25" s="35">
        <f>SUM(Daily!C58,Daily!C275,Daily!C492,Daily!C709,Daily!C926)</f>
        <v>1642</v>
      </c>
      <c r="D25" s="35">
        <f>SUM(Daily!D58,Daily!D275,Daily!D492,Daily!D709,Daily!D926)</f>
        <v>218</v>
      </c>
      <c r="E25" s="35">
        <f>SUM(Daily!E58,Daily!E275,Daily!E492,Daily!E709,Daily!E926)</f>
        <v>1137</v>
      </c>
      <c r="F25" s="35">
        <f>SUM(Daily!F58,Daily!F275,Daily!F492,Daily!F709,Daily!F926)</f>
        <v>559</v>
      </c>
      <c r="G25" s="35">
        <f>SUM(Daily!G58,Daily!G275,Daily!G492,Daily!G709,Daily!G926)</f>
        <v>3060</v>
      </c>
      <c r="H25" s="35">
        <f>SUM(Daily!H58,Daily!H275,Daily!H492,Daily!H709,Daily!H926)</f>
        <v>1391</v>
      </c>
      <c r="I25" s="35">
        <f>SUM(Daily!I58,Daily!I275,Daily!I492,Daily!I709,Daily!I926)</f>
        <v>4156</v>
      </c>
      <c r="J25" s="35">
        <f>SUM(Daily!J58,Daily!J275,Daily!J492,Daily!J709,Daily!J926)</f>
        <v>209</v>
      </c>
      <c r="K25" s="35">
        <f>SUM(Daily!K58,Daily!K275,Daily!K492,Daily!K709,Daily!K926)</f>
        <v>208</v>
      </c>
      <c r="L25" s="35">
        <f>SUM(Daily!L58,Daily!L275,Daily!L492,Daily!L709,Daily!L926)</f>
        <v>2616</v>
      </c>
      <c r="M25" s="35">
        <f>SUM(Daily!M58,Daily!M275,Daily!M492,Daily!M709,Daily!M926)</f>
        <v>576</v>
      </c>
      <c r="N25" s="35">
        <f>SUM(Daily!N58,Daily!N275,Daily!N492,Daily!N709,Daily!N926)</f>
        <v>2955</v>
      </c>
      <c r="O25" s="35">
        <f>SUM(Daily!O58,Daily!O275,Daily!O492,Daily!O709,Daily!O926)</f>
        <v>2957</v>
      </c>
      <c r="P25" s="35">
        <f>SUM(Daily!P58,Daily!P275,Daily!P492,Daily!P709,Daily!P926)</f>
        <v>1002</v>
      </c>
      <c r="Q25" s="35">
        <f>SUM(Daily!Q58,Daily!Q275,Daily!Q492,Daily!Q709,Daily!Q926)</f>
        <v>1618</v>
      </c>
      <c r="R25" s="35">
        <f>SUM(Daily!R58,Daily!R275,Daily!R492,Daily!R709,Daily!R926)</f>
        <v>1455</v>
      </c>
      <c r="S25" s="35">
        <f>SUM(Daily!S58,Daily!S275,Daily!S492,Daily!S709,Daily!S926)</f>
        <v>2311</v>
      </c>
      <c r="T25" s="35">
        <f>SUM(Daily!T58,Daily!T275,Daily!T492,Daily!T709,Daily!T926)</f>
        <v>159</v>
      </c>
      <c r="U25" s="35">
        <f>SUM(Daily!U58,Daily!U275,Daily!U492,Daily!U709,Daily!U926)</f>
        <v>267</v>
      </c>
      <c r="V25" s="35">
        <f>SUM(Daily!V58,Daily!V275,Daily!V492,Daily!V709,Daily!V926)</f>
        <v>2747</v>
      </c>
      <c r="W25" s="35">
        <f>SUM(Daily!W58,Daily!W275,Daily!W492,Daily!W709,Daily!W926)</f>
        <v>966</v>
      </c>
      <c r="X25" s="35">
        <f>SUM(Daily!X58,Daily!X275,Daily!X492,Daily!X709,Daily!X926)</f>
        <v>614</v>
      </c>
      <c r="Y25" s="35">
        <f>SUM(Daily!Y58,Daily!Y275,Daily!Y492,Daily!Y709,Daily!Y926)</f>
        <v>756</v>
      </c>
      <c r="Z25" s="35">
        <f>SUM(Daily!Z58,Daily!Z275,Daily!Z492,Daily!Z709,Daily!Z926)</f>
        <v>2575</v>
      </c>
      <c r="AA25" s="35">
        <f>SUM(Daily!AA58,Daily!AA275,Daily!AA492,Daily!AA709,Daily!AA926)</f>
        <v>2336</v>
      </c>
      <c r="AB25" s="11">
        <f t="shared" si="0"/>
        <v>17301</v>
      </c>
      <c r="AC25" s="7">
        <f t="shared" si="0"/>
        <v>21990</v>
      </c>
    </row>
    <row r="26" spans="1:29" ht="14.25" thickTop="1" thickBot="1" x14ac:dyDescent="0.25">
      <c r="A26" s="94" t="s">
        <v>35</v>
      </c>
      <c r="B26" s="35">
        <f>SUM(Daily!B59,Daily!B276,Daily!B493,Daily!B710,Daily!B927)</f>
        <v>0</v>
      </c>
      <c r="C26" s="35">
        <f>SUM(Daily!C59,Daily!C276,Daily!C493,Daily!C710,Daily!C927)</f>
        <v>767</v>
      </c>
      <c r="D26" s="35">
        <f>SUM(Daily!D59,Daily!D276,Daily!D493,Daily!D710,Daily!D927)</f>
        <v>3</v>
      </c>
      <c r="E26" s="35">
        <f>SUM(Daily!E59,Daily!E276,Daily!E493,Daily!E710,Daily!E927)</f>
        <v>528</v>
      </c>
      <c r="F26" s="35">
        <f>SUM(Daily!F59,Daily!F276,Daily!F493,Daily!F710,Daily!F927)</f>
        <v>11</v>
      </c>
      <c r="G26" s="35">
        <f>SUM(Daily!G59,Daily!G276,Daily!G493,Daily!G710,Daily!G927)</f>
        <v>1083</v>
      </c>
      <c r="H26" s="35">
        <f>SUM(Daily!H59,Daily!H276,Daily!H493,Daily!H710,Daily!H927)</f>
        <v>131</v>
      </c>
      <c r="I26" s="35">
        <f>SUM(Daily!I59,Daily!I276,Daily!I493,Daily!I710,Daily!I927)</f>
        <v>1186</v>
      </c>
      <c r="J26" s="35">
        <f>SUM(Daily!J59,Daily!J276,Daily!J493,Daily!J710,Daily!J927)</f>
        <v>36</v>
      </c>
      <c r="K26" s="35">
        <f>SUM(Daily!K59,Daily!K276,Daily!K493,Daily!K710,Daily!K927)</f>
        <v>55</v>
      </c>
      <c r="L26" s="35">
        <f>SUM(Daily!L59,Daily!L276,Daily!L493,Daily!L710,Daily!L927)</f>
        <v>394</v>
      </c>
      <c r="M26" s="35">
        <f>SUM(Daily!M59,Daily!M276,Daily!M493,Daily!M710,Daily!M927)</f>
        <v>158</v>
      </c>
      <c r="N26" s="35">
        <f>SUM(Daily!N59,Daily!N276,Daily!N493,Daily!N710,Daily!N927)</f>
        <v>346</v>
      </c>
      <c r="O26" s="35">
        <f>SUM(Daily!O59,Daily!O276,Daily!O493,Daily!O710,Daily!O927)</f>
        <v>504</v>
      </c>
      <c r="P26" s="35">
        <f>SUM(Daily!P59,Daily!P276,Daily!P493,Daily!P710,Daily!P927)</f>
        <v>128</v>
      </c>
      <c r="Q26" s="35">
        <f>SUM(Daily!Q59,Daily!Q276,Daily!Q493,Daily!Q710,Daily!Q927)</f>
        <v>260</v>
      </c>
      <c r="R26" s="35">
        <f>SUM(Daily!R59,Daily!R276,Daily!R493,Daily!R710,Daily!R927)</f>
        <v>273</v>
      </c>
      <c r="S26" s="35">
        <f>SUM(Daily!S59,Daily!S276,Daily!S493,Daily!S710,Daily!S927)</f>
        <v>211</v>
      </c>
      <c r="T26" s="35">
        <f>SUM(Daily!T59,Daily!T276,Daily!T493,Daily!T710,Daily!T927)</f>
        <v>42</v>
      </c>
      <c r="U26" s="35">
        <f>SUM(Daily!U59,Daily!U276,Daily!U493,Daily!U710,Daily!U927)</f>
        <v>15</v>
      </c>
      <c r="V26" s="35">
        <f>SUM(Daily!V59,Daily!V276,Daily!V493,Daily!V710,Daily!V927)</f>
        <v>329</v>
      </c>
      <c r="W26" s="35">
        <f>SUM(Daily!W59,Daily!W276,Daily!W493,Daily!W710,Daily!W927)</f>
        <v>34</v>
      </c>
      <c r="X26" s="35">
        <f>SUM(Daily!X59,Daily!X276,Daily!X493,Daily!X710,Daily!X927)</f>
        <v>71</v>
      </c>
      <c r="Y26" s="35">
        <f>SUM(Daily!Y59,Daily!Y276,Daily!Y493,Daily!Y710,Daily!Y927)</f>
        <v>93</v>
      </c>
      <c r="Z26" s="35">
        <f>SUM(Daily!Z59,Daily!Z276,Daily!Z493,Daily!Z710,Daily!Z927)</f>
        <v>222</v>
      </c>
      <c r="AA26" s="35">
        <f>SUM(Daily!AA59,Daily!AA276,Daily!AA493,Daily!AA710,Daily!AA927)</f>
        <v>183</v>
      </c>
      <c r="AB26" s="11">
        <f t="shared" si="0"/>
        <v>1986</v>
      </c>
      <c r="AC26" s="7">
        <f t="shared" si="0"/>
        <v>5077</v>
      </c>
    </row>
    <row r="27" spans="1:29" ht="14.25" thickTop="1" thickBot="1" x14ac:dyDescent="0.25">
      <c r="A27" s="95" t="s">
        <v>36</v>
      </c>
      <c r="B27" s="35">
        <f>SUM(Daily!B60,Daily!B277,Daily!B494,Daily!B711,Daily!B928)</f>
        <v>0</v>
      </c>
      <c r="C27" s="35">
        <f>SUM(Daily!C60,Daily!C277,Daily!C494,Daily!C711,Daily!C928)</f>
        <v>0</v>
      </c>
      <c r="D27" s="35">
        <f>SUM(Daily!D60,Daily!D277,Daily!D494,Daily!D711,Daily!D928)</f>
        <v>0</v>
      </c>
      <c r="E27" s="35">
        <f>SUM(Daily!E60,Daily!E277,Daily!E494,Daily!E711,Daily!E928)</f>
        <v>0</v>
      </c>
      <c r="F27" s="35">
        <f>SUM(Daily!F60,Daily!F277,Daily!F494,Daily!F711,Daily!F928)</f>
        <v>0</v>
      </c>
      <c r="G27" s="35">
        <f>SUM(Daily!G60,Daily!G277,Daily!G494,Daily!G711,Daily!G928)</f>
        <v>0</v>
      </c>
      <c r="H27" s="35">
        <f>SUM(Daily!H60,Daily!H277,Daily!H494,Daily!H711,Daily!H928)</f>
        <v>0</v>
      </c>
      <c r="I27" s="35">
        <f>SUM(Daily!I60,Daily!I277,Daily!I494,Daily!I711,Daily!I928)</f>
        <v>0</v>
      </c>
      <c r="J27" s="35">
        <f>SUM(Daily!J60,Daily!J277,Daily!J494,Daily!J711,Daily!J928)</f>
        <v>0</v>
      </c>
      <c r="K27" s="35">
        <f>SUM(Daily!K60,Daily!K277,Daily!K494,Daily!K711,Daily!K928)</f>
        <v>0</v>
      </c>
      <c r="L27" s="35">
        <f>SUM(Daily!L60,Daily!L277,Daily!L494,Daily!L711,Daily!L928)</f>
        <v>0</v>
      </c>
      <c r="M27" s="35">
        <f>SUM(Daily!M60,Daily!M277,Daily!M494,Daily!M711,Daily!M928)</f>
        <v>0</v>
      </c>
      <c r="N27" s="35">
        <f>SUM(Daily!N60,Daily!N277,Daily!N494,Daily!N711,Daily!N928)</f>
        <v>0</v>
      </c>
      <c r="O27" s="35">
        <f>SUM(Daily!O60,Daily!O277,Daily!O494,Daily!O711,Daily!O928)</f>
        <v>48</v>
      </c>
      <c r="P27" s="35">
        <f>SUM(Daily!P60,Daily!P277,Daily!P494,Daily!P711,Daily!P928)</f>
        <v>0</v>
      </c>
      <c r="Q27" s="35">
        <f>SUM(Daily!Q60,Daily!Q277,Daily!Q494,Daily!Q711,Daily!Q928)</f>
        <v>0</v>
      </c>
      <c r="R27" s="35">
        <f>SUM(Daily!R60,Daily!R277,Daily!R494,Daily!R711,Daily!R928)</f>
        <v>0</v>
      </c>
      <c r="S27" s="35">
        <f>SUM(Daily!S60,Daily!S277,Daily!S494,Daily!S711,Daily!S928)</f>
        <v>0</v>
      </c>
      <c r="T27" s="35">
        <f>SUM(Daily!T60,Daily!T277,Daily!T494,Daily!T711,Daily!T928)</f>
        <v>0</v>
      </c>
      <c r="U27" s="35">
        <f>SUM(Daily!U60,Daily!U277,Daily!U494,Daily!U711,Daily!U928)</f>
        <v>0</v>
      </c>
      <c r="V27" s="35">
        <f>SUM(Daily!V60,Daily!V277,Daily!V494,Daily!V711,Daily!V928)</f>
        <v>0</v>
      </c>
      <c r="W27" s="35">
        <f>SUM(Daily!W60,Daily!W277,Daily!W494,Daily!W711,Daily!W928)</f>
        <v>0</v>
      </c>
      <c r="X27" s="35">
        <f>SUM(Daily!X60,Daily!X277,Daily!X494,Daily!X711,Daily!X928)</f>
        <v>0</v>
      </c>
      <c r="Y27" s="35">
        <f>SUM(Daily!Y60,Daily!Y277,Daily!Y494,Daily!Y711,Daily!Y928)</f>
        <v>0</v>
      </c>
      <c r="Z27" s="35">
        <f>SUM(Daily!Z60,Daily!Z277,Daily!Z494,Daily!Z711,Daily!Z928)</f>
        <v>0</v>
      </c>
      <c r="AA27" s="35">
        <f>SUM(Daily!AA60,Daily!AA277,Daily!AA494,Daily!AA711,Daily!AA928)</f>
        <v>0</v>
      </c>
      <c r="AB27" s="11">
        <f t="shared" si="0"/>
        <v>0</v>
      </c>
      <c r="AC27" s="7">
        <f t="shared" si="0"/>
        <v>48</v>
      </c>
    </row>
    <row r="28" spans="1:29" ht="14.25" thickTop="1" thickBot="1" x14ac:dyDescent="0.25">
      <c r="A28" s="94" t="s">
        <v>37</v>
      </c>
      <c r="B28" s="35">
        <f>SUM(Daily!B61,Daily!B278,Daily!B495,Daily!B712,Daily!B929)</f>
        <v>0</v>
      </c>
      <c r="C28" s="35">
        <f>SUM(Daily!C61,Daily!C278,Daily!C495,Daily!C712,Daily!C929)</f>
        <v>0</v>
      </c>
      <c r="D28" s="35">
        <f>SUM(Daily!D61,Daily!D278,Daily!D495,Daily!D712,Daily!D929)</f>
        <v>0</v>
      </c>
      <c r="E28" s="35">
        <f>SUM(Daily!E61,Daily!E278,Daily!E495,Daily!E712,Daily!E929)</f>
        <v>0</v>
      </c>
      <c r="F28" s="35">
        <f>SUM(Daily!F61,Daily!F278,Daily!F495,Daily!F712,Daily!F929)</f>
        <v>0</v>
      </c>
      <c r="G28" s="35">
        <f>SUM(Daily!G61,Daily!G278,Daily!G495,Daily!G712,Daily!G929)</f>
        <v>0</v>
      </c>
      <c r="H28" s="35">
        <f>SUM(Daily!H61,Daily!H278,Daily!H495,Daily!H712,Daily!H929)</f>
        <v>0</v>
      </c>
      <c r="I28" s="35">
        <f>SUM(Daily!I61,Daily!I278,Daily!I495,Daily!I712,Daily!I929)</f>
        <v>0</v>
      </c>
      <c r="J28" s="35">
        <f>SUM(Daily!J61,Daily!J278,Daily!J495,Daily!J712,Daily!J929)</f>
        <v>0</v>
      </c>
      <c r="K28" s="35">
        <f>SUM(Daily!K61,Daily!K278,Daily!K495,Daily!K712,Daily!K929)</f>
        <v>0</v>
      </c>
      <c r="L28" s="35">
        <f>SUM(Daily!L61,Daily!L278,Daily!L495,Daily!L712,Daily!L929)</f>
        <v>0</v>
      </c>
      <c r="M28" s="35">
        <f>SUM(Daily!M61,Daily!M278,Daily!M495,Daily!M712,Daily!M929)</f>
        <v>0</v>
      </c>
      <c r="N28" s="35">
        <f>SUM(Daily!N61,Daily!N278,Daily!N495,Daily!N712,Daily!N929)</f>
        <v>0</v>
      </c>
      <c r="O28" s="35">
        <f>SUM(Daily!O61,Daily!O278,Daily!O495,Daily!O712,Daily!O929)</f>
        <v>0</v>
      </c>
      <c r="P28" s="35">
        <f>SUM(Daily!P61,Daily!P278,Daily!P495,Daily!P712,Daily!P929)</f>
        <v>0</v>
      </c>
      <c r="Q28" s="35">
        <f>SUM(Daily!Q61,Daily!Q278,Daily!Q495,Daily!Q712,Daily!Q929)</f>
        <v>0</v>
      </c>
      <c r="R28" s="35">
        <f>SUM(Daily!R61,Daily!R278,Daily!R495,Daily!R712,Daily!R929)</f>
        <v>0</v>
      </c>
      <c r="S28" s="35">
        <f>SUM(Daily!S61,Daily!S278,Daily!S495,Daily!S712,Daily!S929)</f>
        <v>0</v>
      </c>
      <c r="T28" s="35">
        <f>SUM(Daily!T61,Daily!T278,Daily!T495,Daily!T712,Daily!T929)</f>
        <v>0</v>
      </c>
      <c r="U28" s="35">
        <f>SUM(Daily!U61,Daily!U278,Daily!U495,Daily!U712,Daily!U929)</f>
        <v>0</v>
      </c>
      <c r="V28" s="35">
        <f>SUM(Daily!V61,Daily!V278,Daily!V495,Daily!V712,Daily!V929)</f>
        <v>0</v>
      </c>
      <c r="W28" s="35">
        <f>SUM(Daily!W61,Daily!W278,Daily!W495,Daily!W712,Daily!W929)</f>
        <v>0</v>
      </c>
      <c r="X28" s="35">
        <f>SUM(Daily!X61,Daily!X278,Daily!X495,Daily!X712,Daily!X929)</f>
        <v>0</v>
      </c>
      <c r="Y28" s="35">
        <f>SUM(Daily!Y61,Daily!Y278,Daily!Y495,Daily!Y712,Daily!Y929)</f>
        <v>0</v>
      </c>
      <c r="Z28" s="35">
        <f>SUM(Daily!Z61,Daily!Z278,Daily!Z495,Daily!Z712,Daily!Z929)</f>
        <v>0</v>
      </c>
      <c r="AA28" s="35">
        <f>SUM(Daily!AA61,Daily!AA278,Daily!AA495,Daily!AA712,Daily!AA929)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5" t="s">
        <v>38</v>
      </c>
      <c r="B29" s="35">
        <f>SUM(Daily!B62,Daily!B279,Daily!B496,Daily!B713,Daily!B930)</f>
        <v>0</v>
      </c>
      <c r="C29" s="35">
        <f>SUM(Daily!C62,Daily!C279,Daily!C496,Daily!C713,Daily!C930)</f>
        <v>0</v>
      </c>
      <c r="D29" s="35">
        <f>SUM(Daily!D62,Daily!D279,Daily!D496,Daily!D713,Daily!D930)</f>
        <v>0</v>
      </c>
      <c r="E29" s="35">
        <f>SUM(Daily!E62,Daily!E279,Daily!E496,Daily!E713,Daily!E930)</f>
        <v>0</v>
      </c>
      <c r="F29" s="35">
        <f>SUM(Daily!F62,Daily!F279,Daily!F496,Daily!F713,Daily!F930)</f>
        <v>0</v>
      </c>
      <c r="G29" s="35">
        <f>SUM(Daily!G62,Daily!G279,Daily!G496,Daily!G713,Daily!G930)</f>
        <v>0</v>
      </c>
      <c r="H29" s="35">
        <f>SUM(Daily!H62,Daily!H279,Daily!H496,Daily!H713,Daily!H930)</f>
        <v>0</v>
      </c>
      <c r="I29" s="35">
        <f>SUM(Daily!I62,Daily!I279,Daily!I496,Daily!I713,Daily!I930)</f>
        <v>0</v>
      </c>
      <c r="J29" s="35">
        <f>SUM(Daily!J62,Daily!J279,Daily!J496,Daily!J713,Daily!J930)</f>
        <v>0</v>
      </c>
      <c r="K29" s="35">
        <f>SUM(Daily!K62,Daily!K279,Daily!K496,Daily!K713,Daily!K930)</f>
        <v>0</v>
      </c>
      <c r="L29" s="35">
        <f>SUM(Daily!L62,Daily!L279,Daily!L496,Daily!L713,Daily!L930)</f>
        <v>0</v>
      </c>
      <c r="M29" s="35">
        <f>SUM(Daily!M62,Daily!M279,Daily!M496,Daily!M713,Daily!M930)</f>
        <v>0</v>
      </c>
      <c r="N29" s="35">
        <f>SUM(Daily!N62,Daily!N279,Daily!N496,Daily!N713,Daily!N930)</f>
        <v>0</v>
      </c>
      <c r="O29" s="35">
        <f>SUM(Daily!O62,Daily!O279,Daily!O496,Daily!O713,Daily!O930)</f>
        <v>0</v>
      </c>
      <c r="P29" s="35">
        <f>SUM(Daily!P62,Daily!P279,Daily!P496,Daily!P713,Daily!P930)</f>
        <v>0</v>
      </c>
      <c r="Q29" s="35">
        <f>SUM(Daily!Q62,Daily!Q279,Daily!Q496,Daily!Q713,Daily!Q930)</f>
        <v>0</v>
      </c>
      <c r="R29" s="35">
        <f>SUM(Daily!R62,Daily!R279,Daily!R496,Daily!R713,Daily!R930)</f>
        <v>0</v>
      </c>
      <c r="S29" s="35">
        <f>SUM(Daily!S62,Daily!S279,Daily!S496,Daily!S713,Daily!S930)</f>
        <v>0</v>
      </c>
      <c r="T29" s="35">
        <f>SUM(Daily!T62,Daily!T279,Daily!T496,Daily!T713,Daily!T930)</f>
        <v>0</v>
      </c>
      <c r="U29" s="35">
        <f>SUM(Daily!U62,Daily!U279,Daily!U496,Daily!U713,Daily!U930)</f>
        <v>0</v>
      </c>
      <c r="V29" s="35">
        <f>SUM(Daily!V62,Daily!V279,Daily!V496,Daily!V713,Daily!V930)</f>
        <v>0</v>
      </c>
      <c r="W29" s="35">
        <f>SUM(Daily!W62,Daily!W279,Daily!W496,Daily!W713,Daily!W930)</f>
        <v>0</v>
      </c>
      <c r="X29" s="35">
        <f>SUM(Daily!X62,Daily!X279,Daily!X496,Daily!X713,Daily!X930)</f>
        <v>0</v>
      </c>
      <c r="Y29" s="35">
        <f>SUM(Daily!Y62,Daily!Y279,Daily!Y496,Daily!Y713,Daily!Y930)</f>
        <v>0</v>
      </c>
      <c r="Z29" s="35">
        <f>SUM(Daily!Z62,Daily!Z279,Daily!Z496,Daily!Z713,Daily!Z930)</f>
        <v>0</v>
      </c>
      <c r="AA29" s="35">
        <f>SUM(Daily!AA62,Daily!AA279,Daily!AA496,Daily!AA713,Daily!AA930)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90" t="s">
        <v>39</v>
      </c>
      <c r="B30" s="35">
        <f>SUM(Daily!B63,Daily!B280,Daily!B497,Daily!B714,Daily!B931)</f>
        <v>0</v>
      </c>
      <c r="C30" s="35">
        <f>SUM(Daily!C63,Daily!C280,Daily!C497,Daily!C714,Daily!C931)</f>
        <v>0</v>
      </c>
      <c r="D30" s="35">
        <f>SUM(Daily!D63,Daily!D280,Daily!D497,Daily!D714,Daily!D931)</f>
        <v>0</v>
      </c>
      <c r="E30" s="35">
        <f>SUM(Daily!E63,Daily!E280,Daily!E497,Daily!E714,Daily!E931)</f>
        <v>0</v>
      </c>
      <c r="F30" s="35">
        <f>SUM(Daily!F63,Daily!F280,Daily!F497,Daily!F714,Daily!F931)</f>
        <v>0</v>
      </c>
      <c r="G30" s="35">
        <f>SUM(Daily!G63,Daily!G280,Daily!G497,Daily!G714,Daily!G931)</f>
        <v>0</v>
      </c>
      <c r="H30" s="35">
        <f>SUM(Daily!H63,Daily!H280,Daily!H497,Daily!H714,Daily!H931)</f>
        <v>0</v>
      </c>
      <c r="I30" s="35">
        <f>SUM(Daily!I63,Daily!I280,Daily!I497,Daily!I714,Daily!I931)</f>
        <v>0</v>
      </c>
      <c r="J30" s="35">
        <f>SUM(Daily!J63,Daily!J280,Daily!J497,Daily!J714,Daily!J931)</f>
        <v>0</v>
      </c>
      <c r="K30" s="35">
        <f>SUM(Daily!K63,Daily!K280,Daily!K497,Daily!K714,Daily!K931)</f>
        <v>0</v>
      </c>
      <c r="L30" s="35">
        <f>SUM(Daily!L63,Daily!L280,Daily!L497,Daily!L714,Daily!L931)</f>
        <v>0</v>
      </c>
      <c r="M30" s="35">
        <f>SUM(Daily!M63,Daily!M280,Daily!M497,Daily!M714,Daily!M931)</f>
        <v>0</v>
      </c>
      <c r="N30" s="35">
        <f>SUM(Daily!N63,Daily!N280,Daily!N497,Daily!N714,Daily!N931)</f>
        <v>0</v>
      </c>
      <c r="O30" s="35">
        <f>SUM(Daily!O63,Daily!O280,Daily!O497,Daily!O714,Daily!O931)</f>
        <v>0</v>
      </c>
      <c r="P30" s="35">
        <f>SUM(Daily!P63,Daily!P280,Daily!P497,Daily!P714,Daily!P931)</f>
        <v>0</v>
      </c>
      <c r="Q30" s="35">
        <f>SUM(Daily!Q63,Daily!Q280,Daily!Q497,Daily!Q714,Daily!Q931)</f>
        <v>0</v>
      </c>
      <c r="R30" s="35">
        <f>SUM(Daily!R63,Daily!R280,Daily!R497,Daily!R714,Daily!R931)</f>
        <v>0</v>
      </c>
      <c r="S30" s="35">
        <f>SUM(Daily!S63,Daily!S280,Daily!S497,Daily!S714,Daily!S931)</f>
        <v>0</v>
      </c>
      <c r="T30" s="35">
        <f>SUM(Daily!T63,Daily!T280,Daily!T497,Daily!T714,Daily!T931)</f>
        <v>0</v>
      </c>
      <c r="U30" s="35">
        <f>SUM(Daily!U63,Daily!U280,Daily!U497,Daily!U714,Daily!U931)</f>
        <v>0</v>
      </c>
      <c r="V30" s="35">
        <f>SUM(Daily!V63,Daily!V280,Daily!V497,Daily!V714,Daily!V931)</f>
        <v>0</v>
      </c>
      <c r="W30" s="35">
        <f>SUM(Daily!W63,Daily!W280,Daily!W497,Daily!W714,Daily!W931)</f>
        <v>0</v>
      </c>
      <c r="X30" s="35">
        <f>SUM(Daily!X63,Daily!X280,Daily!X497,Daily!X714,Daily!X931)</f>
        <v>0</v>
      </c>
      <c r="Y30" s="35">
        <f>SUM(Daily!Y63,Daily!Y280,Daily!Y497,Daily!Y714,Daily!Y931)</f>
        <v>0</v>
      </c>
      <c r="Z30" s="35">
        <f>SUM(Daily!Z63,Daily!Z280,Daily!Z497,Daily!Z714,Daily!Z931)</f>
        <v>0</v>
      </c>
      <c r="AA30" s="35">
        <f>SUM(Daily!AA63,Daily!AA280,Daily!AA497,Daily!AA714,Daily!AA931)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5" t="s">
        <v>13</v>
      </c>
      <c r="B31" s="56">
        <f>SUM(B7:B30)</f>
        <v>44949</v>
      </c>
      <c r="C31" s="56">
        <f t="shared" ref="C31:AA31" si="1">SUM(C7:C30)</f>
        <v>56912</v>
      </c>
      <c r="D31" s="56">
        <f t="shared" si="1"/>
        <v>18426</v>
      </c>
      <c r="E31" s="56">
        <f t="shared" si="1"/>
        <v>22508</v>
      </c>
      <c r="F31" s="56">
        <f t="shared" si="1"/>
        <v>51660</v>
      </c>
      <c r="G31" s="56">
        <f t="shared" si="1"/>
        <v>65311</v>
      </c>
      <c r="H31" s="56">
        <f t="shared" si="1"/>
        <v>77602</v>
      </c>
      <c r="I31" s="56">
        <f t="shared" si="1"/>
        <v>92103</v>
      </c>
      <c r="J31" s="56">
        <f t="shared" si="1"/>
        <v>10923</v>
      </c>
      <c r="K31" s="56">
        <f t="shared" si="1"/>
        <v>10089</v>
      </c>
      <c r="L31" s="56">
        <f t="shared" si="1"/>
        <v>36545</v>
      </c>
      <c r="M31" s="56">
        <f t="shared" si="1"/>
        <v>33593</v>
      </c>
      <c r="N31" s="56">
        <f t="shared" si="1"/>
        <v>84533</v>
      </c>
      <c r="O31" s="56">
        <f t="shared" si="1"/>
        <v>78872</v>
      </c>
      <c r="P31" s="56">
        <f t="shared" si="1"/>
        <v>45600</v>
      </c>
      <c r="Q31" s="56">
        <f t="shared" si="1"/>
        <v>36905</v>
      </c>
      <c r="R31" s="56">
        <f t="shared" si="1"/>
        <v>56852</v>
      </c>
      <c r="S31" s="56">
        <f t="shared" si="1"/>
        <v>49310</v>
      </c>
      <c r="T31" s="56">
        <f t="shared" si="1"/>
        <v>9850</v>
      </c>
      <c r="U31" s="56">
        <f t="shared" si="1"/>
        <v>7741</v>
      </c>
      <c r="V31" s="56">
        <f t="shared" si="1"/>
        <v>45302</v>
      </c>
      <c r="W31" s="56">
        <f t="shared" si="1"/>
        <v>46290</v>
      </c>
      <c r="X31" s="56">
        <f t="shared" si="1"/>
        <v>39618</v>
      </c>
      <c r="Y31" s="56">
        <f t="shared" si="1"/>
        <v>17178</v>
      </c>
      <c r="Z31" s="56">
        <f t="shared" si="1"/>
        <v>76728</v>
      </c>
      <c r="AA31" s="56">
        <f t="shared" si="1"/>
        <v>79798</v>
      </c>
      <c r="AB31" s="56">
        <f>SUM(AB7:AB30)</f>
        <v>598588</v>
      </c>
      <c r="AC31" s="1">
        <f>SUM(AC7:AC30)</f>
        <v>596610</v>
      </c>
    </row>
    <row r="32" spans="1:29" ht="15.75" thickTop="1" x14ac:dyDescent="0.2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 x14ac:dyDescent="0.2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49.6</v>
      </c>
      <c r="C40" s="32">
        <f t="shared" si="3"/>
        <v>0</v>
      </c>
      <c r="D40" s="3">
        <f t="shared" si="3"/>
        <v>46.4</v>
      </c>
      <c r="E40" s="32">
        <f t="shared" si="3"/>
        <v>0.4</v>
      </c>
      <c r="F40" s="3">
        <f t="shared" si="3"/>
        <v>158.19999999999999</v>
      </c>
      <c r="G40" s="32">
        <f t="shared" si="3"/>
        <v>1.2</v>
      </c>
      <c r="H40" s="3">
        <f t="shared" si="3"/>
        <v>105.6</v>
      </c>
      <c r="I40" s="32">
        <f t="shared" si="3"/>
        <v>15.6</v>
      </c>
      <c r="J40" s="3">
        <f t="shared" si="3"/>
        <v>2.4</v>
      </c>
      <c r="K40" s="32">
        <f t="shared" si="3"/>
        <v>9.4</v>
      </c>
      <c r="L40" s="3">
        <f t="shared" si="3"/>
        <v>9.6</v>
      </c>
      <c r="M40" s="32">
        <f t="shared" si="3"/>
        <v>14.6</v>
      </c>
      <c r="N40" s="3">
        <f t="shared" si="3"/>
        <v>46</v>
      </c>
      <c r="O40" s="32">
        <f t="shared" si="3"/>
        <v>35.799999999999997</v>
      </c>
      <c r="P40" s="3">
        <f t="shared" si="3"/>
        <v>18.8</v>
      </c>
      <c r="Q40" s="32">
        <f t="shared" si="3"/>
        <v>27</v>
      </c>
      <c r="R40" s="3">
        <f t="shared" si="3"/>
        <v>3</v>
      </c>
      <c r="S40" s="32">
        <f t="shared" si="3"/>
        <v>16</v>
      </c>
      <c r="T40" s="3">
        <f t="shared" si="3"/>
        <v>0</v>
      </c>
      <c r="U40" s="32">
        <f t="shared" si="3"/>
        <v>0</v>
      </c>
      <c r="V40" s="3">
        <f t="shared" si="3"/>
        <v>0.2</v>
      </c>
      <c r="W40" s="32">
        <f t="shared" si="3"/>
        <v>0</v>
      </c>
      <c r="X40" s="3">
        <f t="shared" si="3"/>
        <v>1.2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440.99999999999994</v>
      </c>
      <c r="AC40" s="15">
        <f t="shared" ref="AC40:AC62" si="4">C40+E40+G40+I40+K40+M40+O40+Q40+S40+U40+W40+Y40+AA40</f>
        <v>120</v>
      </c>
    </row>
    <row r="41" spans="1:29" x14ac:dyDescent="0.2">
      <c r="A41" s="91" t="s">
        <v>18</v>
      </c>
      <c r="B41" s="3">
        <f t="shared" si="3"/>
        <v>302.60000000000002</v>
      </c>
      <c r="C41" s="32">
        <f t="shared" si="3"/>
        <v>28.4</v>
      </c>
      <c r="D41" s="3">
        <f t="shared" si="3"/>
        <v>202.4</v>
      </c>
      <c r="E41" s="32">
        <f t="shared" si="3"/>
        <v>50.4</v>
      </c>
      <c r="F41" s="3">
        <f t="shared" si="3"/>
        <v>829.6</v>
      </c>
      <c r="G41" s="32">
        <f t="shared" si="3"/>
        <v>131.6</v>
      </c>
      <c r="H41" s="3">
        <f t="shared" si="3"/>
        <v>643</v>
      </c>
      <c r="I41" s="32">
        <f t="shared" si="3"/>
        <v>238.2</v>
      </c>
      <c r="J41" s="3">
        <f t="shared" si="3"/>
        <v>27.4</v>
      </c>
      <c r="K41" s="32">
        <f t="shared" si="3"/>
        <v>58.4</v>
      </c>
      <c r="L41" s="3">
        <f t="shared" si="3"/>
        <v>148</v>
      </c>
      <c r="M41" s="32">
        <f t="shared" si="3"/>
        <v>221.8</v>
      </c>
      <c r="N41" s="3">
        <f t="shared" si="3"/>
        <v>612</v>
      </c>
      <c r="O41" s="32">
        <f t="shared" si="3"/>
        <v>582.20000000000005</v>
      </c>
      <c r="P41" s="3">
        <f t="shared" si="3"/>
        <v>307</v>
      </c>
      <c r="Q41" s="32">
        <f t="shared" si="3"/>
        <v>370.8</v>
      </c>
      <c r="R41" s="3">
        <f t="shared" si="3"/>
        <v>267.8</v>
      </c>
      <c r="S41" s="32">
        <f t="shared" si="3"/>
        <v>331.6</v>
      </c>
      <c r="T41" s="3">
        <f t="shared" si="3"/>
        <v>49.8</v>
      </c>
      <c r="U41" s="32">
        <f t="shared" si="3"/>
        <v>107.6</v>
      </c>
      <c r="V41" s="3">
        <f t="shared" si="3"/>
        <v>150</v>
      </c>
      <c r="W41" s="32">
        <f t="shared" si="3"/>
        <v>258.8</v>
      </c>
      <c r="X41" s="3">
        <f t="shared" si="3"/>
        <v>266</v>
      </c>
      <c r="Y41" s="32">
        <f t="shared" si="3"/>
        <v>150.6</v>
      </c>
      <c r="Z41" s="3">
        <f t="shared" si="3"/>
        <v>459.6</v>
      </c>
      <c r="AA41" s="32">
        <f t="shared" si="3"/>
        <v>370.6</v>
      </c>
      <c r="AB41" s="11">
        <f t="shared" ref="AB41:AB62" si="5">B41+D41+F41+H41+J41+L41+N41+P41+R41+T41+V41+X41+Z41</f>
        <v>4265.2000000000007</v>
      </c>
      <c r="AC41" s="15">
        <f t="shared" si="4"/>
        <v>2901</v>
      </c>
    </row>
    <row r="42" spans="1:29" x14ac:dyDescent="0.2">
      <c r="A42" s="90" t="s">
        <v>19</v>
      </c>
      <c r="B42" s="3">
        <f t="shared" si="3"/>
        <v>504.4</v>
      </c>
      <c r="C42" s="32">
        <f t="shared" si="3"/>
        <v>358.6</v>
      </c>
      <c r="D42" s="3">
        <f t="shared" si="3"/>
        <v>294.60000000000002</v>
      </c>
      <c r="E42" s="32">
        <f t="shared" si="3"/>
        <v>230.4</v>
      </c>
      <c r="F42" s="3">
        <f t="shared" si="3"/>
        <v>986.2</v>
      </c>
      <c r="G42" s="32">
        <f t="shared" si="3"/>
        <v>483.6</v>
      </c>
      <c r="H42" s="3">
        <f t="shared" si="3"/>
        <v>1002.4</v>
      </c>
      <c r="I42" s="32">
        <f t="shared" si="3"/>
        <v>799.4</v>
      </c>
      <c r="J42" s="3">
        <f t="shared" si="3"/>
        <v>55.4</v>
      </c>
      <c r="K42" s="32">
        <f t="shared" si="3"/>
        <v>158.6</v>
      </c>
      <c r="L42" s="3">
        <f t="shared" si="3"/>
        <v>287.2</v>
      </c>
      <c r="M42" s="32">
        <f t="shared" si="3"/>
        <v>426.2</v>
      </c>
      <c r="N42" s="3">
        <f t="shared" si="3"/>
        <v>1029.8</v>
      </c>
      <c r="O42" s="32">
        <f t="shared" si="3"/>
        <v>1009</v>
      </c>
      <c r="P42" s="3">
        <f t="shared" si="3"/>
        <v>568</v>
      </c>
      <c r="Q42" s="32">
        <f t="shared" si="3"/>
        <v>625.6</v>
      </c>
      <c r="R42" s="3">
        <f t="shared" si="3"/>
        <v>607</v>
      </c>
      <c r="S42" s="32">
        <f t="shared" si="3"/>
        <v>590.4</v>
      </c>
      <c r="T42" s="3">
        <f t="shared" si="3"/>
        <v>108.6</v>
      </c>
      <c r="U42" s="32">
        <f t="shared" si="3"/>
        <v>190</v>
      </c>
      <c r="V42" s="3">
        <f t="shared" si="3"/>
        <v>313.8</v>
      </c>
      <c r="W42" s="32">
        <f t="shared" si="3"/>
        <v>564</v>
      </c>
      <c r="X42" s="3">
        <f t="shared" si="3"/>
        <v>508</v>
      </c>
      <c r="Y42" s="32">
        <f t="shared" si="3"/>
        <v>286.60000000000002</v>
      </c>
      <c r="Z42" s="3">
        <f t="shared" si="3"/>
        <v>775</v>
      </c>
      <c r="AA42" s="32">
        <f t="shared" si="3"/>
        <v>764.8</v>
      </c>
      <c r="AB42" s="11">
        <f t="shared" si="5"/>
        <v>7040.4000000000005</v>
      </c>
      <c r="AC42" s="15">
        <f t="shared" si="4"/>
        <v>6487.2</v>
      </c>
    </row>
    <row r="43" spans="1:29" x14ac:dyDescent="0.2">
      <c r="A43" s="91" t="s">
        <v>20</v>
      </c>
      <c r="B43" s="3">
        <f t="shared" si="3"/>
        <v>618.4</v>
      </c>
      <c r="C43" s="32">
        <f t="shared" si="3"/>
        <v>503.6</v>
      </c>
      <c r="D43" s="3">
        <f t="shared" si="3"/>
        <v>297.8</v>
      </c>
      <c r="E43" s="32">
        <f t="shared" si="3"/>
        <v>234.4</v>
      </c>
      <c r="F43" s="3">
        <f t="shared" si="3"/>
        <v>978.6</v>
      </c>
      <c r="G43" s="32">
        <f t="shared" si="3"/>
        <v>562</v>
      </c>
      <c r="H43" s="3">
        <f t="shared" si="3"/>
        <v>1032.2</v>
      </c>
      <c r="I43" s="32">
        <f t="shared" si="3"/>
        <v>962</v>
      </c>
      <c r="J43" s="3">
        <f t="shared" si="3"/>
        <v>76</v>
      </c>
      <c r="K43" s="32">
        <f t="shared" si="3"/>
        <v>248</v>
      </c>
      <c r="L43" s="3">
        <f t="shared" si="3"/>
        <v>343</v>
      </c>
      <c r="M43" s="32">
        <f t="shared" si="3"/>
        <v>630.4</v>
      </c>
      <c r="N43" s="3">
        <f t="shared" si="3"/>
        <v>1114.2</v>
      </c>
      <c r="O43" s="32">
        <f t="shared" si="3"/>
        <v>1257.2</v>
      </c>
      <c r="P43" s="3">
        <f t="shared" si="3"/>
        <v>620.4</v>
      </c>
      <c r="Q43" s="32">
        <f t="shared" si="3"/>
        <v>589.6</v>
      </c>
      <c r="R43" s="3">
        <f t="shared" si="3"/>
        <v>811.8</v>
      </c>
      <c r="S43" s="32">
        <f t="shared" si="3"/>
        <v>603.6</v>
      </c>
      <c r="T43" s="3">
        <f t="shared" si="3"/>
        <v>125</v>
      </c>
      <c r="U43" s="32">
        <f t="shared" si="3"/>
        <v>209.8</v>
      </c>
      <c r="V43" s="3">
        <f t="shared" si="3"/>
        <v>384.8</v>
      </c>
      <c r="W43" s="32">
        <f t="shared" si="3"/>
        <v>610.6</v>
      </c>
      <c r="X43" s="3">
        <f t="shared" si="3"/>
        <v>560.79999999999995</v>
      </c>
      <c r="Y43" s="32">
        <f t="shared" si="3"/>
        <v>403</v>
      </c>
      <c r="Z43" s="3">
        <f t="shared" si="3"/>
        <v>868.2</v>
      </c>
      <c r="AA43" s="32">
        <f t="shared" si="3"/>
        <v>923.4</v>
      </c>
      <c r="AB43" s="11">
        <f t="shared" si="5"/>
        <v>7831.2</v>
      </c>
      <c r="AC43" s="15">
        <f t="shared" si="4"/>
        <v>7737.6000000000013</v>
      </c>
    </row>
    <row r="44" spans="1:29" x14ac:dyDescent="0.2">
      <c r="A44" s="90" t="s">
        <v>21</v>
      </c>
      <c r="B44" s="3">
        <f t="shared" si="3"/>
        <v>661.8</v>
      </c>
      <c r="C44" s="32">
        <f t="shared" si="3"/>
        <v>518.79999999999995</v>
      </c>
      <c r="D44" s="3">
        <f t="shared" si="3"/>
        <v>224.2</v>
      </c>
      <c r="E44" s="32">
        <f t="shared" si="3"/>
        <v>247.8</v>
      </c>
      <c r="F44" s="3">
        <f t="shared" si="3"/>
        <v>917.2</v>
      </c>
      <c r="G44" s="32">
        <f t="shared" si="3"/>
        <v>489.4</v>
      </c>
      <c r="H44" s="3">
        <f t="shared" si="3"/>
        <v>1072.2</v>
      </c>
      <c r="I44" s="32">
        <f t="shared" si="3"/>
        <v>904.8</v>
      </c>
      <c r="J44" s="3">
        <f t="shared" si="3"/>
        <v>86.8</v>
      </c>
      <c r="K44" s="32">
        <f t="shared" si="3"/>
        <v>228.2</v>
      </c>
      <c r="L44" s="3">
        <f t="shared" si="3"/>
        <v>296.2</v>
      </c>
      <c r="M44" s="32">
        <f t="shared" si="3"/>
        <v>652.6</v>
      </c>
      <c r="N44" s="3">
        <f t="shared" si="3"/>
        <v>993.4</v>
      </c>
      <c r="O44" s="32">
        <f t="shared" si="3"/>
        <v>1273.5999999999999</v>
      </c>
      <c r="P44" s="3">
        <f t="shared" si="3"/>
        <v>605.20000000000005</v>
      </c>
      <c r="Q44" s="32">
        <f t="shared" si="3"/>
        <v>494.4</v>
      </c>
      <c r="R44" s="3">
        <f t="shared" si="3"/>
        <v>797.8</v>
      </c>
      <c r="S44" s="32">
        <f t="shared" si="3"/>
        <v>535.20000000000005</v>
      </c>
      <c r="T44" s="3">
        <f t="shared" si="3"/>
        <v>103.8</v>
      </c>
      <c r="U44" s="32">
        <f t="shared" si="3"/>
        <v>170.2</v>
      </c>
      <c r="V44" s="3">
        <f t="shared" si="3"/>
        <v>329.2</v>
      </c>
      <c r="W44" s="32">
        <f t="shared" si="3"/>
        <v>668.6</v>
      </c>
      <c r="X44" s="3">
        <f t="shared" si="3"/>
        <v>494.4</v>
      </c>
      <c r="Y44" s="32">
        <f t="shared" si="3"/>
        <v>337.2</v>
      </c>
      <c r="Z44" s="3">
        <f t="shared" si="3"/>
        <v>880.6</v>
      </c>
      <c r="AA44" s="32">
        <f t="shared" si="3"/>
        <v>832</v>
      </c>
      <c r="AB44" s="11">
        <f t="shared" si="5"/>
        <v>7462.8</v>
      </c>
      <c r="AC44" s="15">
        <f t="shared" si="4"/>
        <v>7352.7999999999993</v>
      </c>
    </row>
    <row r="45" spans="1:29" x14ac:dyDescent="0.2">
      <c r="A45" s="91" t="s">
        <v>22</v>
      </c>
      <c r="B45" s="3">
        <f t="shared" si="3"/>
        <v>629.20000000000005</v>
      </c>
      <c r="C45" s="32">
        <f t="shared" si="3"/>
        <v>665.2</v>
      </c>
      <c r="D45" s="3">
        <f t="shared" si="3"/>
        <v>244.2</v>
      </c>
      <c r="E45" s="32">
        <f t="shared" si="3"/>
        <v>227.8</v>
      </c>
      <c r="F45" s="3">
        <f t="shared" si="3"/>
        <v>897.6</v>
      </c>
      <c r="G45" s="32">
        <f t="shared" si="3"/>
        <v>383.6</v>
      </c>
      <c r="H45" s="3">
        <f t="shared" si="3"/>
        <v>1169.2</v>
      </c>
      <c r="I45" s="32">
        <f t="shared" si="3"/>
        <v>916.8</v>
      </c>
      <c r="J45" s="3">
        <f t="shared" si="3"/>
        <v>104.2</v>
      </c>
      <c r="K45" s="32">
        <f t="shared" si="3"/>
        <v>260.8</v>
      </c>
      <c r="L45" s="3">
        <f t="shared" si="3"/>
        <v>273.2</v>
      </c>
      <c r="M45" s="32">
        <f t="shared" si="3"/>
        <v>763.6</v>
      </c>
      <c r="N45" s="3">
        <f t="shared" si="3"/>
        <v>884.2</v>
      </c>
      <c r="O45" s="32">
        <f t="shared" si="3"/>
        <v>1405.2</v>
      </c>
      <c r="P45" s="3">
        <f t="shared" si="3"/>
        <v>590.4</v>
      </c>
      <c r="Q45" s="32">
        <f t="shared" si="3"/>
        <v>414.8</v>
      </c>
      <c r="R45" s="3">
        <f t="shared" si="3"/>
        <v>811.2</v>
      </c>
      <c r="S45" s="32">
        <f t="shared" si="3"/>
        <v>520.79999999999995</v>
      </c>
      <c r="T45" s="3">
        <f t="shared" si="3"/>
        <v>73.8</v>
      </c>
      <c r="U45" s="32">
        <f t="shared" si="3"/>
        <v>116.2</v>
      </c>
      <c r="V45" s="3">
        <f t="shared" si="3"/>
        <v>309.39999999999998</v>
      </c>
      <c r="W45" s="32">
        <f t="shared" si="3"/>
        <v>793.4</v>
      </c>
      <c r="X45" s="3">
        <f t="shared" si="3"/>
        <v>459</v>
      </c>
      <c r="Y45" s="32">
        <f t="shared" si="3"/>
        <v>261.60000000000002</v>
      </c>
      <c r="Z45" s="3">
        <f t="shared" si="3"/>
        <v>917.8</v>
      </c>
      <c r="AA45" s="32">
        <f t="shared" si="3"/>
        <v>875.2</v>
      </c>
      <c r="AB45" s="11">
        <f t="shared" si="5"/>
        <v>7363.3999999999987</v>
      </c>
      <c r="AC45" s="15">
        <f t="shared" si="4"/>
        <v>7605</v>
      </c>
    </row>
    <row r="46" spans="1:29" x14ac:dyDescent="0.2">
      <c r="A46" s="90" t="s">
        <v>23</v>
      </c>
      <c r="B46" s="3">
        <f t="shared" si="3"/>
        <v>487.4</v>
      </c>
      <c r="C46" s="32">
        <f t="shared" si="3"/>
        <v>619</v>
      </c>
      <c r="D46" s="3">
        <f t="shared" si="3"/>
        <v>200.2</v>
      </c>
      <c r="E46" s="32">
        <f t="shared" si="3"/>
        <v>188.4</v>
      </c>
      <c r="F46" s="3">
        <f t="shared" si="3"/>
        <v>725.4</v>
      </c>
      <c r="G46" s="32">
        <f t="shared" si="3"/>
        <v>332.4</v>
      </c>
      <c r="H46" s="3">
        <f t="shared" si="3"/>
        <v>947.2</v>
      </c>
      <c r="I46" s="32">
        <f t="shared" si="3"/>
        <v>826.4</v>
      </c>
      <c r="J46" s="3">
        <f t="shared" si="3"/>
        <v>82.4</v>
      </c>
      <c r="K46" s="32">
        <f t="shared" si="3"/>
        <v>192.6</v>
      </c>
      <c r="L46" s="3">
        <f t="shared" si="3"/>
        <v>228.6</v>
      </c>
      <c r="M46" s="32">
        <f t="shared" si="3"/>
        <v>582.20000000000005</v>
      </c>
      <c r="N46" s="3">
        <f t="shared" si="3"/>
        <v>725.8</v>
      </c>
      <c r="O46" s="32">
        <f t="shared" si="3"/>
        <v>1065</v>
      </c>
      <c r="P46" s="3">
        <f t="shared" si="3"/>
        <v>516.20000000000005</v>
      </c>
      <c r="Q46" s="32">
        <f t="shared" si="3"/>
        <v>306.60000000000002</v>
      </c>
      <c r="R46" s="3">
        <f t="shared" si="3"/>
        <v>681.8</v>
      </c>
      <c r="S46" s="32">
        <f t="shared" si="3"/>
        <v>462</v>
      </c>
      <c r="T46" s="3">
        <f t="shared" si="3"/>
        <v>101.2</v>
      </c>
      <c r="U46" s="32">
        <f t="shared" si="3"/>
        <v>84.4</v>
      </c>
      <c r="V46" s="3">
        <f t="shared" si="3"/>
        <v>293.60000000000002</v>
      </c>
      <c r="W46" s="32">
        <f t="shared" si="3"/>
        <v>645.4</v>
      </c>
      <c r="X46" s="3">
        <f t="shared" si="3"/>
        <v>375.4</v>
      </c>
      <c r="Y46" s="32">
        <f t="shared" si="3"/>
        <v>191.4</v>
      </c>
      <c r="Z46" s="3">
        <f t="shared" si="3"/>
        <v>846.2</v>
      </c>
      <c r="AA46" s="32">
        <f t="shared" si="3"/>
        <v>816.2</v>
      </c>
      <c r="AB46" s="11">
        <f t="shared" si="5"/>
        <v>6211.4</v>
      </c>
      <c r="AC46" s="15">
        <f t="shared" si="4"/>
        <v>6311.9999999999991</v>
      </c>
    </row>
    <row r="47" spans="1:29" x14ac:dyDescent="0.2">
      <c r="A47" s="91" t="s">
        <v>24</v>
      </c>
      <c r="B47" s="3">
        <f t="shared" si="3"/>
        <v>459.6</v>
      </c>
      <c r="C47" s="32">
        <f t="shared" si="3"/>
        <v>623.20000000000005</v>
      </c>
      <c r="D47" s="3">
        <f t="shared" si="3"/>
        <v>198.8</v>
      </c>
      <c r="E47" s="32">
        <f t="shared" si="3"/>
        <v>199</v>
      </c>
      <c r="F47" s="3">
        <f t="shared" si="3"/>
        <v>579.6</v>
      </c>
      <c r="G47" s="32">
        <f t="shared" si="3"/>
        <v>341</v>
      </c>
      <c r="H47" s="3">
        <f t="shared" si="3"/>
        <v>915.8</v>
      </c>
      <c r="I47" s="32">
        <f t="shared" si="3"/>
        <v>810.4</v>
      </c>
      <c r="J47" s="3">
        <f t="shared" si="3"/>
        <v>91.4</v>
      </c>
      <c r="K47" s="32">
        <f t="shared" si="3"/>
        <v>109.8</v>
      </c>
      <c r="L47" s="3">
        <f t="shared" si="3"/>
        <v>214.2</v>
      </c>
      <c r="M47" s="32">
        <f t="shared" si="3"/>
        <v>526.79999999999995</v>
      </c>
      <c r="N47" s="3">
        <f t="shared" si="3"/>
        <v>726.8</v>
      </c>
      <c r="O47" s="32">
        <f t="shared" si="3"/>
        <v>825.6</v>
      </c>
      <c r="P47" s="3">
        <f t="shared" si="3"/>
        <v>463.4</v>
      </c>
      <c r="Q47" s="32">
        <f t="shared" si="3"/>
        <v>330</v>
      </c>
      <c r="R47" s="3">
        <f t="shared" si="3"/>
        <v>580.79999999999995</v>
      </c>
      <c r="S47" s="32">
        <f t="shared" si="3"/>
        <v>412.4</v>
      </c>
      <c r="T47" s="3">
        <f t="shared" si="3"/>
        <v>74.599999999999994</v>
      </c>
      <c r="U47" s="32">
        <f t="shared" si="3"/>
        <v>74.400000000000006</v>
      </c>
      <c r="V47" s="3">
        <f t="shared" si="3"/>
        <v>333.8</v>
      </c>
      <c r="W47" s="32">
        <f t="shared" si="3"/>
        <v>577.79999999999995</v>
      </c>
      <c r="X47" s="3">
        <f t="shared" si="3"/>
        <v>355.8</v>
      </c>
      <c r="Y47" s="32">
        <f t="shared" si="3"/>
        <v>129.80000000000001</v>
      </c>
      <c r="Z47" s="3">
        <f t="shared" si="3"/>
        <v>810.4</v>
      </c>
      <c r="AA47" s="32">
        <f t="shared" si="3"/>
        <v>758.6</v>
      </c>
      <c r="AB47" s="11">
        <f t="shared" si="5"/>
        <v>5805</v>
      </c>
      <c r="AC47" s="15">
        <f t="shared" si="4"/>
        <v>5718.8</v>
      </c>
    </row>
    <row r="48" spans="1:29" x14ac:dyDescent="0.2">
      <c r="A48" s="90" t="s">
        <v>25</v>
      </c>
      <c r="B48" s="3">
        <f t="shared" si="3"/>
        <v>486.8</v>
      </c>
      <c r="C48" s="32">
        <f t="shared" si="3"/>
        <v>701.8</v>
      </c>
      <c r="D48" s="3">
        <f t="shared" si="3"/>
        <v>208.4</v>
      </c>
      <c r="E48" s="32">
        <f t="shared" si="3"/>
        <v>229.8</v>
      </c>
      <c r="F48" s="3">
        <f t="shared" si="3"/>
        <v>522.4</v>
      </c>
      <c r="G48" s="32">
        <f t="shared" si="3"/>
        <v>478</v>
      </c>
      <c r="H48" s="3">
        <f t="shared" si="3"/>
        <v>844.4</v>
      </c>
      <c r="I48" s="32">
        <f t="shared" si="3"/>
        <v>924.6</v>
      </c>
      <c r="J48" s="3">
        <f t="shared" si="3"/>
        <v>100.2</v>
      </c>
      <c r="K48" s="32">
        <f t="shared" si="3"/>
        <v>103</v>
      </c>
      <c r="L48" s="3">
        <f t="shared" si="3"/>
        <v>327.60000000000002</v>
      </c>
      <c r="M48" s="32">
        <f t="shared" si="3"/>
        <v>428.6</v>
      </c>
      <c r="N48" s="3">
        <f t="shared" si="3"/>
        <v>809.4</v>
      </c>
      <c r="O48" s="32">
        <f t="shared" si="3"/>
        <v>763.6</v>
      </c>
      <c r="P48" s="3">
        <f t="shared" si="3"/>
        <v>475.2</v>
      </c>
      <c r="Q48" s="32">
        <f t="shared" si="3"/>
        <v>316.8</v>
      </c>
      <c r="R48" s="3">
        <f t="shared" si="3"/>
        <v>599.6</v>
      </c>
      <c r="S48" s="32">
        <f t="shared" si="3"/>
        <v>433.4</v>
      </c>
      <c r="T48" s="3">
        <f t="shared" si="3"/>
        <v>83</v>
      </c>
      <c r="U48" s="32">
        <f t="shared" si="3"/>
        <v>66.8</v>
      </c>
      <c r="V48" s="3">
        <f t="shared" si="3"/>
        <v>422.2</v>
      </c>
      <c r="W48" s="32">
        <f t="shared" si="3"/>
        <v>539.4</v>
      </c>
      <c r="X48" s="3">
        <f t="shared" si="3"/>
        <v>390.8</v>
      </c>
      <c r="Y48" s="32">
        <f t="shared" si="3"/>
        <v>149.19999999999999</v>
      </c>
      <c r="Z48" s="3">
        <f t="shared" si="3"/>
        <v>848.4</v>
      </c>
      <c r="AA48" s="32">
        <f t="shared" si="3"/>
        <v>847.4</v>
      </c>
      <c r="AB48" s="11">
        <f t="shared" si="5"/>
        <v>6118.4</v>
      </c>
      <c r="AC48" s="15">
        <f t="shared" si="4"/>
        <v>5982.3999999999987</v>
      </c>
    </row>
    <row r="49" spans="1:29" x14ac:dyDescent="0.2">
      <c r="A49" s="91" t="s">
        <v>26</v>
      </c>
      <c r="B49" s="3">
        <f t="shared" si="3"/>
        <v>469</v>
      </c>
      <c r="C49" s="32">
        <f t="shared" si="3"/>
        <v>662.6</v>
      </c>
      <c r="D49" s="3">
        <f t="shared" si="3"/>
        <v>178.6</v>
      </c>
      <c r="E49" s="32">
        <f t="shared" si="3"/>
        <v>223</v>
      </c>
      <c r="F49" s="3">
        <f t="shared" si="3"/>
        <v>455</v>
      </c>
      <c r="G49" s="32">
        <f t="shared" si="3"/>
        <v>508.4</v>
      </c>
      <c r="H49" s="3">
        <f t="shared" si="3"/>
        <v>842.2</v>
      </c>
      <c r="I49" s="32">
        <f t="shared" si="3"/>
        <v>997.2</v>
      </c>
      <c r="J49" s="3">
        <f t="shared" si="3"/>
        <v>97.6</v>
      </c>
      <c r="K49" s="32">
        <f t="shared" si="3"/>
        <v>83.6</v>
      </c>
      <c r="L49" s="3">
        <f t="shared" si="3"/>
        <v>306.39999999999998</v>
      </c>
      <c r="M49" s="32">
        <f t="shared" si="3"/>
        <v>349.2</v>
      </c>
      <c r="N49" s="3">
        <f t="shared" si="3"/>
        <v>749</v>
      </c>
      <c r="O49" s="32">
        <f t="shared" si="3"/>
        <v>763.8</v>
      </c>
      <c r="P49" s="3">
        <f t="shared" si="3"/>
        <v>465.2</v>
      </c>
      <c r="Q49" s="32">
        <f t="shared" si="3"/>
        <v>316.60000000000002</v>
      </c>
      <c r="R49" s="3">
        <f t="shared" si="3"/>
        <v>578.4</v>
      </c>
      <c r="S49" s="32">
        <f t="shared" si="3"/>
        <v>443.6</v>
      </c>
      <c r="T49" s="3">
        <f t="shared" si="3"/>
        <v>79.2</v>
      </c>
      <c r="U49" s="32">
        <f t="shared" si="3"/>
        <v>66.599999999999994</v>
      </c>
      <c r="V49" s="3">
        <f t="shared" si="3"/>
        <v>399.2</v>
      </c>
      <c r="W49" s="32">
        <f t="shared" ref="W49:AA49" si="6">+W17/$B$65</f>
        <v>536.6</v>
      </c>
      <c r="X49" s="3">
        <f t="shared" si="6"/>
        <v>380.8</v>
      </c>
      <c r="Y49" s="32">
        <f t="shared" si="6"/>
        <v>145</v>
      </c>
      <c r="Z49" s="3">
        <f t="shared" si="6"/>
        <v>834</v>
      </c>
      <c r="AA49" s="32">
        <f t="shared" si="6"/>
        <v>900.8</v>
      </c>
      <c r="AB49" s="11">
        <f t="shared" si="5"/>
        <v>5834.5999999999995</v>
      </c>
      <c r="AC49" s="15">
        <f t="shared" si="4"/>
        <v>5997</v>
      </c>
    </row>
    <row r="50" spans="1:29" x14ac:dyDescent="0.2">
      <c r="A50" s="90" t="s">
        <v>27</v>
      </c>
      <c r="B50" s="3">
        <f t="shared" ref="B50:AA59" si="7">+B18/$B$65</f>
        <v>459.4</v>
      </c>
      <c r="C50" s="32">
        <f t="shared" si="7"/>
        <v>700.2</v>
      </c>
      <c r="D50" s="3">
        <f t="shared" si="7"/>
        <v>194.2</v>
      </c>
      <c r="E50" s="32">
        <f t="shared" si="7"/>
        <v>220.4</v>
      </c>
      <c r="F50" s="3">
        <f t="shared" si="7"/>
        <v>416</v>
      </c>
      <c r="G50" s="32">
        <f t="shared" si="7"/>
        <v>519.20000000000005</v>
      </c>
      <c r="H50" s="3">
        <f t="shared" si="7"/>
        <v>829.4</v>
      </c>
      <c r="I50" s="32">
        <f t="shared" si="7"/>
        <v>970</v>
      </c>
      <c r="J50" s="3">
        <f t="shared" si="7"/>
        <v>107.4</v>
      </c>
      <c r="K50" s="32">
        <f t="shared" si="7"/>
        <v>86</v>
      </c>
      <c r="L50" s="3">
        <f t="shared" si="7"/>
        <v>322</v>
      </c>
      <c r="M50" s="32">
        <f t="shared" si="7"/>
        <v>364.6</v>
      </c>
      <c r="N50" s="3">
        <f t="shared" si="7"/>
        <v>845.6</v>
      </c>
      <c r="O50" s="32">
        <f t="shared" si="7"/>
        <v>693</v>
      </c>
      <c r="P50" s="3">
        <f t="shared" si="7"/>
        <v>500</v>
      </c>
      <c r="Q50" s="32">
        <f t="shared" si="7"/>
        <v>290</v>
      </c>
      <c r="R50" s="3">
        <f t="shared" si="7"/>
        <v>611.6</v>
      </c>
      <c r="S50" s="32">
        <f t="shared" si="7"/>
        <v>478</v>
      </c>
      <c r="T50" s="3">
        <f t="shared" si="7"/>
        <v>87</v>
      </c>
      <c r="U50" s="32">
        <f t="shared" si="7"/>
        <v>59.8</v>
      </c>
      <c r="V50" s="3">
        <f t="shared" si="7"/>
        <v>456.4</v>
      </c>
      <c r="W50" s="32">
        <f t="shared" si="7"/>
        <v>499.8</v>
      </c>
      <c r="X50" s="3">
        <f t="shared" si="7"/>
        <v>414</v>
      </c>
      <c r="Y50" s="32">
        <f t="shared" si="7"/>
        <v>126.2</v>
      </c>
      <c r="Z50" s="3">
        <f t="shared" si="7"/>
        <v>914</v>
      </c>
      <c r="AA50" s="32">
        <f t="shared" si="7"/>
        <v>996</v>
      </c>
      <c r="AB50" s="11">
        <f t="shared" si="5"/>
        <v>6157</v>
      </c>
      <c r="AC50" s="15">
        <f t="shared" si="4"/>
        <v>6003.2</v>
      </c>
    </row>
    <row r="51" spans="1:29" x14ac:dyDescent="0.2">
      <c r="A51" s="91" t="s">
        <v>28</v>
      </c>
      <c r="B51" s="3">
        <f t="shared" si="7"/>
        <v>503.4</v>
      </c>
      <c r="C51" s="32">
        <f t="shared" si="7"/>
        <v>825.4</v>
      </c>
      <c r="D51" s="3">
        <f t="shared" si="7"/>
        <v>240</v>
      </c>
      <c r="E51" s="32">
        <f t="shared" si="7"/>
        <v>245</v>
      </c>
      <c r="F51" s="3">
        <f t="shared" si="7"/>
        <v>438.6</v>
      </c>
      <c r="G51" s="32">
        <f t="shared" si="7"/>
        <v>822.4</v>
      </c>
      <c r="H51" s="3">
        <f t="shared" si="7"/>
        <v>951</v>
      </c>
      <c r="I51" s="32">
        <f t="shared" si="7"/>
        <v>1179</v>
      </c>
      <c r="J51" s="3">
        <f t="shared" si="7"/>
        <v>129.19999999999999</v>
      </c>
      <c r="K51" s="32">
        <f t="shared" si="7"/>
        <v>71</v>
      </c>
      <c r="L51" s="3">
        <f t="shared" si="7"/>
        <v>477.2</v>
      </c>
      <c r="M51" s="32">
        <f t="shared" si="7"/>
        <v>323</v>
      </c>
      <c r="N51" s="3">
        <f t="shared" si="7"/>
        <v>1161.4000000000001</v>
      </c>
      <c r="O51" s="32">
        <f t="shared" si="7"/>
        <v>753.8</v>
      </c>
      <c r="P51" s="3">
        <f t="shared" si="7"/>
        <v>622.79999999999995</v>
      </c>
      <c r="Q51" s="32">
        <f t="shared" si="7"/>
        <v>364.4</v>
      </c>
      <c r="R51" s="3">
        <f t="shared" si="7"/>
        <v>638.6</v>
      </c>
      <c r="S51" s="32">
        <f t="shared" si="7"/>
        <v>593.6</v>
      </c>
      <c r="T51" s="3">
        <f t="shared" si="7"/>
        <v>171.4</v>
      </c>
      <c r="U51" s="32">
        <f t="shared" si="7"/>
        <v>52.6</v>
      </c>
      <c r="V51" s="3">
        <f t="shared" si="7"/>
        <v>596.20000000000005</v>
      </c>
      <c r="W51" s="32">
        <f t="shared" si="7"/>
        <v>545.20000000000005</v>
      </c>
      <c r="X51" s="3">
        <f t="shared" si="7"/>
        <v>556.6</v>
      </c>
      <c r="Y51" s="32">
        <f t="shared" si="7"/>
        <v>134.4</v>
      </c>
      <c r="Z51" s="3">
        <f t="shared" si="7"/>
        <v>980.4</v>
      </c>
      <c r="AA51" s="32">
        <f t="shared" si="7"/>
        <v>1047.2</v>
      </c>
      <c r="AB51" s="11">
        <f t="shared" si="5"/>
        <v>7466.7999999999993</v>
      </c>
      <c r="AC51" s="15">
        <f t="shared" si="4"/>
        <v>6957</v>
      </c>
    </row>
    <row r="52" spans="1:29" x14ac:dyDescent="0.2">
      <c r="A52" s="90" t="s">
        <v>29</v>
      </c>
      <c r="B52" s="3">
        <f t="shared" si="7"/>
        <v>609.4</v>
      </c>
      <c r="C52" s="32">
        <f t="shared" si="7"/>
        <v>922</v>
      </c>
      <c r="D52" s="3">
        <f t="shared" si="7"/>
        <v>334.4</v>
      </c>
      <c r="E52" s="32">
        <f t="shared" si="7"/>
        <v>320.8</v>
      </c>
      <c r="F52" s="3">
        <f t="shared" si="7"/>
        <v>582.6</v>
      </c>
      <c r="G52" s="32">
        <f t="shared" si="7"/>
        <v>1252.4000000000001</v>
      </c>
      <c r="H52" s="3">
        <f t="shared" si="7"/>
        <v>1061.2</v>
      </c>
      <c r="I52" s="32">
        <f t="shared" si="7"/>
        <v>1496</v>
      </c>
      <c r="J52" s="3">
        <f t="shared" si="7"/>
        <v>227.8</v>
      </c>
      <c r="K52" s="32">
        <f t="shared" si="7"/>
        <v>70.2</v>
      </c>
      <c r="L52" s="3">
        <f t="shared" si="7"/>
        <v>687.8</v>
      </c>
      <c r="M52" s="32">
        <f t="shared" si="7"/>
        <v>323.60000000000002</v>
      </c>
      <c r="N52" s="3">
        <f t="shared" si="7"/>
        <v>1439.2</v>
      </c>
      <c r="O52" s="32">
        <f t="shared" si="7"/>
        <v>913</v>
      </c>
      <c r="P52" s="3">
        <f t="shared" si="7"/>
        <v>843.2</v>
      </c>
      <c r="Q52" s="32">
        <f t="shared" si="7"/>
        <v>423.2</v>
      </c>
      <c r="R52" s="3">
        <f t="shared" si="7"/>
        <v>961.6</v>
      </c>
      <c r="S52" s="32">
        <f t="shared" si="7"/>
        <v>787.2</v>
      </c>
      <c r="T52" s="3">
        <f t="shared" si="7"/>
        <v>277.39999999999998</v>
      </c>
      <c r="U52" s="32">
        <f t="shared" si="7"/>
        <v>53.2</v>
      </c>
      <c r="V52" s="3">
        <f t="shared" si="7"/>
        <v>947.2</v>
      </c>
      <c r="W52" s="32">
        <f t="shared" si="7"/>
        <v>623.4</v>
      </c>
      <c r="X52" s="3">
        <f t="shared" si="7"/>
        <v>707.6</v>
      </c>
      <c r="Y52" s="32">
        <f t="shared" si="7"/>
        <v>154</v>
      </c>
      <c r="Z52" s="3">
        <f t="shared" si="7"/>
        <v>1258.5999999999999</v>
      </c>
      <c r="AA52" s="32">
        <f t="shared" si="7"/>
        <v>1340.4</v>
      </c>
      <c r="AB52" s="11">
        <f t="shared" si="5"/>
        <v>9938</v>
      </c>
      <c r="AC52" s="15">
        <f t="shared" si="4"/>
        <v>8679.4</v>
      </c>
    </row>
    <row r="53" spans="1:29" x14ac:dyDescent="0.2">
      <c r="A53" s="91" t="s">
        <v>30</v>
      </c>
      <c r="B53" s="3">
        <f t="shared" si="7"/>
        <v>716.6</v>
      </c>
      <c r="C53" s="32">
        <f t="shared" si="7"/>
        <v>1073.5999999999999</v>
      </c>
      <c r="D53" s="3">
        <f t="shared" si="7"/>
        <v>286.39999999999998</v>
      </c>
      <c r="E53" s="32">
        <f t="shared" si="7"/>
        <v>424.2</v>
      </c>
      <c r="F53" s="3">
        <f t="shared" si="7"/>
        <v>535.6</v>
      </c>
      <c r="G53" s="32">
        <f t="shared" si="7"/>
        <v>1656.4</v>
      </c>
      <c r="H53" s="3">
        <f t="shared" si="7"/>
        <v>1210.4000000000001</v>
      </c>
      <c r="I53" s="32">
        <f t="shared" si="7"/>
        <v>1764.2</v>
      </c>
      <c r="J53" s="3">
        <f t="shared" si="7"/>
        <v>302.8</v>
      </c>
      <c r="K53" s="32">
        <f t="shared" si="7"/>
        <v>75.8</v>
      </c>
      <c r="L53" s="3">
        <f t="shared" si="7"/>
        <v>808.6</v>
      </c>
      <c r="M53" s="32">
        <f t="shared" si="7"/>
        <v>292</v>
      </c>
      <c r="N53" s="3">
        <f t="shared" si="7"/>
        <v>1445.6</v>
      </c>
      <c r="O53" s="32">
        <f t="shared" si="7"/>
        <v>952.8</v>
      </c>
      <c r="P53" s="3">
        <f t="shared" si="7"/>
        <v>843.2</v>
      </c>
      <c r="Q53" s="32">
        <f t="shared" si="7"/>
        <v>515.20000000000005</v>
      </c>
      <c r="R53" s="3">
        <f t="shared" si="7"/>
        <v>1099.4000000000001</v>
      </c>
      <c r="S53" s="32">
        <f t="shared" si="7"/>
        <v>859</v>
      </c>
      <c r="T53" s="3">
        <f t="shared" si="7"/>
        <v>264.39999999999998</v>
      </c>
      <c r="U53" s="32">
        <f t="shared" si="7"/>
        <v>58.6</v>
      </c>
      <c r="V53" s="3">
        <f t="shared" si="7"/>
        <v>918.8</v>
      </c>
      <c r="W53" s="32">
        <f t="shared" si="7"/>
        <v>690.6</v>
      </c>
      <c r="X53" s="3">
        <f t="shared" si="7"/>
        <v>801.6</v>
      </c>
      <c r="Y53" s="32">
        <f t="shared" si="7"/>
        <v>202.6</v>
      </c>
      <c r="Z53" s="3">
        <f t="shared" si="7"/>
        <v>1176.8</v>
      </c>
      <c r="AA53" s="32">
        <f t="shared" si="7"/>
        <v>1522.2</v>
      </c>
      <c r="AB53" s="11">
        <f t="shared" si="5"/>
        <v>10410.199999999999</v>
      </c>
      <c r="AC53" s="15">
        <f t="shared" si="4"/>
        <v>10087.200000000001</v>
      </c>
    </row>
    <row r="54" spans="1:29" x14ac:dyDescent="0.2">
      <c r="A54" s="90" t="s">
        <v>31</v>
      </c>
      <c r="B54" s="3">
        <f t="shared" si="7"/>
        <v>690.8</v>
      </c>
      <c r="C54" s="32">
        <f t="shared" si="7"/>
        <v>1110</v>
      </c>
      <c r="D54" s="3">
        <f t="shared" si="7"/>
        <v>237.8</v>
      </c>
      <c r="E54" s="32">
        <f t="shared" si="7"/>
        <v>406.8</v>
      </c>
      <c r="F54" s="3">
        <f t="shared" si="7"/>
        <v>522.6</v>
      </c>
      <c r="G54" s="32">
        <f t="shared" si="7"/>
        <v>1695.2</v>
      </c>
      <c r="H54" s="3">
        <f t="shared" si="7"/>
        <v>1054.5999999999999</v>
      </c>
      <c r="I54" s="32">
        <f t="shared" si="7"/>
        <v>1720.4</v>
      </c>
      <c r="J54" s="3">
        <f t="shared" si="7"/>
        <v>243.8</v>
      </c>
      <c r="K54" s="32">
        <f t="shared" si="7"/>
        <v>78.8</v>
      </c>
      <c r="L54" s="3">
        <f t="shared" si="7"/>
        <v>770.6</v>
      </c>
      <c r="M54" s="32">
        <f t="shared" si="7"/>
        <v>255.2</v>
      </c>
      <c r="N54" s="3">
        <f t="shared" si="7"/>
        <v>1403.2</v>
      </c>
      <c r="O54" s="32">
        <f t="shared" si="7"/>
        <v>1019.4</v>
      </c>
      <c r="P54" s="3">
        <f t="shared" si="7"/>
        <v>741.8</v>
      </c>
      <c r="Q54" s="32">
        <f t="shared" si="7"/>
        <v>556.4</v>
      </c>
      <c r="R54" s="3">
        <f t="shared" si="7"/>
        <v>961</v>
      </c>
      <c r="S54" s="32">
        <f t="shared" si="7"/>
        <v>880.8</v>
      </c>
      <c r="T54" s="3">
        <f t="shared" si="7"/>
        <v>173.4</v>
      </c>
      <c r="U54" s="32">
        <f t="shared" si="7"/>
        <v>55.6</v>
      </c>
      <c r="V54" s="3">
        <f t="shared" si="7"/>
        <v>984.6</v>
      </c>
      <c r="W54" s="32">
        <f t="shared" si="7"/>
        <v>639.20000000000005</v>
      </c>
      <c r="X54" s="3">
        <f t="shared" si="7"/>
        <v>735</v>
      </c>
      <c r="Y54" s="32">
        <f t="shared" si="7"/>
        <v>208.4</v>
      </c>
      <c r="Z54" s="3">
        <f t="shared" si="7"/>
        <v>1287.5999999999999</v>
      </c>
      <c r="AA54" s="32">
        <f t="shared" si="7"/>
        <v>1507.4</v>
      </c>
      <c r="AB54" s="11">
        <f t="shared" si="5"/>
        <v>9806.8000000000011</v>
      </c>
      <c r="AC54" s="15">
        <f t="shared" si="4"/>
        <v>10133.599999999999</v>
      </c>
    </row>
    <row r="55" spans="1:29" x14ac:dyDescent="0.2">
      <c r="A55" s="91" t="s">
        <v>32</v>
      </c>
      <c r="B55" s="3">
        <f t="shared" si="7"/>
        <v>699.4</v>
      </c>
      <c r="C55" s="32">
        <f t="shared" si="7"/>
        <v>921.6</v>
      </c>
      <c r="D55" s="3">
        <f t="shared" si="7"/>
        <v>137.4</v>
      </c>
      <c r="E55" s="32">
        <f t="shared" si="7"/>
        <v>401.2</v>
      </c>
      <c r="F55" s="3">
        <f t="shared" si="7"/>
        <v>381.4</v>
      </c>
      <c r="G55" s="32">
        <f t="shared" si="7"/>
        <v>1527.4</v>
      </c>
      <c r="H55" s="3">
        <f t="shared" si="7"/>
        <v>880.4</v>
      </c>
      <c r="I55" s="32">
        <f t="shared" si="7"/>
        <v>1664</v>
      </c>
      <c r="J55" s="3">
        <f t="shared" si="7"/>
        <v>227</v>
      </c>
      <c r="K55" s="32">
        <f t="shared" si="7"/>
        <v>76.2</v>
      </c>
      <c r="L55" s="3">
        <f t="shared" si="7"/>
        <v>709</v>
      </c>
      <c r="M55" s="32">
        <f t="shared" si="7"/>
        <v>240</v>
      </c>
      <c r="N55" s="3">
        <f t="shared" si="7"/>
        <v>1196.5999999999999</v>
      </c>
      <c r="O55" s="32">
        <f t="shared" si="7"/>
        <v>970.6</v>
      </c>
      <c r="P55" s="3">
        <f t="shared" si="7"/>
        <v>446.6</v>
      </c>
      <c r="Q55" s="32">
        <f t="shared" si="7"/>
        <v>575.6</v>
      </c>
      <c r="R55" s="3">
        <f t="shared" si="7"/>
        <v>616.4</v>
      </c>
      <c r="S55" s="32">
        <f t="shared" si="7"/>
        <v>771.4</v>
      </c>
      <c r="T55" s="3">
        <f t="shared" si="7"/>
        <v>108.8</v>
      </c>
      <c r="U55" s="32">
        <f t="shared" si="7"/>
        <v>63.6</v>
      </c>
      <c r="V55" s="3">
        <f t="shared" si="7"/>
        <v>922.8</v>
      </c>
      <c r="W55" s="32">
        <f t="shared" si="7"/>
        <v>507.6</v>
      </c>
      <c r="X55" s="3">
        <f t="shared" si="7"/>
        <v>520</v>
      </c>
      <c r="Y55" s="32">
        <f t="shared" si="7"/>
        <v>195.6</v>
      </c>
      <c r="Z55" s="3">
        <f t="shared" si="7"/>
        <v>1120.2</v>
      </c>
      <c r="AA55" s="32">
        <f t="shared" si="7"/>
        <v>1195.4000000000001</v>
      </c>
      <c r="AB55" s="11">
        <f t="shared" si="5"/>
        <v>7966</v>
      </c>
      <c r="AC55" s="15">
        <f t="shared" si="4"/>
        <v>9110.2000000000007</v>
      </c>
    </row>
    <row r="56" spans="1:29" x14ac:dyDescent="0.2">
      <c r="A56" s="90" t="s">
        <v>33</v>
      </c>
      <c r="B56" s="3">
        <f t="shared" si="7"/>
        <v>481.8</v>
      </c>
      <c r="C56" s="32">
        <f t="shared" si="7"/>
        <v>666.6</v>
      </c>
      <c r="D56" s="3">
        <f t="shared" si="7"/>
        <v>115.2</v>
      </c>
      <c r="E56" s="32">
        <f t="shared" si="7"/>
        <v>318.8</v>
      </c>
      <c r="F56" s="3">
        <f t="shared" si="7"/>
        <v>291.39999999999998</v>
      </c>
      <c r="G56" s="32">
        <f t="shared" si="7"/>
        <v>1049.4000000000001</v>
      </c>
      <c r="H56" s="3">
        <f t="shared" si="7"/>
        <v>654.79999999999995</v>
      </c>
      <c r="I56" s="32">
        <f t="shared" si="7"/>
        <v>1163.2</v>
      </c>
      <c r="J56" s="3">
        <f t="shared" si="7"/>
        <v>173.8</v>
      </c>
      <c r="K56" s="32">
        <f t="shared" si="7"/>
        <v>54.8</v>
      </c>
      <c r="L56" s="3">
        <f t="shared" si="7"/>
        <v>497.8</v>
      </c>
      <c r="M56" s="32">
        <f t="shared" si="7"/>
        <v>177.4</v>
      </c>
      <c r="N56" s="3">
        <f t="shared" si="7"/>
        <v>1064.2</v>
      </c>
      <c r="O56" s="32">
        <f t="shared" si="7"/>
        <v>789</v>
      </c>
      <c r="P56" s="3">
        <f t="shared" si="7"/>
        <v>266.60000000000002</v>
      </c>
      <c r="Q56" s="32">
        <f t="shared" si="7"/>
        <v>488.4</v>
      </c>
      <c r="R56" s="3">
        <f t="shared" si="7"/>
        <v>397</v>
      </c>
      <c r="S56" s="32">
        <f t="shared" si="7"/>
        <v>638.6</v>
      </c>
      <c r="T56" s="3">
        <f t="shared" si="7"/>
        <v>48.4</v>
      </c>
      <c r="U56" s="32">
        <f t="shared" si="7"/>
        <v>62.4</v>
      </c>
      <c r="V56" s="3">
        <f t="shared" si="7"/>
        <v>683</v>
      </c>
      <c r="W56" s="32">
        <f t="shared" si="7"/>
        <v>357.6</v>
      </c>
      <c r="X56" s="3">
        <f t="shared" si="7"/>
        <v>259.60000000000002</v>
      </c>
      <c r="Y56" s="32">
        <f t="shared" si="7"/>
        <v>190.2</v>
      </c>
      <c r="Z56" s="3">
        <f t="shared" si="7"/>
        <v>808.4</v>
      </c>
      <c r="AA56" s="32">
        <f t="shared" si="7"/>
        <v>758.2</v>
      </c>
      <c r="AB56" s="11">
        <f t="shared" si="5"/>
        <v>5742</v>
      </c>
      <c r="AC56" s="15">
        <f t="shared" si="4"/>
        <v>6714.6</v>
      </c>
    </row>
    <row r="57" spans="1:29" x14ac:dyDescent="0.2">
      <c r="A57" s="91" t="s">
        <v>34</v>
      </c>
      <c r="B57" s="3">
        <f t="shared" si="7"/>
        <v>160.19999999999999</v>
      </c>
      <c r="C57" s="32">
        <f t="shared" si="7"/>
        <v>328.4</v>
      </c>
      <c r="D57" s="3">
        <f t="shared" si="7"/>
        <v>43.6</v>
      </c>
      <c r="E57" s="32">
        <f t="shared" si="7"/>
        <v>227.4</v>
      </c>
      <c r="F57" s="3">
        <f t="shared" si="7"/>
        <v>111.8</v>
      </c>
      <c r="G57" s="32">
        <f t="shared" si="7"/>
        <v>612</v>
      </c>
      <c r="H57" s="3">
        <f t="shared" si="7"/>
        <v>278.2</v>
      </c>
      <c r="I57" s="32">
        <f t="shared" si="7"/>
        <v>831.2</v>
      </c>
      <c r="J57" s="3">
        <f t="shared" si="7"/>
        <v>41.8</v>
      </c>
      <c r="K57" s="32">
        <f t="shared" si="7"/>
        <v>41.6</v>
      </c>
      <c r="L57" s="3">
        <f t="shared" si="7"/>
        <v>523.20000000000005</v>
      </c>
      <c r="M57" s="32">
        <f t="shared" si="7"/>
        <v>115.2</v>
      </c>
      <c r="N57" s="3">
        <f t="shared" si="7"/>
        <v>591</v>
      </c>
      <c r="O57" s="32">
        <f t="shared" si="7"/>
        <v>591.4</v>
      </c>
      <c r="P57" s="3">
        <f t="shared" si="7"/>
        <v>200.4</v>
      </c>
      <c r="Q57" s="32">
        <f t="shared" si="7"/>
        <v>323.60000000000002</v>
      </c>
      <c r="R57" s="3">
        <f t="shared" si="7"/>
        <v>291</v>
      </c>
      <c r="S57" s="32">
        <f t="shared" si="7"/>
        <v>462.2</v>
      </c>
      <c r="T57" s="3">
        <f t="shared" si="7"/>
        <v>31.8</v>
      </c>
      <c r="U57" s="32">
        <f t="shared" si="7"/>
        <v>53.4</v>
      </c>
      <c r="V57" s="3">
        <f t="shared" si="7"/>
        <v>549.4</v>
      </c>
      <c r="W57" s="32">
        <f t="shared" si="7"/>
        <v>193.2</v>
      </c>
      <c r="X57" s="3">
        <f t="shared" si="7"/>
        <v>122.8</v>
      </c>
      <c r="Y57" s="32">
        <f t="shared" si="7"/>
        <v>151.19999999999999</v>
      </c>
      <c r="Z57" s="3">
        <f t="shared" si="7"/>
        <v>515</v>
      </c>
      <c r="AA57" s="32">
        <f t="shared" si="7"/>
        <v>467.2</v>
      </c>
      <c r="AB57" s="11">
        <f t="shared" si="5"/>
        <v>3460.2000000000003</v>
      </c>
      <c r="AC57" s="15">
        <f t="shared" si="4"/>
        <v>4397.9999999999991</v>
      </c>
    </row>
    <row r="58" spans="1:29" x14ac:dyDescent="0.2">
      <c r="A58" s="90" t="s">
        <v>35</v>
      </c>
      <c r="B58" s="3">
        <f t="shared" si="7"/>
        <v>0</v>
      </c>
      <c r="C58" s="32">
        <f t="shared" si="7"/>
        <v>153.4</v>
      </c>
      <c r="D58" s="3">
        <f t="shared" si="7"/>
        <v>0.6</v>
      </c>
      <c r="E58" s="32">
        <f t="shared" si="7"/>
        <v>105.6</v>
      </c>
      <c r="F58" s="3">
        <f t="shared" si="7"/>
        <v>2.2000000000000002</v>
      </c>
      <c r="G58" s="32">
        <f t="shared" si="7"/>
        <v>216.6</v>
      </c>
      <c r="H58" s="3">
        <f t="shared" si="7"/>
        <v>26.2</v>
      </c>
      <c r="I58" s="32">
        <f t="shared" si="7"/>
        <v>237.2</v>
      </c>
      <c r="J58" s="3">
        <f t="shared" si="7"/>
        <v>7.2</v>
      </c>
      <c r="K58" s="32">
        <f t="shared" si="7"/>
        <v>11</v>
      </c>
      <c r="L58" s="3">
        <f t="shared" si="7"/>
        <v>78.8</v>
      </c>
      <c r="M58" s="32">
        <f t="shared" si="7"/>
        <v>31.6</v>
      </c>
      <c r="N58" s="3">
        <f t="shared" si="7"/>
        <v>69.2</v>
      </c>
      <c r="O58" s="32">
        <f t="shared" si="7"/>
        <v>100.8</v>
      </c>
      <c r="P58" s="3">
        <f t="shared" si="7"/>
        <v>25.6</v>
      </c>
      <c r="Q58" s="32">
        <f t="shared" si="7"/>
        <v>52</v>
      </c>
      <c r="R58" s="3">
        <f t="shared" si="7"/>
        <v>54.6</v>
      </c>
      <c r="S58" s="32">
        <f t="shared" si="7"/>
        <v>42.2</v>
      </c>
      <c r="T58" s="3">
        <f t="shared" si="7"/>
        <v>8.4</v>
      </c>
      <c r="U58" s="32">
        <f t="shared" si="7"/>
        <v>3</v>
      </c>
      <c r="V58" s="3">
        <f t="shared" si="7"/>
        <v>65.8</v>
      </c>
      <c r="W58" s="32">
        <f t="shared" si="7"/>
        <v>6.8</v>
      </c>
      <c r="X58" s="3">
        <f t="shared" si="7"/>
        <v>14.2</v>
      </c>
      <c r="Y58" s="32">
        <f t="shared" si="7"/>
        <v>18.600000000000001</v>
      </c>
      <c r="Z58" s="3">
        <f t="shared" si="7"/>
        <v>44.4</v>
      </c>
      <c r="AA58" s="32">
        <f t="shared" si="7"/>
        <v>36.6</v>
      </c>
      <c r="AB58" s="11">
        <f t="shared" si="5"/>
        <v>397.19999999999993</v>
      </c>
      <c r="AC58" s="15">
        <f t="shared" si="4"/>
        <v>1015.4</v>
      </c>
    </row>
    <row r="59" spans="1:29" x14ac:dyDescent="0.2">
      <c r="A59" s="91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9.6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9.6</v>
      </c>
    </row>
    <row r="60" spans="1:29" x14ac:dyDescent="0.2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4.25" thickTop="1" thickBot="1" x14ac:dyDescent="0.25">
      <c r="A63" s="9" t="s">
        <v>47</v>
      </c>
      <c r="B63" s="14">
        <f>SUM(B39:B62)</f>
        <v>8989.7999999999993</v>
      </c>
      <c r="C63" s="45">
        <f>SUM(C39:C62)</f>
        <v>11382.4</v>
      </c>
      <c r="D63" s="14">
        <f t="shared" ref="D63:AC63" si="10">SUM(D39:D62)</f>
        <v>3685.2000000000003</v>
      </c>
      <c r="E63" s="45">
        <f t="shared" si="10"/>
        <v>4501.6000000000004</v>
      </c>
      <c r="F63" s="14">
        <f t="shared" si="10"/>
        <v>10332</v>
      </c>
      <c r="G63" s="45">
        <f t="shared" si="10"/>
        <v>13062.2</v>
      </c>
      <c r="H63" s="14">
        <f t="shared" si="10"/>
        <v>15520.4</v>
      </c>
      <c r="I63" s="45">
        <f t="shared" si="10"/>
        <v>18420.600000000002</v>
      </c>
      <c r="J63" s="14">
        <f t="shared" si="10"/>
        <v>2184.6</v>
      </c>
      <c r="K63" s="45">
        <f t="shared" si="10"/>
        <v>2017.7999999999995</v>
      </c>
      <c r="L63" s="14">
        <f t="shared" si="10"/>
        <v>7309.0000000000009</v>
      </c>
      <c r="M63" s="45">
        <f t="shared" si="10"/>
        <v>6718.6</v>
      </c>
      <c r="N63" s="14">
        <f t="shared" si="10"/>
        <v>16906.600000000002</v>
      </c>
      <c r="O63" s="45">
        <f t="shared" si="10"/>
        <v>15774.399999999996</v>
      </c>
      <c r="P63" s="14">
        <f t="shared" si="10"/>
        <v>9120</v>
      </c>
      <c r="Q63" s="45">
        <f t="shared" si="10"/>
        <v>7381</v>
      </c>
      <c r="R63" s="14">
        <f t="shared" si="10"/>
        <v>11370.400000000001</v>
      </c>
      <c r="S63" s="45">
        <f t="shared" si="10"/>
        <v>9862.0000000000036</v>
      </c>
      <c r="T63" s="14">
        <f t="shared" si="10"/>
        <v>1970.0000000000005</v>
      </c>
      <c r="U63" s="45">
        <f t="shared" si="10"/>
        <v>1548.1999999999998</v>
      </c>
      <c r="V63" s="14">
        <f t="shared" si="10"/>
        <v>9060.4</v>
      </c>
      <c r="W63" s="45">
        <f t="shared" si="10"/>
        <v>9258.0000000000018</v>
      </c>
      <c r="X63" s="14">
        <f t="shared" si="10"/>
        <v>7923.6000000000022</v>
      </c>
      <c r="Y63" s="45">
        <f t="shared" si="10"/>
        <v>3435.5999999999995</v>
      </c>
      <c r="Z63" s="14">
        <f t="shared" si="10"/>
        <v>15345.599999999999</v>
      </c>
      <c r="AA63" s="45">
        <f t="shared" si="10"/>
        <v>15959.600000000002</v>
      </c>
      <c r="AB63" s="14">
        <f t="shared" si="10"/>
        <v>119717.59999999999</v>
      </c>
      <c r="AC63" s="45">
        <f t="shared" si="10"/>
        <v>119321.99999999999</v>
      </c>
    </row>
    <row r="64" spans="1:29" ht="15.75" thickTop="1" x14ac:dyDescent="0.2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5</v>
      </c>
    </row>
    <row r="67" spans="1:31" s="8" customFormat="1" x14ac:dyDescent="0.2">
      <c r="A67" s="46" t="s">
        <v>54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5.5173641237847336E-3</v>
      </c>
      <c r="C72" s="86">
        <f t="shared" ref="C72:AC72" si="12">C8/C31</f>
        <v>0</v>
      </c>
      <c r="D72" s="85">
        <f t="shared" si="12"/>
        <v>1.2590904157169217E-2</v>
      </c>
      <c r="E72" s="86">
        <f t="shared" si="12"/>
        <v>8.8857295183934607E-5</v>
      </c>
      <c r="F72" s="85">
        <f t="shared" si="12"/>
        <v>1.5311653116531165E-2</v>
      </c>
      <c r="G72" s="86">
        <f t="shared" si="12"/>
        <v>9.1868138598398433E-5</v>
      </c>
      <c r="H72" s="85">
        <f t="shared" si="12"/>
        <v>6.803948351846602E-3</v>
      </c>
      <c r="I72" s="86">
        <f t="shared" si="12"/>
        <v>8.4687795185824566E-4</v>
      </c>
      <c r="J72" s="85">
        <f t="shared" si="12"/>
        <v>1.0985992859104642E-3</v>
      </c>
      <c r="K72" s="86">
        <f t="shared" si="12"/>
        <v>4.6585390028744175E-3</v>
      </c>
      <c r="L72" s="85">
        <f t="shared" si="12"/>
        <v>1.3134491722533862E-3</v>
      </c>
      <c r="M72" s="86">
        <f t="shared" si="12"/>
        <v>2.1730717709046526E-3</v>
      </c>
      <c r="N72" s="85">
        <f t="shared" si="12"/>
        <v>2.7208309181029895E-3</v>
      </c>
      <c r="O72" s="86">
        <f t="shared" si="12"/>
        <v>2.2694999492849175E-3</v>
      </c>
      <c r="P72" s="85">
        <f t="shared" si="12"/>
        <v>2.0614035087719298E-3</v>
      </c>
      <c r="Q72" s="86">
        <f t="shared" si="12"/>
        <v>3.6580409158650591E-3</v>
      </c>
      <c r="R72" s="85">
        <f t="shared" si="12"/>
        <v>2.6384296066980935E-4</v>
      </c>
      <c r="S72" s="86">
        <f t="shared" si="12"/>
        <v>1.6223889677550193E-3</v>
      </c>
      <c r="T72" s="85">
        <f t="shared" si="12"/>
        <v>0</v>
      </c>
      <c r="U72" s="86">
        <f t="shared" si="12"/>
        <v>0</v>
      </c>
      <c r="V72" s="85">
        <f t="shared" si="12"/>
        <v>2.2074080614542405E-5</v>
      </c>
      <c r="W72" s="86">
        <f t="shared" si="12"/>
        <v>0</v>
      </c>
      <c r="X72" s="85">
        <f t="shared" si="12"/>
        <v>1.5144631228229593E-4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3.6836689008132471E-3</v>
      </c>
      <c r="AC72" s="106">
        <f t="shared" si="12"/>
        <v>1.0056821038869612E-3</v>
      </c>
      <c r="AD72" s="18"/>
      <c r="AE72" s="18"/>
    </row>
    <row r="73" spans="1:31" s="8" customFormat="1" x14ac:dyDescent="0.2">
      <c r="A73" s="91" t="s">
        <v>18</v>
      </c>
      <c r="B73" s="85">
        <f>B9/B31</f>
        <v>3.3660370642283478E-2</v>
      </c>
      <c r="C73" s="86">
        <f t="shared" ref="C73:AC73" si="13">C9/C31</f>
        <v>2.4950801236997468E-3</v>
      </c>
      <c r="D73" s="85">
        <f t="shared" si="13"/>
        <v>5.4922392271789862E-2</v>
      </c>
      <c r="E73" s="86">
        <f t="shared" si="13"/>
        <v>1.119601919317576E-2</v>
      </c>
      <c r="F73" s="85">
        <f t="shared" si="13"/>
        <v>8.0294231513743708E-2</v>
      </c>
      <c r="G73" s="86">
        <f t="shared" si="13"/>
        <v>1.0074872532957694E-2</v>
      </c>
      <c r="H73" s="85">
        <f t="shared" si="13"/>
        <v>4.1429344604520503E-2</v>
      </c>
      <c r="I73" s="86">
        <f t="shared" si="13"/>
        <v>1.2931174880297059E-2</v>
      </c>
      <c r="J73" s="85">
        <f t="shared" si="13"/>
        <v>1.25423418474778E-2</v>
      </c>
      <c r="K73" s="86">
        <f t="shared" si="13"/>
        <v>2.8942412528496383E-2</v>
      </c>
      <c r="L73" s="85">
        <f t="shared" si="13"/>
        <v>2.0249008072239706E-2</v>
      </c>
      <c r="M73" s="86">
        <f t="shared" si="13"/>
        <v>3.3012830053880275E-2</v>
      </c>
      <c r="N73" s="85">
        <f t="shared" si="13"/>
        <v>3.6198880910413685E-2</v>
      </c>
      <c r="O73" s="86">
        <f t="shared" si="13"/>
        <v>3.6907901409879297E-2</v>
      </c>
      <c r="P73" s="85">
        <f t="shared" si="13"/>
        <v>3.3662280701754387E-2</v>
      </c>
      <c r="Q73" s="86">
        <f t="shared" si="13"/>
        <v>5.0237095244546809E-2</v>
      </c>
      <c r="R73" s="85">
        <f t="shared" si="13"/>
        <v>2.3552381622458311E-2</v>
      </c>
      <c r="S73" s="86">
        <f t="shared" si="13"/>
        <v>3.3624011356722772E-2</v>
      </c>
      <c r="T73" s="85">
        <f t="shared" si="13"/>
        <v>2.5279187817258884E-2</v>
      </c>
      <c r="U73" s="86">
        <f t="shared" si="13"/>
        <v>6.9500064591138097E-2</v>
      </c>
      <c r="V73" s="85">
        <f t="shared" si="13"/>
        <v>1.6555560460906803E-2</v>
      </c>
      <c r="W73" s="86">
        <f t="shared" si="13"/>
        <v>2.7954201771440916E-2</v>
      </c>
      <c r="X73" s="85">
        <f t="shared" si="13"/>
        <v>3.3570599222575596E-2</v>
      </c>
      <c r="Y73" s="86">
        <f t="shared" si="13"/>
        <v>4.3835137967167308E-2</v>
      </c>
      <c r="Z73" s="85">
        <f t="shared" si="13"/>
        <v>2.9949953081013451E-2</v>
      </c>
      <c r="AA73" s="85">
        <f t="shared" si="13"/>
        <v>2.3221133361738391E-2</v>
      </c>
      <c r="AB73" s="105">
        <f t="shared" si="13"/>
        <v>3.5627175954078598E-2</v>
      </c>
      <c r="AC73" s="106">
        <f t="shared" si="13"/>
        <v>2.4312364861467289E-2</v>
      </c>
      <c r="AD73" s="18"/>
      <c r="AE73" s="18"/>
    </row>
    <row r="74" spans="1:31" s="8" customFormat="1" x14ac:dyDescent="0.2">
      <c r="A74" s="90" t="s">
        <v>19</v>
      </c>
      <c r="B74" s="85">
        <f>B10/B31</f>
        <v>5.6108033549133463E-2</v>
      </c>
      <c r="C74" s="86">
        <f t="shared" ref="C74:AC74" si="14">C10/C31</f>
        <v>3.1504779308405957E-2</v>
      </c>
      <c r="D74" s="85">
        <f t="shared" si="14"/>
        <v>7.994138717030283E-2</v>
      </c>
      <c r="E74" s="86">
        <f t="shared" si="14"/>
        <v>5.1181802025946327E-2</v>
      </c>
      <c r="F74" s="85">
        <f t="shared" si="14"/>
        <v>9.5451025938830814E-2</v>
      </c>
      <c r="G74" s="86">
        <f t="shared" si="14"/>
        <v>3.702285985515457E-2</v>
      </c>
      <c r="H74" s="85">
        <f t="shared" si="14"/>
        <v>6.4585964279271157E-2</v>
      </c>
      <c r="I74" s="86">
        <f t="shared" si="14"/>
        <v>4.3397066327915484E-2</v>
      </c>
      <c r="J74" s="85">
        <f t="shared" si="14"/>
        <v>2.5359333516433213E-2</v>
      </c>
      <c r="K74" s="86">
        <f t="shared" si="14"/>
        <v>7.8600455942115177E-2</v>
      </c>
      <c r="L74" s="85">
        <f t="shared" si="14"/>
        <v>3.9294021069913802E-2</v>
      </c>
      <c r="M74" s="86">
        <f t="shared" si="14"/>
        <v>6.3435834846545414E-2</v>
      </c>
      <c r="N74" s="85">
        <f t="shared" si="14"/>
        <v>6.0911123466575186E-2</v>
      </c>
      <c r="O74" s="86">
        <f t="shared" si="14"/>
        <v>6.3964398011968765E-2</v>
      </c>
      <c r="P74" s="85">
        <f t="shared" si="14"/>
        <v>6.2280701754385964E-2</v>
      </c>
      <c r="Q74" s="86">
        <f t="shared" si="14"/>
        <v>8.4758162850562258E-2</v>
      </c>
      <c r="R74" s="85">
        <f t="shared" si="14"/>
        <v>5.3384225708858091E-2</v>
      </c>
      <c r="S74" s="86">
        <f t="shared" si="14"/>
        <v>5.986615291016021E-2</v>
      </c>
      <c r="T74" s="85">
        <f t="shared" si="14"/>
        <v>5.5126903553299494E-2</v>
      </c>
      <c r="U74" s="86">
        <f t="shared" si="14"/>
        <v>0.12272316238212118</v>
      </c>
      <c r="V74" s="85">
        <f t="shared" si="14"/>
        <v>3.4634232484217035E-2</v>
      </c>
      <c r="W74" s="86">
        <f t="shared" si="14"/>
        <v>6.0920285158781597E-2</v>
      </c>
      <c r="X74" s="85">
        <f t="shared" si="14"/>
        <v>6.4112272199505271E-2</v>
      </c>
      <c r="Y74" s="86">
        <f t="shared" si="14"/>
        <v>8.3420654325299798E-2</v>
      </c>
      <c r="Z74" s="85">
        <f t="shared" si="14"/>
        <v>5.0503075800229384E-2</v>
      </c>
      <c r="AA74" s="85">
        <f t="shared" si="14"/>
        <v>4.7921000526328979E-2</v>
      </c>
      <c r="AB74" s="105">
        <f t="shared" si="14"/>
        <v>5.8808395758017197E-2</v>
      </c>
      <c r="AC74" s="106">
        <f t="shared" si="14"/>
        <v>5.4367174536129131E-2</v>
      </c>
      <c r="AD74" s="18"/>
      <c r="AE74" s="18"/>
    </row>
    <row r="75" spans="1:31" s="8" customFormat="1" x14ac:dyDescent="0.2">
      <c r="A75" s="91" t="s">
        <v>20</v>
      </c>
      <c r="B75" s="85">
        <f>B11/B31</f>
        <v>6.878907205944515E-2</v>
      </c>
      <c r="C75" s="86">
        <f t="shared" ref="C75:AC75" si="15">C11/C31</f>
        <v>4.4243744728703967E-2</v>
      </c>
      <c r="D75" s="85">
        <f t="shared" si="15"/>
        <v>8.0809725388038642E-2</v>
      </c>
      <c r="E75" s="86">
        <f t="shared" si="15"/>
        <v>5.2070374977785674E-2</v>
      </c>
      <c r="F75" s="85">
        <f t="shared" si="15"/>
        <v>9.4715447154471541E-2</v>
      </c>
      <c r="G75" s="86">
        <f t="shared" si="15"/>
        <v>4.3024911576916597E-2</v>
      </c>
      <c r="H75" s="85">
        <f t="shared" si="15"/>
        <v>6.6506017886136956E-2</v>
      </c>
      <c r="I75" s="86">
        <f t="shared" si="15"/>
        <v>5.2224140364591817E-2</v>
      </c>
      <c r="J75" s="85">
        <f t="shared" si="15"/>
        <v>3.4788977387164702E-2</v>
      </c>
      <c r="K75" s="86">
        <f t="shared" si="15"/>
        <v>0.12290613539498464</v>
      </c>
      <c r="L75" s="85">
        <f t="shared" si="15"/>
        <v>4.6928444383636615E-2</v>
      </c>
      <c r="M75" s="86">
        <f t="shared" si="15"/>
        <v>9.3829071532759795E-2</v>
      </c>
      <c r="N75" s="85">
        <f t="shared" si="15"/>
        <v>6.5903256716311975E-2</v>
      </c>
      <c r="O75" s="86">
        <f t="shared" si="15"/>
        <v>7.9698752408966428E-2</v>
      </c>
      <c r="P75" s="85">
        <f t="shared" si="15"/>
        <v>6.8026315789473685E-2</v>
      </c>
      <c r="Q75" s="86">
        <f t="shared" si="15"/>
        <v>7.9880774962742179E-2</v>
      </c>
      <c r="R75" s="85">
        <f t="shared" si="15"/>
        <v>7.1395905157250403E-2</v>
      </c>
      <c r="S75" s="86">
        <f t="shared" si="15"/>
        <v>6.1204623808558102E-2</v>
      </c>
      <c r="T75" s="85">
        <f t="shared" si="15"/>
        <v>6.3451776649746189E-2</v>
      </c>
      <c r="U75" s="86">
        <f t="shared" si="15"/>
        <v>0.13551220772510011</v>
      </c>
      <c r="V75" s="85">
        <f t="shared" si="15"/>
        <v>4.2470531102379583E-2</v>
      </c>
      <c r="W75" s="86">
        <f t="shared" si="15"/>
        <v>6.5953769712680924E-2</v>
      </c>
      <c r="X75" s="85">
        <f t="shared" si="15"/>
        <v>7.0775909939926301E-2</v>
      </c>
      <c r="Y75" s="86">
        <f t="shared" si="15"/>
        <v>0.11730119920828967</v>
      </c>
      <c r="Z75" s="85">
        <f t="shared" si="15"/>
        <v>5.6576477948076319E-2</v>
      </c>
      <c r="AA75" s="85">
        <f t="shared" si="15"/>
        <v>5.7858592947191659E-2</v>
      </c>
      <c r="AB75" s="105">
        <f t="shared" si="15"/>
        <v>6.5413940807366663E-2</v>
      </c>
      <c r="AC75" s="106">
        <f t="shared" si="15"/>
        <v>6.4846382058631261E-2</v>
      </c>
      <c r="AD75" s="18"/>
      <c r="AE75" s="18"/>
    </row>
    <row r="76" spans="1:31" s="8" customFormat="1" x14ac:dyDescent="0.2">
      <c r="A76" s="90" t="s">
        <v>21</v>
      </c>
      <c r="B76" s="85">
        <f>B12/B31</f>
        <v>7.3616765667756795E-2</v>
      </c>
      <c r="C76" s="86">
        <f t="shared" ref="C76:AC76" si="16">C12/C31</f>
        <v>4.5579139724486926E-2</v>
      </c>
      <c r="D76" s="85">
        <f t="shared" si="16"/>
        <v>6.0837946380115054E-2</v>
      </c>
      <c r="E76" s="86">
        <f t="shared" si="16"/>
        <v>5.5047094366447488E-2</v>
      </c>
      <c r="F76" s="85">
        <f t="shared" si="16"/>
        <v>8.8772744870305842E-2</v>
      </c>
      <c r="G76" s="86">
        <f t="shared" si="16"/>
        <v>3.7466889191713496E-2</v>
      </c>
      <c r="H76" s="85">
        <f t="shared" si="16"/>
        <v>6.908327104971522E-2</v>
      </c>
      <c r="I76" s="86">
        <f t="shared" si="16"/>
        <v>4.9118921207778249E-2</v>
      </c>
      <c r="J76" s="85">
        <f t="shared" si="16"/>
        <v>3.9732674173761785E-2</v>
      </c>
      <c r="K76" s="86">
        <f t="shared" si="16"/>
        <v>0.11309346813361086</v>
      </c>
      <c r="L76" s="85">
        <f t="shared" si="16"/>
        <v>4.0525379668901351E-2</v>
      </c>
      <c r="M76" s="86">
        <f t="shared" si="16"/>
        <v>9.7133331348792901E-2</v>
      </c>
      <c r="N76" s="85">
        <f t="shared" si="16"/>
        <v>5.8758118131380647E-2</v>
      </c>
      <c r="O76" s="86">
        <f t="shared" si="16"/>
        <v>8.0738411603610907E-2</v>
      </c>
      <c r="P76" s="85">
        <f t="shared" si="16"/>
        <v>6.6359649122807021E-2</v>
      </c>
      <c r="Q76" s="86">
        <f t="shared" si="16"/>
        <v>6.6982793659395745E-2</v>
      </c>
      <c r="R76" s="85">
        <f t="shared" si="16"/>
        <v>7.0164638007457966E-2</v>
      </c>
      <c r="S76" s="86">
        <f t="shared" si="16"/>
        <v>5.4268910971405397E-2</v>
      </c>
      <c r="T76" s="85">
        <f t="shared" si="16"/>
        <v>5.2690355329949236E-2</v>
      </c>
      <c r="U76" s="86">
        <f t="shared" si="16"/>
        <v>0.10993411703914223</v>
      </c>
      <c r="V76" s="85">
        <f t="shared" si="16"/>
        <v>3.6333936691536797E-2</v>
      </c>
      <c r="W76" s="86">
        <f t="shared" si="16"/>
        <v>7.2218621732555624E-2</v>
      </c>
      <c r="X76" s="85">
        <f t="shared" si="16"/>
        <v>6.2395880660305922E-2</v>
      </c>
      <c r="Y76" s="86">
        <f t="shared" si="16"/>
        <v>9.8148794970310857E-2</v>
      </c>
      <c r="Z76" s="85">
        <f t="shared" si="16"/>
        <v>5.7384527160879995E-2</v>
      </c>
      <c r="AA76" s="85">
        <f t="shared" si="16"/>
        <v>5.2131632371738637E-2</v>
      </c>
      <c r="AB76" s="105">
        <f t="shared" si="16"/>
        <v>6.2336699031721315E-2</v>
      </c>
      <c r="AC76" s="106">
        <f t="shared" si="16"/>
        <v>6.1621494778833746E-2</v>
      </c>
      <c r="AD76" s="18"/>
      <c r="AE76" s="18"/>
    </row>
    <row r="77" spans="1:31" s="8" customFormat="1" x14ac:dyDescent="0.2">
      <c r="A77" s="91" t="s">
        <v>22</v>
      </c>
      <c r="B77" s="85">
        <f>B13/B31</f>
        <v>6.999043360252731E-2</v>
      </c>
      <c r="C77" s="86">
        <f t="shared" ref="C77:AC77" si="17">C13/C31</f>
        <v>5.8441102052291256E-2</v>
      </c>
      <c r="D77" s="85">
        <f t="shared" si="17"/>
        <v>6.6265060240963861E-2</v>
      </c>
      <c r="E77" s="86">
        <f t="shared" si="17"/>
        <v>5.0604229607250757E-2</v>
      </c>
      <c r="F77" s="85">
        <f t="shared" si="17"/>
        <v>8.6875725900116149E-2</v>
      </c>
      <c r="G77" s="86">
        <f t="shared" si="17"/>
        <v>2.9367181638621367E-2</v>
      </c>
      <c r="H77" s="85">
        <f t="shared" si="17"/>
        <v>7.533310997139249E-2</v>
      </c>
      <c r="I77" s="86">
        <f t="shared" si="17"/>
        <v>4.9770365786130748E-2</v>
      </c>
      <c r="J77" s="85">
        <f t="shared" si="17"/>
        <v>4.7697518996612655E-2</v>
      </c>
      <c r="K77" s="86">
        <f t="shared" si="17"/>
        <v>0.12924967786698385</v>
      </c>
      <c r="L77" s="85">
        <f t="shared" si="17"/>
        <v>3.7378574360377614E-2</v>
      </c>
      <c r="M77" s="86">
        <f t="shared" si="17"/>
        <v>0.11365463042895842</v>
      </c>
      <c r="N77" s="85">
        <f t="shared" si="17"/>
        <v>5.2299102125797026E-2</v>
      </c>
      <c r="O77" s="86">
        <f t="shared" si="17"/>
        <v>8.90810427020996E-2</v>
      </c>
      <c r="P77" s="85">
        <f t="shared" si="17"/>
        <v>6.4736842105263162E-2</v>
      </c>
      <c r="Q77" s="86">
        <f t="shared" si="17"/>
        <v>5.6198347107438019E-2</v>
      </c>
      <c r="R77" s="85">
        <f t="shared" si="17"/>
        <v>7.1343136565116441E-2</v>
      </c>
      <c r="S77" s="86">
        <f t="shared" si="17"/>
        <v>5.2808760900425876E-2</v>
      </c>
      <c r="T77" s="85">
        <f t="shared" si="17"/>
        <v>3.7461928934010152E-2</v>
      </c>
      <c r="U77" s="86">
        <f t="shared" si="17"/>
        <v>7.5054902467381474E-2</v>
      </c>
      <c r="V77" s="85">
        <f t="shared" si="17"/>
        <v>3.4148602710697099E-2</v>
      </c>
      <c r="W77" s="86">
        <f t="shared" si="17"/>
        <v>8.5698855044286024E-2</v>
      </c>
      <c r="X77" s="85">
        <f t="shared" si="17"/>
        <v>5.7928214447978195E-2</v>
      </c>
      <c r="Y77" s="86">
        <f t="shared" si="17"/>
        <v>7.6143904994760744E-2</v>
      </c>
      <c r="Z77" s="85">
        <f t="shared" si="17"/>
        <v>5.9808674799291001E-2</v>
      </c>
      <c r="AA77" s="85">
        <f t="shared" si="17"/>
        <v>5.4838467129501994E-2</v>
      </c>
      <c r="AB77" s="105">
        <f t="shared" si="17"/>
        <v>6.1506411755665E-2</v>
      </c>
      <c r="AC77" s="106">
        <f t="shared" si="17"/>
        <v>6.3735103333836168E-2</v>
      </c>
      <c r="AD77" s="18"/>
      <c r="AE77" s="18"/>
    </row>
    <row r="78" spans="1:31" s="8" customFormat="1" x14ac:dyDescent="0.2">
      <c r="A78" s="90" t="s">
        <v>23</v>
      </c>
      <c r="B78" s="85">
        <f>B14/B31</f>
        <v>5.4217001490578211E-2</v>
      </c>
      <c r="C78" s="86">
        <f t="shared" ref="C78:AC78" si="18">C14/C31</f>
        <v>5.4382204104582513E-2</v>
      </c>
      <c r="D78" s="85">
        <f t="shared" si="18"/>
        <v>5.4325409747096494E-2</v>
      </c>
      <c r="E78" s="86">
        <f t="shared" si="18"/>
        <v>4.1851786031633198E-2</v>
      </c>
      <c r="F78" s="85">
        <f t="shared" si="18"/>
        <v>7.0209059233449472E-2</v>
      </c>
      <c r="G78" s="86">
        <f t="shared" si="18"/>
        <v>2.5447474391756365E-2</v>
      </c>
      <c r="H78" s="85">
        <f t="shared" si="18"/>
        <v>6.102935491353316E-2</v>
      </c>
      <c r="I78" s="86">
        <f t="shared" si="18"/>
        <v>4.4862816629208602E-2</v>
      </c>
      <c r="J78" s="85">
        <f t="shared" si="18"/>
        <v>3.771857548292594E-2</v>
      </c>
      <c r="K78" s="86">
        <f t="shared" si="18"/>
        <v>9.5450490633363069E-2</v>
      </c>
      <c r="L78" s="85">
        <f t="shared" si="18"/>
        <v>3.1276508414283762E-2</v>
      </c>
      <c r="M78" s="86">
        <f t="shared" si="18"/>
        <v>8.6654957878129366E-2</v>
      </c>
      <c r="N78" s="85">
        <f t="shared" si="18"/>
        <v>4.2929980007807601E-2</v>
      </c>
      <c r="O78" s="86">
        <f t="shared" si="18"/>
        <v>6.7514453798559693E-2</v>
      </c>
      <c r="P78" s="85">
        <f t="shared" si="18"/>
        <v>5.6600877192982457E-2</v>
      </c>
      <c r="Q78" s="86">
        <f t="shared" si="18"/>
        <v>4.1539086844601003E-2</v>
      </c>
      <c r="R78" s="85">
        <f t="shared" si="18"/>
        <v>5.9962710194892001E-2</v>
      </c>
      <c r="S78" s="86">
        <f t="shared" si="18"/>
        <v>4.6846481443926183E-2</v>
      </c>
      <c r="T78" s="85">
        <f t="shared" si="18"/>
        <v>5.137055837563452E-2</v>
      </c>
      <c r="U78" s="86">
        <f t="shared" si="18"/>
        <v>5.4514920552900144E-2</v>
      </c>
      <c r="V78" s="85">
        <f t="shared" si="18"/>
        <v>3.240475034214825E-2</v>
      </c>
      <c r="W78" s="86">
        <f t="shared" si="18"/>
        <v>6.9712680924605752E-2</v>
      </c>
      <c r="X78" s="85">
        <f t="shared" si="18"/>
        <v>4.7377454692311576E-2</v>
      </c>
      <c r="Y78" s="86">
        <f t="shared" si="18"/>
        <v>5.5710792874607055E-2</v>
      </c>
      <c r="Z78" s="85">
        <f t="shared" si="18"/>
        <v>5.5142842247940776E-2</v>
      </c>
      <c r="AA78" s="85">
        <f t="shared" si="18"/>
        <v>5.1141632622371487E-2</v>
      </c>
      <c r="AB78" s="105">
        <f t="shared" si="18"/>
        <v>5.1883766463744679E-2</v>
      </c>
      <c r="AC78" s="106">
        <f t="shared" si="18"/>
        <v>5.2898878664454169E-2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5.1124607888940798E-2</v>
      </c>
      <c r="C79" s="86">
        <f t="shared" ref="C79:AC79" si="19">C15/C31</f>
        <v>5.4751194827101488E-2</v>
      </c>
      <c r="D79" s="85">
        <f t="shared" si="19"/>
        <v>5.3945511776837075E-2</v>
      </c>
      <c r="E79" s="86">
        <f t="shared" si="19"/>
        <v>4.4206504354007463E-2</v>
      </c>
      <c r="F79" s="85">
        <f t="shared" si="19"/>
        <v>5.6097560975609757E-2</v>
      </c>
      <c r="G79" s="86">
        <f t="shared" si="19"/>
        <v>2.6105862718378222E-2</v>
      </c>
      <c r="H79" s="85">
        <f t="shared" si="19"/>
        <v>5.9006211180124224E-2</v>
      </c>
      <c r="I79" s="86">
        <f t="shared" si="19"/>
        <v>4.3994223858071939E-2</v>
      </c>
      <c r="J79" s="85">
        <f t="shared" si="19"/>
        <v>4.1838322805090179E-2</v>
      </c>
      <c r="K79" s="86">
        <f t="shared" si="19"/>
        <v>5.4415700267618196E-2</v>
      </c>
      <c r="L79" s="85">
        <f t="shared" si="19"/>
        <v>2.9306334655903682E-2</v>
      </c>
      <c r="M79" s="86">
        <f t="shared" si="19"/>
        <v>7.840919239127199E-2</v>
      </c>
      <c r="N79" s="85">
        <f t="shared" si="19"/>
        <v>4.2989128506027229E-2</v>
      </c>
      <c r="O79" s="86">
        <f t="shared" si="19"/>
        <v>5.2337965310883458E-2</v>
      </c>
      <c r="P79" s="85">
        <f t="shared" si="19"/>
        <v>5.0811403508771932E-2</v>
      </c>
      <c r="Q79" s="86">
        <f t="shared" si="19"/>
        <v>4.4709388971684055E-2</v>
      </c>
      <c r="R79" s="85">
        <f t="shared" si="19"/>
        <v>5.1079997185675088E-2</v>
      </c>
      <c r="S79" s="86">
        <f t="shared" si="19"/>
        <v>4.1817075643885621E-2</v>
      </c>
      <c r="T79" s="85">
        <f t="shared" si="19"/>
        <v>3.7868020304568525E-2</v>
      </c>
      <c r="U79" s="86">
        <f t="shared" si="19"/>
        <v>4.8055806743314819E-2</v>
      </c>
      <c r="V79" s="85">
        <f t="shared" si="19"/>
        <v>3.6841640545671274E-2</v>
      </c>
      <c r="W79" s="86">
        <f t="shared" si="19"/>
        <v>6.2410887880751782E-2</v>
      </c>
      <c r="X79" s="85">
        <f t="shared" si="19"/>
        <v>4.4903831591700742E-2</v>
      </c>
      <c r="Y79" s="86">
        <f t="shared" si="19"/>
        <v>3.7780882524158808E-2</v>
      </c>
      <c r="Z79" s="85">
        <f t="shared" si="19"/>
        <v>5.2809925972265664E-2</v>
      </c>
      <c r="AA79" s="85">
        <f t="shared" si="19"/>
        <v>4.7532519612020353E-2</v>
      </c>
      <c r="AB79" s="105">
        <f t="shared" si="19"/>
        <v>4.8489111041317236E-2</v>
      </c>
      <c r="AC79" s="106">
        <f t="shared" si="19"/>
        <v>4.7927456797572952E-2</v>
      </c>
      <c r="AD79" s="18"/>
      <c r="AE79" s="18"/>
    </row>
    <row r="80" spans="1:31" s="8" customFormat="1" x14ac:dyDescent="0.2">
      <c r="A80" s="90" t="s">
        <v>25</v>
      </c>
      <c r="B80" s="85">
        <f>B16/B31</f>
        <v>5.4150259182629203E-2</v>
      </c>
      <c r="C80" s="86">
        <f t="shared" ref="C80:AC80" si="20">C16/C31</f>
        <v>6.1656592634242342E-2</v>
      </c>
      <c r="D80" s="85">
        <f t="shared" si="20"/>
        <v>5.6550526430044504E-2</v>
      </c>
      <c r="E80" s="86">
        <f t="shared" si="20"/>
        <v>5.1048516083170431E-2</v>
      </c>
      <c r="F80" s="85">
        <f t="shared" si="20"/>
        <v>5.0561362756484707E-2</v>
      </c>
      <c r="G80" s="86">
        <f t="shared" si="20"/>
        <v>3.6594141875028706E-2</v>
      </c>
      <c r="H80" s="85">
        <f t="shared" si="20"/>
        <v>5.4405814283137031E-2</v>
      </c>
      <c r="I80" s="86">
        <f t="shared" si="20"/>
        <v>5.0193804762059868E-2</v>
      </c>
      <c r="J80" s="85">
        <f t="shared" si="20"/>
        <v>4.5866520186761878E-2</v>
      </c>
      <c r="K80" s="86">
        <f t="shared" si="20"/>
        <v>5.1045693329368619E-2</v>
      </c>
      <c r="L80" s="85">
        <f t="shared" si="20"/>
        <v>4.4821453003146806E-2</v>
      </c>
      <c r="M80" s="86">
        <f t="shared" si="20"/>
        <v>6.3793052123954391E-2</v>
      </c>
      <c r="N80" s="85">
        <f t="shared" si="20"/>
        <v>4.7874794458968688E-2</v>
      </c>
      <c r="O80" s="86">
        <f t="shared" si="20"/>
        <v>4.8407546404300637E-2</v>
      </c>
      <c r="P80" s="85">
        <f t="shared" si="20"/>
        <v>5.2105263157894738E-2</v>
      </c>
      <c r="Q80" s="86">
        <f t="shared" si="20"/>
        <v>4.2921013412816691E-2</v>
      </c>
      <c r="R80" s="85">
        <f t="shared" si="20"/>
        <v>5.2733413072539224E-2</v>
      </c>
      <c r="S80" s="86">
        <f t="shared" si="20"/>
        <v>4.3946461164064081E-2</v>
      </c>
      <c r="T80" s="85">
        <f t="shared" si="20"/>
        <v>4.2131979695431469E-2</v>
      </c>
      <c r="U80" s="86">
        <f t="shared" si="20"/>
        <v>4.314688024802997E-2</v>
      </c>
      <c r="V80" s="85">
        <f t="shared" si="20"/>
        <v>4.6598384177299015E-2</v>
      </c>
      <c r="W80" s="86">
        <f t="shared" si="20"/>
        <v>5.8263123784834739E-2</v>
      </c>
      <c r="X80" s="85">
        <f t="shared" si="20"/>
        <v>4.932101569993437E-2</v>
      </c>
      <c r="Y80" s="86">
        <f t="shared" si="20"/>
        <v>4.3427640004657118E-2</v>
      </c>
      <c r="Z80" s="85">
        <f t="shared" si="20"/>
        <v>5.5286205817954334E-2</v>
      </c>
      <c r="AA80" s="85">
        <f t="shared" si="20"/>
        <v>5.309656883631169E-2</v>
      </c>
      <c r="AB80" s="105">
        <f t="shared" si="20"/>
        <v>5.1106938328199028E-2</v>
      </c>
      <c r="AC80" s="106">
        <f t="shared" si="20"/>
        <v>5.0136605152444648E-2</v>
      </c>
      <c r="AD80" s="18"/>
      <c r="AE80" s="18"/>
    </row>
    <row r="81" spans="1:31" s="8" customFormat="1" x14ac:dyDescent="0.2">
      <c r="A81" s="91" t="s">
        <v>26</v>
      </c>
      <c r="B81" s="85">
        <f>B17/B31</f>
        <v>5.217023738014194E-2</v>
      </c>
      <c r="C81" s="86">
        <f t="shared" ref="C81:AC81" si="21">C17/C31</f>
        <v>5.8212679224065221E-2</v>
      </c>
      <c r="D81" s="85">
        <f t="shared" si="21"/>
        <v>4.8464126777379789E-2</v>
      </c>
      <c r="E81" s="86">
        <f t="shared" si="21"/>
        <v>4.9537942065043541E-2</v>
      </c>
      <c r="F81" s="85">
        <f t="shared" si="21"/>
        <v>4.4037940379403791E-2</v>
      </c>
      <c r="G81" s="86">
        <f t="shared" si="21"/>
        <v>3.8921468052854805E-2</v>
      </c>
      <c r="H81" s="85">
        <f t="shared" si="21"/>
        <v>5.4264065359140232E-2</v>
      </c>
      <c r="I81" s="86">
        <f t="shared" si="21"/>
        <v>5.413504446109247E-2</v>
      </c>
      <c r="J81" s="85">
        <f t="shared" si="21"/>
        <v>4.4676370960358876E-2</v>
      </c>
      <c r="K81" s="86">
        <f t="shared" si="21"/>
        <v>4.1431261770244823E-2</v>
      </c>
      <c r="L81" s="85">
        <f t="shared" si="21"/>
        <v>4.1920919414420575E-2</v>
      </c>
      <c r="M81" s="86">
        <f t="shared" si="21"/>
        <v>5.1975113863007176E-2</v>
      </c>
      <c r="N81" s="85">
        <f t="shared" si="21"/>
        <v>4.430222516650302E-2</v>
      </c>
      <c r="O81" s="86">
        <f t="shared" si="21"/>
        <v>4.8420225174967038E-2</v>
      </c>
      <c r="P81" s="85">
        <f t="shared" si="21"/>
        <v>5.1008771929824559E-2</v>
      </c>
      <c r="Q81" s="86">
        <f t="shared" si="21"/>
        <v>4.289391681343991E-2</v>
      </c>
      <c r="R81" s="85">
        <f t="shared" si="21"/>
        <v>5.0868922817139242E-2</v>
      </c>
      <c r="S81" s="86">
        <f t="shared" si="21"/>
        <v>4.4980734131007907E-2</v>
      </c>
      <c r="T81" s="85">
        <f t="shared" si="21"/>
        <v>4.0203045685279187E-2</v>
      </c>
      <c r="U81" s="86">
        <f t="shared" si="21"/>
        <v>4.3017697971838263E-2</v>
      </c>
      <c r="V81" s="85">
        <f t="shared" si="21"/>
        <v>4.4059864906626639E-2</v>
      </c>
      <c r="W81" s="86">
        <f t="shared" si="21"/>
        <v>5.7960682652840788E-2</v>
      </c>
      <c r="X81" s="85">
        <f t="shared" si="21"/>
        <v>4.8058963097581904E-2</v>
      </c>
      <c r="Y81" s="86">
        <f t="shared" si="21"/>
        <v>4.2205146117126557E-2</v>
      </c>
      <c r="Z81" s="85">
        <f t="shared" si="21"/>
        <v>5.434782608695652E-2</v>
      </c>
      <c r="AA81" s="85">
        <f t="shared" si="21"/>
        <v>5.6442517356324717E-2</v>
      </c>
      <c r="AB81" s="105">
        <f t="shared" si="21"/>
        <v>4.8736359566179076E-2</v>
      </c>
      <c r="AC81" s="106">
        <f t="shared" si="21"/>
        <v>5.0258963141750893E-2</v>
      </c>
      <c r="AD81" s="18"/>
      <c r="AE81" s="18"/>
    </row>
    <row r="82" spans="1:31" s="8" customFormat="1" x14ac:dyDescent="0.2">
      <c r="A82" s="90" t="s">
        <v>27</v>
      </c>
      <c r="B82" s="85">
        <f>B18/B31</f>
        <v>5.1102360452957796E-2</v>
      </c>
      <c r="C82" s="86">
        <f t="shared" ref="C82:AC82" si="22">C18/C31</f>
        <v>6.1516024739949396E-2</v>
      </c>
      <c r="D82" s="85">
        <f t="shared" si="22"/>
        <v>5.2697275588841852E-2</v>
      </c>
      <c r="E82" s="86">
        <f t="shared" si="22"/>
        <v>4.8960369646347965E-2</v>
      </c>
      <c r="F82" s="85">
        <f t="shared" si="22"/>
        <v>4.0263259775454897E-2</v>
      </c>
      <c r="G82" s="86">
        <f t="shared" si="22"/>
        <v>3.9748281300240391E-2</v>
      </c>
      <c r="H82" s="85">
        <f t="shared" si="22"/>
        <v>5.3439344346795183E-2</v>
      </c>
      <c r="I82" s="86">
        <f t="shared" si="22"/>
        <v>5.2658436750160145E-2</v>
      </c>
      <c r="J82" s="85">
        <f t="shared" si="22"/>
        <v>4.9162318044493274E-2</v>
      </c>
      <c r="K82" s="86">
        <f t="shared" si="22"/>
        <v>4.2620675983744673E-2</v>
      </c>
      <c r="L82" s="85">
        <f t="shared" si="22"/>
        <v>4.405527431933233E-2</v>
      </c>
      <c r="M82" s="86">
        <f t="shared" si="22"/>
        <v>5.4267258059714822E-2</v>
      </c>
      <c r="N82" s="85">
        <f t="shared" si="22"/>
        <v>5.0015970094519302E-2</v>
      </c>
      <c r="O82" s="86">
        <f t="shared" si="22"/>
        <v>4.3931940359062782E-2</v>
      </c>
      <c r="P82" s="85">
        <f t="shared" si="22"/>
        <v>5.4824561403508769E-2</v>
      </c>
      <c r="Q82" s="86">
        <f t="shared" si="22"/>
        <v>3.9290069096328407E-2</v>
      </c>
      <c r="R82" s="85">
        <f t="shared" si="22"/>
        <v>5.3788784915218463E-2</v>
      </c>
      <c r="S82" s="86">
        <f t="shared" si="22"/>
        <v>4.84688704116812E-2</v>
      </c>
      <c r="T82" s="85">
        <f t="shared" si="22"/>
        <v>4.4162436548223348E-2</v>
      </c>
      <c r="U82" s="86">
        <f t="shared" si="22"/>
        <v>3.8625500581320242E-2</v>
      </c>
      <c r="V82" s="85">
        <f t="shared" si="22"/>
        <v>5.0373051962385763E-2</v>
      </c>
      <c r="W82" s="86">
        <f t="shared" si="22"/>
        <v>5.3985742060920286E-2</v>
      </c>
      <c r="X82" s="85">
        <f t="shared" si="22"/>
        <v>5.2248977737392094E-2</v>
      </c>
      <c r="Y82" s="86">
        <f t="shared" si="22"/>
        <v>3.6733030620561186E-2</v>
      </c>
      <c r="Z82" s="85">
        <f t="shared" si="22"/>
        <v>5.9561046814722136E-2</v>
      </c>
      <c r="AA82" s="85">
        <f t="shared" si="22"/>
        <v>6.2407579137321735E-2</v>
      </c>
      <c r="AB82" s="105">
        <f t="shared" si="22"/>
        <v>5.1429363769403998E-2</v>
      </c>
      <c r="AC82" s="106">
        <f t="shared" si="22"/>
        <v>5.0310923383785053E-2</v>
      </c>
      <c r="AD82" s="18"/>
      <c r="AE82" s="18"/>
    </row>
    <row r="83" spans="1:31" s="8" customFormat="1" x14ac:dyDescent="0.2">
      <c r="A83" s="91" t="s">
        <v>28</v>
      </c>
      <c r="B83" s="85">
        <f>B19/B31</f>
        <v>5.5996796369218449E-2</v>
      </c>
      <c r="C83" s="86">
        <f t="shared" ref="C83:AC83" si="23">C19/C31</f>
        <v>7.2515462468372219E-2</v>
      </c>
      <c r="D83" s="85">
        <f t="shared" si="23"/>
        <v>6.5125366330185605E-2</v>
      </c>
      <c r="E83" s="86">
        <f t="shared" si="23"/>
        <v>5.4425093300159946E-2</v>
      </c>
      <c r="F83" s="85">
        <f t="shared" si="23"/>
        <v>4.2450638792102209E-2</v>
      </c>
      <c r="G83" s="86">
        <f t="shared" si="23"/>
        <v>6.2960297652769059E-2</v>
      </c>
      <c r="H83" s="85">
        <f t="shared" si="23"/>
        <v>6.127419396407309E-2</v>
      </c>
      <c r="I83" s="86">
        <f t="shared" si="23"/>
        <v>6.40044298231328E-2</v>
      </c>
      <c r="J83" s="85">
        <f t="shared" si="23"/>
        <v>5.9141261558179989E-2</v>
      </c>
      <c r="K83" s="86">
        <f t="shared" si="23"/>
        <v>3.5186837149370605E-2</v>
      </c>
      <c r="L83" s="85">
        <f t="shared" si="23"/>
        <v>6.5289369270762079E-2</v>
      </c>
      <c r="M83" s="86">
        <f t="shared" si="23"/>
        <v>4.8075491917959096E-2</v>
      </c>
      <c r="N83" s="85">
        <f t="shared" si="23"/>
        <v>6.8695065832278523E-2</v>
      </c>
      <c r="O83" s="86">
        <f t="shared" si="23"/>
        <v>4.7786286641647226E-2</v>
      </c>
      <c r="P83" s="85">
        <f t="shared" si="23"/>
        <v>6.8289473684210525E-2</v>
      </c>
      <c r="Q83" s="86">
        <f t="shared" si="23"/>
        <v>4.9370004064489909E-2</v>
      </c>
      <c r="R83" s="85">
        <f t="shared" si="23"/>
        <v>5.6163371561246747E-2</v>
      </c>
      <c r="S83" s="86">
        <f t="shared" si="23"/>
        <v>6.0190630703711216E-2</v>
      </c>
      <c r="T83" s="85">
        <f t="shared" si="23"/>
        <v>8.7005076142131973E-2</v>
      </c>
      <c r="U83" s="86">
        <f t="shared" si="23"/>
        <v>3.3974938638418807E-2</v>
      </c>
      <c r="V83" s="85">
        <f t="shared" si="23"/>
        <v>6.5802834311950914E-2</v>
      </c>
      <c r="W83" s="86">
        <f t="shared" si="23"/>
        <v>5.888960898682221E-2</v>
      </c>
      <c r="X83" s="85">
        <f t="shared" si="23"/>
        <v>7.0245847846938256E-2</v>
      </c>
      <c r="Y83" s="86">
        <f t="shared" si="23"/>
        <v>3.9119804400977995E-2</v>
      </c>
      <c r="Z83" s="85">
        <f t="shared" si="23"/>
        <v>6.3888020018767588E-2</v>
      </c>
      <c r="AA83" s="85">
        <f t="shared" si="23"/>
        <v>6.5615679590967188E-2</v>
      </c>
      <c r="AB83" s="105">
        <f t="shared" si="23"/>
        <v>6.2370110994540484E-2</v>
      </c>
      <c r="AC83" s="106">
        <f t="shared" si="23"/>
        <v>5.8304419972846584E-2</v>
      </c>
      <c r="AD83" s="18"/>
      <c r="AE83" s="18"/>
    </row>
    <row r="84" spans="1:31" s="8" customFormat="1" x14ac:dyDescent="0.2">
      <c r="A84" s="90" t="s">
        <v>29</v>
      </c>
      <c r="B84" s="85">
        <f>B20/B31</f>
        <v>6.7787937440210014E-2</v>
      </c>
      <c r="C84" s="86">
        <f t="shared" ref="C84:AC84" si="24">C20/C31</f>
        <v>8.1002249086308681E-2</v>
      </c>
      <c r="D84" s="85">
        <f t="shared" si="24"/>
        <v>9.0741343753391948E-2</v>
      </c>
      <c r="E84" s="86">
        <f t="shared" si="24"/>
        <v>7.1263550737515544E-2</v>
      </c>
      <c r="F84" s="85">
        <f t="shared" si="24"/>
        <v>5.6387921022067362E-2</v>
      </c>
      <c r="G84" s="86">
        <f t="shared" si="24"/>
        <v>9.5879713983861831E-2</v>
      </c>
      <c r="H84" s="85">
        <f t="shared" si="24"/>
        <v>6.8374526429731186E-2</v>
      </c>
      <c r="I84" s="86">
        <f t="shared" si="24"/>
        <v>8.1213424101277923E-2</v>
      </c>
      <c r="J84" s="85">
        <f t="shared" si="24"/>
        <v>0.10427538222100155</v>
      </c>
      <c r="K84" s="86">
        <f t="shared" si="24"/>
        <v>3.4790365744870648E-2</v>
      </c>
      <c r="L84" s="85">
        <f t="shared" si="24"/>
        <v>9.4103160487070736E-2</v>
      </c>
      <c r="M84" s="86">
        <f t="shared" si="24"/>
        <v>4.8164796237311347E-2</v>
      </c>
      <c r="N84" s="85">
        <f t="shared" si="24"/>
        <v>8.5126518637691787E-2</v>
      </c>
      <c r="O84" s="86">
        <f t="shared" si="24"/>
        <v>5.7878588092098587E-2</v>
      </c>
      <c r="P84" s="85">
        <f t="shared" si="24"/>
        <v>9.2456140350877195E-2</v>
      </c>
      <c r="Q84" s="86">
        <f t="shared" si="24"/>
        <v>5.7336404281262701E-2</v>
      </c>
      <c r="R84" s="85">
        <f t="shared" si="24"/>
        <v>8.4570463660029557E-2</v>
      </c>
      <c r="S84" s="86">
        <f t="shared" si="24"/>
        <v>7.9821537213546942E-2</v>
      </c>
      <c r="T84" s="85">
        <f t="shared" si="24"/>
        <v>0.14081218274111676</v>
      </c>
      <c r="U84" s="86">
        <f t="shared" si="24"/>
        <v>3.4362485466993928E-2</v>
      </c>
      <c r="V84" s="85">
        <f t="shared" si="24"/>
        <v>0.10454284579047282</v>
      </c>
      <c r="W84" s="86">
        <f t="shared" si="24"/>
        <v>6.7336357744653269E-2</v>
      </c>
      <c r="X84" s="85">
        <f t="shared" si="24"/>
        <v>8.9302842142460495E-2</v>
      </c>
      <c r="Y84" s="86">
        <f t="shared" si="24"/>
        <v>4.4824775876120618E-2</v>
      </c>
      <c r="Z84" s="85">
        <f t="shared" si="24"/>
        <v>8.2016995099572512E-2</v>
      </c>
      <c r="AA84" s="85">
        <f t="shared" si="24"/>
        <v>8.398706734504624E-2</v>
      </c>
      <c r="AB84" s="105">
        <f t="shared" si="24"/>
        <v>8.3012021624222332E-2</v>
      </c>
      <c r="AC84" s="106">
        <f t="shared" si="24"/>
        <v>7.2739310437304097E-2</v>
      </c>
      <c r="AD84" s="18"/>
      <c r="AE84" s="18"/>
    </row>
    <row r="85" spans="1:31" s="8" customFormat="1" x14ac:dyDescent="0.2">
      <c r="A85" s="91" t="s">
        <v>30</v>
      </c>
      <c r="B85" s="85">
        <f>B21/B31</f>
        <v>7.9712563127099595E-2</v>
      </c>
      <c r="C85" s="86">
        <f t="shared" ref="C85:AC85" si="25">C21/C31</f>
        <v>9.4321057070565081E-2</v>
      </c>
      <c r="D85" s="85">
        <f t="shared" si="25"/>
        <v>7.7716270487354827E-2</v>
      </c>
      <c r="E85" s="86">
        <f t="shared" si="25"/>
        <v>9.4233161542562643E-2</v>
      </c>
      <c r="F85" s="85">
        <f t="shared" si="25"/>
        <v>5.1838946960898177E-2</v>
      </c>
      <c r="G85" s="86">
        <f t="shared" si="25"/>
        <v>0.12680865397865598</v>
      </c>
      <c r="H85" s="85">
        <f t="shared" si="25"/>
        <v>7.7987680729878092E-2</v>
      </c>
      <c r="I85" s="86">
        <f t="shared" si="25"/>
        <v>9.5773210427456221E-2</v>
      </c>
      <c r="J85" s="85">
        <f t="shared" si="25"/>
        <v>0.13860660990570356</v>
      </c>
      <c r="K85" s="86">
        <f t="shared" si="25"/>
        <v>3.7565665576370304E-2</v>
      </c>
      <c r="L85" s="85">
        <f t="shared" si="25"/>
        <v>0.11063072923792584</v>
      </c>
      <c r="M85" s="86">
        <f t="shared" si="25"/>
        <v>4.3461435418093053E-2</v>
      </c>
      <c r="N85" s="85">
        <f t="shared" si="25"/>
        <v>8.5505069026297426E-2</v>
      </c>
      <c r="O85" s="86">
        <f t="shared" si="25"/>
        <v>6.040166345471143E-2</v>
      </c>
      <c r="P85" s="85">
        <f t="shared" si="25"/>
        <v>9.2456140350877195E-2</v>
      </c>
      <c r="Q85" s="86">
        <f t="shared" si="25"/>
        <v>6.9800839994580685E-2</v>
      </c>
      <c r="R85" s="85">
        <f t="shared" si="25"/>
        <v>9.6689650320129453E-2</v>
      </c>
      <c r="S85" s="86">
        <f t="shared" si="25"/>
        <v>8.7102007706347601E-2</v>
      </c>
      <c r="T85" s="85">
        <f t="shared" si="25"/>
        <v>0.13421319796954315</v>
      </c>
      <c r="U85" s="86">
        <f t="shared" si="25"/>
        <v>3.7850406924170001E-2</v>
      </c>
      <c r="V85" s="85">
        <f t="shared" si="25"/>
        <v>0.1014083263432078</v>
      </c>
      <c r="W85" s="86">
        <f t="shared" si="25"/>
        <v>7.4594944912508107E-2</v>
      </c>
      <c r="X85" s="85">
        <f t="shared" si="25"/>
        <v>0.10116613660457367</v>
      </c>
      <c r="Y85" s="86">
        <f t="shared" si="25"/>
        <v>5.8970776574688556E-2</v>
      </c>
      <c r="Z85" s="85">
        <f t="shared" si="25"/>
        <v>7.6686476905432177E-2</v>
      </c>
      <c r="AA85" s="85">
        <f t="shared" si="25"/>
        <v>9.5378330283967014E-2</v>
      </c>
      <c r="AB85" s="105">
        <f t="shared" si="25"/>
        <v>8.6956303835025089E-2</v>
      </c>
      <c r="AC85" s="106">
        <f t="shared" si="25"/>
        <v>8.4537637652737974E-2</v>
      </c>
      <c r="AD85" s="18"/>
      <c r="AE85" s="18"/>
    </row>
    <row r="86" spans="1:31" s="8" customFormat="1" x14ac:dyDescent="0.2">
      <c r="A86" s="90" t="s">
        <v>31</v>
      </c>
      <c r="B86" s="85">
        <f>B22/B31</f>
        <v>7.6842643885292217E-2</v>
      </c>
      <c r="C86" s="86">
        <f t="shared" ref="C86:AC86" si="26">C22/C31</f>
        <v>9.7518976665729548E-2</v>
      </c>
      <c r="D86" s="85">
        <f t="shared" si="26"/>
        <v>6.4528383805492237E-2</v>
      </c>
      <c r="E86" s="86">
        <f t="shared" si="26"/>
        <v>9.0367869202061496E-2</v>
      </c>
      <c r="F86" s="85">
        <f t="shared" si="26"/>
        <v>5.0580720092915213E-2</v>
      </c>
      <c r="G86" s="86">
        <f t="shared" si="26"/>
        <v>0.12977905712667084</v>
      </c>
      <c r="H86" s="85">
        <f t="shared" si="26"/>
        <v>6.794927965774078E-2</v>
      </c>
      <c r="I86" s="86">
        <f t="shared" si="26"/>
        <v>9.3395437716469604E-2</v>
      </c>
      <c r="J86" s="85">
        <f t="shared" si="26"/>
        <v>0.11159937746040464</v>
      </c>
      <c r="K86" s="86">
        <f t="shared" si="26"/>
        <v>3.9052433343245117E-2</v>
      </c>
      <c r="L86" s="85">
        <f t="shared" si="26"/>
        <v>0.10543165959775619</v>
      </c>
      <c r="M86" s="86">
        <f t="shared" si="26"/>
        <v>3.7984103831155303E-2</v>
      </c>
      <c r="N86" s="85">
        <f t="shared" si="26"/>
        <v>8.2997172701785096E-2</v>
      </c>
      <c r="O86" s="86">
        <f t="shared" si="26"/>
        <v>6.4623694086621358E-2</v>
      </c>
      <c r="P86" s="85">
        <f t="shared" si="26"/>
        <v>8.1337719298245612E-2</v>
      </c>
      <c r="Q86" s="86">
        <f t="shared" si="26"/>
        <v>7.5382739466196988E-2</v>
      </c>
      <c r="R86" s="85">
        <f t="shared" si="26"/>
        <v>8.4517695067895582E-2</v>
      </c>
      <c r="S86" s="86">
        <f t="shared" si="26"/>
        <v>8.9312512674913816E-2</v>
      </c>
      <c r="T86" s="85">
        <f t="shared" si="26"/>
        <v>8.8020304568527913E-2</v>
      </c>
      <c r="U86" s="86">
        <f t="shared" si="26"/>
        <v>3.5912672781294404E-2</v>
      </c>
      <c r="V86" s="85">
        <f t="shared" si="26"/>
        <v>0.10867069886539225</v>
      </c>
      <c r="W86" s="86">
        <f t="shared" si="26"/>
        <v>6.9042989846619135E-2</v>
      </c>
      <c r="X86" s="85">
        <f t="shared" si="26"/>
        <v>9.2760866272906251E-2</v>
      </c>
      <c r="Y86" s="86">
        <f t="shared" si="26"/>
        <v>6.0658982419373619E-2</v>
      </c>
      <c r="Z86" s="85">
        <f t="shared" si="26"/>
        <v>8.3906787613387546E-2</v>
      </c>
      <c r="AA86" s="85">
        <f t="shared" si="26"/>
        <v>9.4450988746585127E-2</v>
      </c>
      <c r="AB86" s="105">
        <f t="shared" si="26"/>
        <v>8.1916109243753629E-2</v>
      </c>
      <c r="AC86" s="106">
        <f t="shared" si="26"/>
        <v>8.4926501399574264E-2</v>
      </c>
      <c r="AD86" s="18"/>
      <c r="AE86" s="18"/>
    </row>
    <row r="87" spans="1:31" s="8" customFormat="1" x14ac:dyDescent="0.2">
      <c r="A87" s="91" t="s">
        <v>32</v>
      </c>
      <c r="B87" s="85">
        <f>B23/B31</f>
        <v>7.7799283632561347E-2</v>
      </c>
      <c r="C87" s="86">
        <f t="shared" ref="C87:AC87" si="27">C23/C31</f>
        <v>8.0967107112735456E-2</v>
      </c>
      <c r="D87" s="85">
        <f t="shared" si="27"/>
        <v>3.7284272224031259E-2</v>
      </c>
      <c r="E87" s="86">
        <f t="shared" si="27"/>
        <v>8.9123867069486398E-2</v>
      </c>
      <c r="F87" s="85">
        <f t="shared" si="27"/>
        <v>3.6914440572977159E-2</v>
      </c>
      <c r="G87" s="86">
        <f t="shared" si="27"/>
        <v>0.11693282907932814</v>
      </c>
      <c r="H87" s="85">
        <f t="shared" si="27"/>
        <v>5.6725342130357466E-2</v>
      </c>
      <c r="I87" s="86">
        <f t="shared" si="27"/>
        <v>9.0333648198212865E-2</v>
      </c>
      <c r="J87" s="85">
        <f t="shared" si="27"/>
        <v>0.1039091824590314</v>
      </c>
      <c r="K87" s="86">
        <f t="shared" si="27"/>
        <v>3.7763901278620282E-2</v>
      </c>
      <c r="L87" s="85">
        <f t="shared" si="27"/>
        <v>9.7003694075796967E-2</v>
      </c>
      <c r="M87" s="86">
        <f t="shared" si="27"/>
        <v>3.57217277408984E-2</v>
      </c>
      <c r="N87" s="85">
        <f t="shared" si="27"/>
        <v>7.0777092969609504E-2</v>
      </c>
      <c r="O87" s="86">
        <f t="shared" si="27"/>
        <v>6.1530074044020694E-2</v>
      </c>
      <c r="P87" s="85">
        <f t="shared" si="27"/>
        <v>4.8969298245614037E-2</v>
      </c>
      <c r="Q87" s="86">
        <f t="shared" si="27"/>
        <v>7.7984013006367703E-2</v>
      </c>
      <c r="R87" s="85">
        <f t="shared" si="27"/>
        <v>5.4210933652290155E-2</v>
      </c>
      <c r="S87" s="86">
        <f t="shared" si="27"/>
        <v>7.8219428107888872E-2</v>
      </c>
      <c r="T87" s="85">
        <f t="shared" si="27"/>
        <v>5.5228426395939084E-2</v>
      </c>
      <c r="U87" s="86">
        <f t="shared" si="27"/>
        <v>4.1079963828962666E-2</v>
      </c>
      <c r="V87" s="85">
        <f t="shared" si="27"/>
        <v>0.10184980795549865</v>
      </c>
      <c r="W87" s="86">
        <f t="shared" si="27"/>
        <v>5.4828256642903438E-2</v>
      </c>
      <c r="X87" s="85">
        <f t="shared" si="27"/>
        <v>6.5626735322328239E-2</v>
      </c>
      <c r="Y87" s="86">
        <f t="shared" si="27"/>
        <v>5.6933286762137617E-2</v>
      </c>
      <c r="Z87" s="85">
        <f t="shared" si="27"/>
        <v>7.2998123240538004E-2</v>
      </c>
      <c r="AA87" s="85">
        <f t="shared" si="27"/>
        <v>7.4901626607183136E-2</v>
      </c>
      <c r="AB87" s="105">
        <f t="shared" si="27"/>
        <v>6.6539923954372623E-2</v>
      </c>
      <c r="AC87" s="106">
        <f t="shared" si="27"/>
        <v>7.6349709190258297E-2</v>
      </c>
      <c r="AD87" s="18"/>
      <c r="AE87" s="18"/>
    </row>
    <row r="88" spans="1:31" s="8" customFormat="1" x14ac:dyDescent="0.2">
      <c r="A88" s="90" t="s">
        <v>33</v>
      </c>
      <c r="B88" s="85">
        <f>B24/B31</f>
        <v>5.3594073283054128E-2</v>
      </c>
      <c r="C88" s="86">
        <f t="shared" ref="C88:AC88" si="28">C24/C31</f>
        <v>5.8564098959797584E-2</v>
      </c>
      <c r="D88" s="85">
        <f t="shared" si="28"/>
        <v>3.1260175838489092E-2</v>
      </c>
      <c r="E88" s="86">
        <f t="shared" si="28"/>
        <v>7.0819264261595877E-2</v>
      </c>
      <c r="F88" s="85">
        <f t="shared" si="28"/>
        <v>2.8203639179248934E-2</v>
      </c>
      <c r="G88" s="86">
        <f t="shared" si="28"/>
        <v>8.033868720429943E-2</v>
      </c>
      <c r="H88" s="85">
        <f t="shared" si="28"/>
        <v>4.2189634287776091E-2</v>
      </c>
      <c r="I88" s="86">
        <f t="shared" si="28"/>
        <v>6.3146694461635344E-2</v>
      </c>
      <c r="J88" s="85">
        <f t="shared" si="28"/>
        <v>7.9556898288016112E-2</v>
      </c>
      <c r="K88" s="86">
        <f t="shared" si="28"/>
        <v>2.7158291208246605E-2</v>
      </c>
      <c r="L88" s="85">
        <f t="shared" si="28"/>
        <v>6.8107812286222466E-2</v>
      </c>
      <c r="M88" s="86">
        <f t="shared" si="28"/>
        <v>2.640431042181407E-2</v>
      </c>
      <c r="N88" s="85">
        <f t="shared" si="28"/>
        <v>6.2945831805330463E-2</v>
      </c>
      <c r="O88" s="86">
        <f t="shared" si="28"/>
        <v>5.0017750278932953E-2</v>
      </c>
      <c r="P88" s="85">
        <f t="shared" si="28"/>
        <v>2.9232456140350877E-2</v>
      </c>
      <c r="Q88" s="86">
        <f t="shared" si="28"/>
        <v>6.6169895678092394E-2</v>
      </c>
      <c r="R88" s="85">
        <f t="shared" si="28"/>
        <v>3.4915218461971431E-2</v>
      </c>
      <c r="S88" s="86">
        <f t="shared" si="28"/>
        <v>6.4753599675522203E-2</v>
      </c>
      <c r="T88" s="85">
        <f t="shared" si="28"/>
        <v>2.4568527918781728E-2</v>
      </c>
      <c r="U88" s="86">
        <f t="shared" si="28"/>
        <v>4.0304870171812425E-2</v>
      </c>
      <c r="V88" s="85">
        <f t="shared" si="28"/>
        <v>7.5382985298662317E-2</v>
      </c>
      <c r="W88" s="86">
        <f t="shared" si="28"/>
        <v>3.8626053143227479E-2</v>
      </c>
      <c r="X88" s="85">
        <f t="shared" si="28"/>
        <v>3.2762885557070021E-2</v>
      </c>
      <c r="Y88" s="86">
        <f t="shared" si="28"/>
        <v>5.5361508906741179E-2</v>
      </c>
      <c r="Z88" s="85">
        <f t="shared" si="28"/>
        <v>5.2679595454071526E-2</v>
      </c>
      <c r="AA88" s="85">
        <f t="shared" si="28"/>
        <v>4.750745632722625E-2</v>
      </c>
      <c r="AB88" s="105">
        <f t="shared" si="28"/>
        <v>4.7962872626915343E-2</v>
      </c>
      <c r="AC88" s="106">
        <f t="shared" si="28"/>
        <v>5.6272942122994919E-2</v>
      </c>
      <c r="AD88" s="18"/>
      <c r="AE88" s="18"/>
    </row>
    <row r="89" spans="1:31" s="8" customFormat="1" x14ac:dyDescent="0.2">
      <c r="A89" s="91" t="s">
        <v>34</v>
      </c>
      <c r="B89" s="85">
        <f>B25/B31</f>
        <v>1.782019622238537E-2</v>
      </c>
      <c r="C89" s="86">
        <f t="shared" ref="C89:AC89" si="29">C25/C31</f>
        <v>2.8851560303626653E-2</v>
      </c>
      <c r="D89" s="85">
        <f t="shared" si="29"/>
        <v>1.1831108216650385E-2</v>
      </c>
      <c r="E89" s="86">
        <f t="shared" si="29"/>
        <v>5.051537231206682E-2</v>
      </c>
      <c r="F89" s="85">
        <f t="shared" si="29"/>
        <v>1.0820751064653503E-2</v>
      </c>
      <c r="G89" s="86">
        <f t="shared" si="29"/>
        <v>4.68527506851832E-2</v>
      </c>
      <c r="H89" s="85">
        <f t="shared" si="29"/>
        <v>1.7924795752686785E-2</v>
      </c>
      <c r="I89" s="86">
        <f t="shared" si="29"/>
        <v>4.5123394460549603E-2</v>
      </c>
      <c r="J89" s="85">
        <f t="shared" si="29"/>
        <v>1.9133937562940583E-2</v>
      </c>
      <c r="K89" s="86">
        <f t="shared" si="29"/>
        <v>2.0616513033997422E-2</v>
      </c>
      <c r="L89" s="85">
        <f t="shared" si="29"/>
        <v>7.1582979887809553E-2</v>
      </c>
      <c r="M89" s="86">
        <f t="shared" si="29"/>
        <v>1.7146429315631234E-2</v>
      </c>
      <c r="N89" s="85">
        <f t="shared" si="29"/>
        <v>3.4956762447801451E-2</v>
      </c>
      <c r="O89" s="86">
        <f t="shared" si="29"/>
        <v>3.749112486053352E-2</v>
      </c>
      <c r="P89" s="85">
        <f t="shared" si="29"/>
        <v>2.1973684210526315E-2</v>
      </c>
      <c r="Q89" s="86">
        <f t="shared" si="29"/>
        <v>4.3842297791627148E-2</v>
      </c>
      <c r="R89" s="85">
        <f t="shared" si="29"/>
        <v>2.5592767184971506E-2</v>
      </c>
      <c r="S89" s="86">
        <f t="shared" si="29"/>
        <v>4.6866761306023116E-2</v>
      </c>
      <c r="T89" s="85">
        <f t="shared" si="29"/>
        <v>1.6142131979695433E-2</v>
      </c>
      <c r="U89" s="86">
        <f t="shared" si="29"/>
        <v>3.4491667743185635E-2</v>
      </c>
      <c r="V89" s="85">
        <f t="shared" si="29"/>
        <v>6.0637499448147981E-2</v>
      </c>
      <c r="W89" s="86">
        <f t="shared" si="29"/>
        <v>2.086843810758263E-2</v>
      </c>
      <c r="X89" s="85">
        <f t="shared" si="29"/>
        <v>1.5498005956888283E-2</v>
      </c>
      <c r="Y89" s="86">
        <f t="shared" si="29"/>
        <v>4.4009779951100246E-2</v>
      </c>
      <c r="Z89" s="85">
        <f t="shared" si="29"/>
        <v>3.3560108434991139E-2</v>
      </c>
      <c r="AA89" s="85">
        <f t="shared" si="29"/>
        <v>2.9273916639514775E-2</v>
      </c>
      <c r="AB89" s="105">
        <f t="shared" si="29"/>
        <v>2.8903018436721082E-2</v>
      </c>
      <c r="AC89" s="106">
        <f t="shared" si="29"/>
        <v>3.6858249107457136E-2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0">C26/C31</f>
        <v>1.3476946865335957E-2</v>
      </c>
      <c r="D90" s="85">
        <f t="shared" si="30"/>
        <v>1.6281341582546403E-4</v>
      </c>
      <c r="E90" s="86">
        <f t="shared" si="30"/>
        <v>2.3458325928558735E-2</v>
      </c>
      <c r="F90" s="85">
        <f t="shared" si="30"/>
        <v>2.1293070073557878E-4</v>
      </c>
      <c r="G90" s="86">
        <f t="shared" si="30"/>
        <v>1.6582199017010916E-2</v>
      </c>
      <c r="H90" s="85">
        <f t="shared" si="30"/>
        <v>1.6881008221437592E-3</v>
      </c>
      <c r="I90" s="86">
        <f t="shared" si="30"/>
        <v>1.2876887832101017E-2</v>
      </c>
      <c r="J90" s="85">
        <f t="shared" si="30"/>
        <v>3.2957978577313925E-3</v>
      </c>
      <c r="K90" s="86">
        <f t="shared" si="30"/>
        <v>5.4514818118743189E-3</v>
      </c>
      <c r="L90" s="85">
        <f t="shared" si="30"/>
        <v>1.0781228622246545E-2</v>
      </c>
      <c r="M90" s="86">
        <f t="shared" si="30"/>
        <v>4.7033608192182897E-3</v>
      </c>
      <c r="N90" s="85">
        <f t="shared" si="30"/>
        <v>4.0930760767984098E-3</v>
      </c>
      <c r="O90" s="86">
        <f t="shared" si="30"/>
        <v>6.3901004158636778E-3</v>
      </c>
      <c r="P90" s="85">
        <f t="shared" si="30"/>
        <v>2.8070175438596489E-3</v>
      </c>
      <c r="Q90" s="86">
        <f t="shared" si="30"/>
        <v>7.045115837962336E-3</v>
      </c>
      <c r="R90" s="85">
        <f t="shared" si="30"/>
        <v>4.8019418841905295E-3</v>
      </c>
      <c r="S90" s="86">
        <f t="shared" si="30"/>
        <v>4.2790509024538629E-3</v>
      </c>
      <c r="T90" s="85">
        <f t="shared" si="30"/>
        <v>4.2639593908629439E-3</v>
      </c>
      <c r="U90" s="86">
        <f t="shared" si="30"/>
        <v>1.9377341428755974E-3</v>
      </c>
      <c r="V90" s="85">
        <f t="shared" si="30"/>
        <v>7.2623725221844506E-3</v>
      </c>
      <c r="W90" s="86">
        <f t="shared" si="30"/>
        <v>7.3449989198531005E-4</v>
      </c>
      <c r="X90" s="85">
        <f t="shared" si="30"/>
        <v>1.7921146953405018E-3</v>
      </c>
      <c r="Y90" s="86">
        <f t="shared" si="30"/>
        <v>5.4139015019210616E-3</v>
      </c>
      <c r="Z90" s="85">
        <f t="shared" si="30"/>
        <v>2.8933375039099157E-3</v>
      </c>
      <c r="AA90" s="85">
        <f t="shared" si="30"/>
        <v>2.2932905586606181E-3</v>
      </c>
      <c r="AB90" s="105">
        <f t="shared" si="30"/>
        <v>3.3178079079433601E-3</v>
      </c>
      <c r="AC90" s="106">
        <f t="shared" si="30"/>
        <v>8.509746735723505E-3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1">C27/C31</f>
        <v>0</v>
      </c>
      <c r="D91" s="85">
        <f t="shared" si="31"/>
        <v>0</v>
      </c>
      <c r="E91" s="86">
        <f t="shared" si="31"/>
        <v>0</v>
      </c>
      <c r="F91" s="85">
        <f t="shared" si="31"/>
        <v>0</v>
      </c>
      <c r="G91" s="86">
        <f t="shared" si="31"/>
        <v>0</v>
      </c>
      <c r="H91" s="85">
        <f t="shared" si="31"/>
        <v>0</v>
      </c>
      <c r="I91" s="86">
        <f t="shared" si="31"/>
        <v>0</v>
      </c>
      <c r="J91" s="85">
        <f t="shared" si="31"/>
        <v>0</v>
      </c>
      <c r="K91" s="86">
        <f t="shared" si="31"/>
        <v>0</v>
      </c>
      <c r="L91" s="85">
        <f t="shared" si="31"/>
        <v>0</v>
      </c>
      <c r="M91" s="86">
        <f t="shared" si="31"/>
        <v>0</v>
      </c>
      <c r="N91" s="85">
        <f t="shared" si="31"/>
        <v>0</v>
      </c>
      <c r="O91" s="86">
        <f t="shared" si="31"/>
        <v>6.0858099198701689E-4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0</v>
      </c>
      <c r="AC91" s="106">
        <f t="shared" si="31"/>
        <v>8.0454568310956901E-5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1</v>
      </c>
      <c r="C95" s="82">
        <f t="shared" ref="C95:AC95" si="35">SUM(C71:C94)</f>
        <v>0.99999999999999989</v>
      </c>
      <c r="D95" s="81">
        <f t="shared" si="35"/>
        <v>0.99999999999999989</v>
      </c>
      <c r="E95" s="82">
        <f t="shared" si="35"/>
        <v>1</v>
      </c>
      <c r="F95" s="81">
        <f t="shared" si="35"/>
        <v>1</v>
      </c>
      <c r="G95" s="82">
        <f t="shared" si="35"/>
        <v>1.0000000000000002</v>
      </c>
      <c r="H95" s="81">
        <f t="shared" si="35"/>
        <v>1</v>
      </c>
      <c r="I95" s="82">
        <f t="shared" si="35"/>
        <v>1</v>
      </c>
      <c r="J95" s="81">
        <f t="shared" si="35"/>
        <v>1</v>
      </c>
      <c r="K95" s="81">
        <f t="shared" si="35"/>
        <v>1.0000000000000002</v>
      </c>
      <c r="L95" s="81">
        <f t="shared" si="35"/>
        <v>0.99999999999999989</v>
      </c>
      <c r="M95" s="82">
        <f t="shared" si="35"/>
        <v>1</v>
      </c>
      <c r="N95" s="81">
        <f t="shared" si="35"/>
        <v>0.99999999999999989</v>
      </c>
      <c r="O95" s="82">
        <f t="shared" si="35"/>
        <v>0.99999999999999989</v>
      </c>
      <c r="P95" s="81">
        <f t="shared" si="35"/>
        <v>1.0000000000000002</v>
      </c>
      <c r="Q95" s="82">
        <f t="shared" si="35"/>
        <v>1</v>
      </c>
      <c r="R95" s="81">
        <f t="shared" si="35"/>
        <v>0.99999999999999978</v>
      </c>
      <c r="S95" s="82">
        <f t="shared" si="35"/>
        <v>0.99999999999999967</v>
      </c>
      <c r="T95" s="81">
        <f t="shared" si="35"/>
        <v>0.99999999999999989</v>
      </c>
      <c r="U95" s="82">
        <f t="shared" si="35"/>
        <v>0.99999999999999989</v>
      </c>
      <c r="V95" s="81">
        <f t="shared" si="35"/>
        <v>1</v>
      </c>
      <c r="W95" s="82">
        <f t="shared" si="35"/>
        <v>1</v>
      </c>
      <c r="X95" s="81">
        <f t="shared" si="35"/>
        <v>0.99999999999999989</v>
      </c>
      <c r="Y95" s="82">
        <f t="shared" si="35"/>
        <v>1</v>
      </c>
      <c r="Z95" s="81">
        <f t="shared" si="35"/>
        <v>1</v>
      </c>
      <c r="AA95" s="81">
        <f t="shared" si="35"/>
        <v>0.99999999999999989</v>
      </c>
      <c r="AB95" s="81">
        <f t="shared" si="35"/>
        <v>0.99999999999999978</v>
      </c>
      <c r="AC95" s="83">
        <f t="shared" si="35"/>
        <v>1</v>
      </c>
      <c r="AD95" s="84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M33" sqref="M33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303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4.25" thickTop="1" thickBot="1" x14ac:dyDescent="0.25">
      <c r="A7" s="93" t="s">
        <v>16</v>
      </c>
      <c r="B7" s="35">
        <f>SUM(Daily!B71,Daily!B288,Daily!B505,Daily!B722,Daily!B939)</f>
        <v>0</v>
      </c>
      <c r="C7" s="35">
        <f>SUM(Daily!C71,Daily!C288,Daily!C505,Daily!C722,Daily!C939)</f>
        <v>0</v>
      </c>
      <c r="D7" s="35">
        <f>SUM(Daily!D71,Daily!D288,Daily!D505,Daily!D722,Daily!D939)</f>
        <v>0</v>
      </c>
      <c r="E7" s="35">
        <f>SUM(Daily!E71,Daily!E288,Daily!E505,Daily!E722,Daily!E939)</f>
        <v>0</v>
      </c>
      <c r="F7" s="35">
        <f>SUM(Daily!F71,Daily!F288,Daily!F505,Daily!F722,Daily!F939)</f>
        <v>0</v>
      </c>
      <c r="G7" s="35">
        <f>SUM(Daily!G71,Daily!G288,Daily!G505,Daily!G722,Daily!G939)</f>
        <v>0</v>
      </c>
      <c r="H7" s="35">
        <f>SUM(Daily!H71,Daily!H288,Daily!H505,Daily!H722,Daily!H939)</f>
        <v>0</v>
      </c>
      <c r="I7" s="35">
        <f>SUM(Daily!I71,Daily!I288,Daily!I505,Daily!I722,Daily!I939)</f>
        <v>0</v>
      </c>
      <c r="J7" s="35">
        <f>SUM(Daily!J71,Daily!J288,Daily!J505,Daily!J722,Daily!J939)</f>
        <v>0</v>
      </c>
      <c r="K7" s="35">
        <f>SUM(Daily!K71,Daily!K288,Daily!K505,Daily!K722,Daily!K939)</f>
        <v>0</v>
      </c>
      <c r="L7" s="35">
        <f>SUM(Daily!L71,Daily!L288,Daily!L505,Daily!L722,Daily!L939)</f>
        <v>0</v>
      </c>
      <c r="M7" s="35">
        <f>SUM(Daily!M71,Daily!M288,Daily!M505,Daily!M722,Daily!M939)</f>
        <v>0</v>
      </c>
      <c r="N7" s="35">
        <f>SUM(Daily!N71,Daily!N288,Daily!N505,Daily!N722,Daily!N939)</f>
        <v>0</v>
      </c>
      <c r="O7" s="35">
        <f>SUM(Daily!O71,Daily!O288,Daily!O505,Daily!O722,Daily!O939)</f>
        <v>0</v>
      </c>
      <c r="P7" s="35">
        <f>SUM(Daily!P71,Daily!P288,Daily!P505,Daily!P722,Daily!P939)</f>
        <v>0</v>
      </c>
      <c r="Q7" s="35">
        <f>SUM(Daily!Q71,Daily!Q288,Daily!Q505,Daily!Q722,Daily!Q939)</f>
        <v>0</v>
      </c>
      <c r="R7" s="35">
        <f>SUM(Daily!R71,Daily!R288,Daily!R505,Daily!R722,Daily!R939)</f>
        <v>0</v>
      </c>
      <c r="S7" s="35">
        <f>SUM(Daily!S71,Daily!S288,Daily!S505,Daily!S722,Daily!S939)</f>
        <v>0</v>
      </c>
      <c r="T7" s="35">
        <f>SUM(Daily!T71,Daily!T288,Daily!T505,Daily!T722,Daily!T939)</f>
        <v>0</v>
      </c>
      <c r="U7" s="35">
        <f>SUM(Daily!U71,Daily!U288,Daily!U505,Daily!U722,Daily!U939)</f>
        <v>0</v>
      </c>
      <c r="V7" s="35">
        <f>SUM(Daily!V71,Daily!V288,Daily!V505,Daily!V722,Daily!V939)</f>
        <v>0</v>
      </c>
      <c r="W7" s="35">
        <f>SUM(Daily!W71,Daily!W288,Daily!W505,Daily!W722,Daily!W939)</f>
        <v>0</v>
      </c>
      <c r="X7" s="35">
        <f>SUM(Daily!X71,Daily!X288,Daily!X505,Daily!X722,Daily!X939)</f>
        <v>0</v>
      </c>
      <c r="Y7" s="35">
        <f>SUM(Daily!Y71,Daily!Y288,Daily!Y505,Daily!Y722,Daily!Y939)</f>
        <v>0</v>
      </c>
      <c r="Z7" s="35">
        <f>SUM(Daily!Z71,Daily!Z288,Daily!Z505,Daily!Z722,Daily!Z939)</f>
        <v>0</v>
      </c>
      <c r="AA7" s="35">
        <f>SUM(Daily!AA71,Daily!AA288,Daily!AA505,Daily!AA722,Daily!AA939)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 ht="14.25" thickTop="1" thickBot="1" x14ac:dyDescent="0.25">
      <c r="A8" s="94" t="s">
        <v>17</v>
      </c>
      <c r="B8" s="35">
        <f>SUM(Daily!B72,Daily!B289,Daily!B506,Daily!B723,Daily!B940)</f>
        <v>220</v>
      </c>
      <c r="C8" s="35">
        <f>SUM(Daily!C72,Daily!C289,Daily!C506,Daily!C723,Daily!C940)</f>
        <v>0</v>
      </c>
      <c r="D8" s="35">
        <f>SUM(Daily!D72,Daily!D289,Daily!D506,Daily!D723,Daily!D940)</f>
        <v>176</v>
      </c>
      <c r="E8" s="35">
        <f>SUM(Daily!E72,Daily!E289,Daily!E506,Daily!E723,Daily!E940)</f>
        <v>2</v>
      </c>
      <c r="F8" s="35">
        <f>SUM(Daily!F72,Daily!F289,Daily!F506,Daily!F723,Daily!F940)</f>
        <v>684</v>
      </c>
      <c r="G8" s="35">
        <f>SUM(Daily!G72,Daily!G289,Daily!G506,Daily!G723,Daily!G940)</f>
        <v>3</v>
      </c>
      <c r="H8" s="35">
        <f>SUM(Daily!H72,Daily!H289,Daily!H506,Daily!H723,Daily!H940)</f>
        <v>507</v>
      </c>
      <c r="I8" s="35">
        <f>SUM(Daily!I72,Daily!I289,Daily!I506,Daily!I723,Daily!I940)</f>
        <v>62</v>
      </c>
      <c r="J8" s="35">
        <f>SUM(Daily!J72,Daily!J289,Daily!J506,Daily!J723,Daily!J940)</f>
        <v>6</v>
      </c>
      <c r="K8" s="35">
        <f>SUM(Daily!K72,Daily!K289,Daily!K506,Daily!K723,Daily!K940)</f>
        <v>33</v>
      </c>
      <c r="L8" s="35">
        <f>SUM(Daily!L72,Daily!L289,Daily!L506,Daily!L723,Daily!L940)</f>
        <v>35</v>
      </c>
      <c r="M8" s="35">
        <f>SUM(Daily!M72,Daily!M289,Daily!M506,Daily!M723,Daily!M940)</f>
        <v>76</v>
      </c>
      <c r="N8" s="35">
        <f>SUM(Daily!N72,Daily!N289,Daily!N506,Daily!N723,Daily!N940)</f>
        <v>225</v>
      </c>
      <c r="O8" s="35">
        <f>SUM(Daily!O72,Daily!O289,Daily!O506,Daily!O723,Daily!O940)</f>
        <v>179</v>
      </c>
      <c r="P8" s="35">
        <f>SUM(Daily!P72,Daily!P289,Daily!P506,Daily!P723,Daily!P940)</f>
        <v>75</v>
      </c>
      <c r="Q8" s="35">
        <f>SUM(Daily!Q72,Daily!Q289,Daily!Q506,Daily!Q723,Daily!Q940)</f>
        <v>83</v>
      </c>
      <c r="R8" s="35">
        <f>SUM(Daily!R72,Daily!R289,Daily!R506,Daily!R723,Daily!R940)</f>
        <v>34</v>
      </c>
      <c r="S8" s="35">
        <f>SUM(Daily!S72,Daily!S289,Daily!S506,Daily!S723,Daily!S940)</f>
        <v>65</v>
      </c>
      <c r="T8" s="35">
        <f>SUM(Daily!T72,Daily!T289,Daily!T506,Daily!T723,Daily!T940)</f>
        <v>0</v>
      </c>
      <c r="U8" s="35">
        <f>SUM(Daily!U72,Daily!U289,Daily!U506,Daily!U723,Daily!U940)</f>
        <v>0</v>
      </c>
      <c r="V8" s="35">
        <f>SUM(Daily!V72,Daily!V289,Daily!V506,Daily!V723,Daily!V940)</f>
        <v>3</v>
      </c>
      <c r="W8" s="35">
        <f>SUM(Daily!W72,Daily!W289,Daily!W506,Daily!W723,Daily!W940)</f>
        <v>0</v>
      </c>
      <c r="X8" s="35">
        <f>SUM(Daily!X72,Daily!X289,Daily!X506,Daily!X723,Daily!X940)</f>
        <v>5</v>
      </c>
      <c r="Y8" s="35">
        <f>SUM(Daily!Y72,Daily!Y289,Daily!Y506,Daily!Y723,Daily!Y940)</f>
        <v>0</v>
      </c>
      <c r="Z8" s="35">
        <f>SUM(Daily!Z72,Daily!Z289,Daily!Z506,Daily!Z723,Daily!Z940)</f>
        <v>0</v>
      </c>
      <c r="AA8" s="35">
        <f>SUM(Daily!AA72,Daily!AA289,Daily!AA506,Daily!AA723,Daily!AA940)</f>
        <v>0</v>
      </c>
      <c r="AB8" s="113">
        <f t="shared" ref="AB8:AC30" si="0">B8+D8+F8+H8+J8+L8+N8+P8+R8+T8+V8+X8+Z8</f>
        <v>1970</v>
      </c>
      <c r="AC8" s="19">
        <f t="shared" si="0"/>
        <v>503</v>
      </c>
    </row>
    <row r="9" spans="1:29" ht="14.25" thickTop="1" thickBot="1" x14ac:dyDescent="0.25">
      <c r="A9" s="95" t="s">
        <v>18</v>
      </c>
      <c r="B9" s="35">
        <f>SUM(Daily!B73,Daily!B290,Daily!B507,Daily!B724,Daily!B941)</f>
        <v>880</v>
      </c>
      <c r="C9" s="35">
        <f>SUM(Daily!C73,Daily!C290,Daily!C507,Daily!C724,Daily!C941)</f>
        <v>96</v>
      </c>
      <c r="D9" s="35">
        <f>SUM(Daily!D73,Daily!D290,Daily!D507,Daily!D724,Daily!D941)</f>
        <v>490</v>
      </c>
      <c r="E9" s="35">
        <f>SUM(Daily!E73,Daily!E290,Daily!E507,Daily!E724,Daily!E941)</f>
        <v>168</v>
      </c>
      <c r="F9" s="35">
        <f>SUM(Daily!F73,Daily!F290,Daily!F507,Daily!F724,Daily!F941)</f>
        <v>2391</v>
      </c>
      <c r="G9" s="35">
        <f>SUM(Daily!G73,Daily!G290,Daily!G507,Daily!G724,Daily!G941)</f>
        <v>708</v>
      </c>
      <c r="H9" s="35">
        <f>SUM(Daily!H73,Daily!H290,Daily!H507,Daily!H724,Daily!H941)</f>
        <v>2075</v>
      </c>
      <c r="I9" s="35">
        <f>SUM(Daily!I73,Daily!I290,Daily!I507,Daily!I724,Daily!I941)</f>
        <v>1034</v>
      </c>
      <c r="J9" s="35">
        <f>SUM(Daily!J73,Daily!J290,Daily!J507,Daily!J724,Daily!J941)</f>
        <v>100</v>
      </c>
      <c r="K9" s="35">
        <f>SUM(Daily!K73,Daily!K290,Daily!K507,Daily!K724,Daily!K941)</f>
        <v>205</v>
      </c>
      <c r="L9" s="35">
        <f>SUM(Daily!L73,Daily!L290,Daily!L507,Daily!L724,Daily!L941)</f>
        <v>350</v>
      </c>
      <c r="M9" s="35">
        <f>SUM(Daily!M73,Daily!M290,Daily!M507,Daily!M724,Daily!M941)</f>
        <v>803</v>
      </c>
      <c r="N9" s="35">
        <f>SUM(Daily!N73,Daily!N290,Daily!N507,Daily!N724,Daily!N941)</f>
        <v>1811</v>
      </c>
      <c r="O9" s="35">
        <f>SUM(Daily!O73,Daily!O290,Daily!O507,Daily!O724,Daily!O941)</f>
        <v>1962</v>
      </c>
      <c r="P9" s="35">
        <f>SUM(Daily!P73,Daily!P290,Daily!P507,Daily!P724,Daily!P941)</f>
        <v>1032</v>
      </c>
      <c r="Q9" s="35">
        <f>SUM(Daily!Q73,Daily!Q290,Daily!Q507,Daily!Q724,Daily!Q941)</f>
        <v>1006</v>
      </c>
      <c r="R9" s="35">
        <f>SUM(Daily!R73,Daily!R290,Daily!R507,Daily!R724,Daily!R941)</f>
        <v>1071</v>
      </c>
      <c r="S9" s="35">
        <f>SUM(Daily!S73,Daily!S290,Daily!S507,Daily!S724,Daily!S941)</f>
        <v>994</v>
      </c>
      <c r="T9" s="35">
        <f>SUM(Daily!T73,Daily!T290,Daily!T507,Daily!T724,Daily!T941)</f>
        <v>144</v>
      </c>
      <c r="U9" s="35">
        <f>SUM(Daily!U73,Daily!U290,Daily!U507,Daily!U724,Daily!U941)</f>
        <v>304</v>
      </c>
      <c r="V9" s="35">
        <f>SUM(Daily!V73,Daily!V290,Daily!V507,Daily!V724,Daily!V941)</f>
        <v>519</v>
      </c>
      <c r="W9" s="35">
        <f>SUM(Daily!W73,Daily!W290,Daily!W507,Daily!W724,Daily!W941)</f>
        <v>934</v>
      </c>
      <c r="X9" s="35">
        <f>SUM(Daily!X73,Daily!X290,Daily!X507,Daily!X724,Daily!X941)</f>
        <v>963</v>
      </c>
      <c r="Y9" s="35">
        <f>SUM(Daily!Y73,Daily!Y290,Daily!Y507,Daily!Y724,Daily!Y941)</f>
        <v>485</v>
      </c>
      <c r="Z9" s="35">
        <f>SUM(Daily!Z73,Daily!Z290,Daily!Z507,Daily!Z724,Daily!Z941)</f>
        <v>1547</v>
      </c>
      <c r="AA9" s="35">
        <f>SUM(Daily!AA73,Daily!AA290,Daily!AA507,Daily!AA724,Daily!AA941)</f>
        <v>1443</v>
      </c>
      <c r="AB9" s="113">
        <f t="shared" si="0"/>
        <v>13373</v>
      </c>
      <c r="AC9" s="19">
        <f t="shared" si="0"/>
        <v>10142</v>
      </c>
    </row>
    <row r="10" spans="1:29" ht="14.25" thickTop="1" thickBot="1" x14ac:dyDescent="0.25">
      <c r="A10" s="94" t="s">
        <v>19</v>
      </c>
      <c r="B10" s="35">
        <f>SUM(Daily!B74,Daily!B291,Daily!B508,Daily!B725,Daily!B942)</f>
        <v>1291</v>
      </c>
      <c r="C10" s="35">
        <f>SUM(Daily!C74,Daily!C291,Daily!C508,Daily!C725,Daily!C942)</f>
        <v>1133</v>
      </c>
      <c r="D10" s="35">
        <f>SUM(Daily!D74,Daily!D291,Daily!D508,Daily!D725,Daily!D942)</f>
        <v>628</v>
      </c>
      <c r="E10" s="35">
        <f>SUM(Daily!E74,Daily!E291,Daily!E508,Daily!E725,Daily!E942)</f>
        <v>568</v>
      </c>
      <c r="F10" s="35">
        <f>SUM(Daily!F74,Daily!F291,Daily!F508,Daily!F725,Daily!F942)</f>
        <v>2631</v>
      </c>
      <c r="G10" s="35">
        <f>SUM(Daily!G74,Daily!G291,Daily!G508,Daily!G725,Daily!G942)</f>
        <v>1650</v>
      </c>
      <c r="H10" s="35">
        <f>SUM(Daily!H74,Daily!H291,Daily!H508,Daily!H725,Daily!H942)</f>
        <v>2670</v>
      </c>
      <c r="I10" s="35">
        <f>SUM(Daily!I74,Daily!I291,Daily!I508,Daily!I725,Daily!I942)</f>
        <v>2355</v>
      </c>
      <c r="J10" s="35">
        <f>SUM(Daily!J74,Daily!J291,Daily!J508,Daily!J725,Daily!J942)</f>
        <v>175</v>
      </c>
      <c r="K10" s="35">
        <f>SUM(Daily!K74,Daily!K291,Daily!K508,Daily!K725,Daily!K942)</f>
        <v>282</v>
      </c>
      <c r="L10" s="35">
        <f>SUM(Daily!L74,Daily!L291,Daily!L508,Daily!L725,Daily!L942)</f>
        <v>780</v>
      </c>
      <c r="M10" s="35">
        <f>SUM(Daily!M74,Daily!M291,Daily!M508,Daily!M725,Daily!M942)</f>
        <v>990</v>
      </c>
      <c r="N10" s="35">
        <f>SUM(Daily!N74,Daily!N291,Daily!N508,Daily!N725,Daily!N942)</f>
        <v>2979</v>
      </c>
      <c r="O10" s="35">
        <f>SUM(Daily!O74,Daily!O291,Daily!O508,Daily!O725,Daily!O942)</f>
        <v>2716</v>
      </c>
      <c r="P10" s="35">
        <f>SUM(Daily!P74,Daily!P291,Daily!P508,Daily!P725,Daily!P942)</f>
        <v>1695</v>
      </c>
      <c r="Q10" s="35">
        <f>SUM(Daily!Q74,Daily!Q291,Daily!Q508,Daily!Q725,Daily!Q942)</f>
        <v>1384</v>
      </c>
      <c r="R10" s="35">
        <f>SUM(Daily!R74,Daily!R291,Daily!R508,Daily!R725,Daily!R942)</f>
        <v>1781</v>
      </c>
      <c r="S10" s="35">
        <f>SUM(Daily!S74,Daily!S291,Daily!S508,Daily!S725,Daily!S942)</f>
        <v>1708</v>
      </c>
      <c r="T10" s="35">
        <f>SUM(Daily!T74,Daily!T291,Daily!T508,Daily!T725,Daily!T942)</f>
        <v>281</v>
      </c>
      <c r="U10" s="35">
        <f>SUM(Daily!U74,Daily!U291,Daily!U508,Daily!U725,Daily!U942)</f>
        <v>361</v>
      </c>
      <c r="V10" s="35">
        <f>SUM(Daily!V74,Daily!V291,Daily!V508,Daily!V725,Daily!V942)</f>
        <v>1034</v>
      </c>
      <c r="W10" s="35">
        <f>SUM(Daily!W74,Daily!W291,Daily!W508,Daily!W725,Daily!W942)</f>
        <v>1470</v>
      </c>
      <c r="X10" s="35">
        <f>SUM(Daily!X74,Daily!X291,Daily!X508,Daily!X725,Daily!X942)</f>
        <v>1469</v>
      </c>
      <c r="Y10" s="35">
        <f>SUM(Daily!Y74,Daily!Y291,Daily!Y508,Daily!Y725,Daily!Y942)</f>
        <v>667</v>
      </c>
      <c r="Z10" s="35">
        <f>SUM(Daily!Z74,Daily!Z291,Daily!Z508,Daily!Z725,Daily!Z942)</f>
        <v>2323</v>
      </c>
      <c r="AA10" s="35">
        <f>SUM(Daily!AA74,Daily!AA291,Daily!AA508,Daily!AA725,Daily!AA942)</f>
        <v>2359</v>
      </c>
      <c r="AB10" s="113">
        <f t="shared" si="0"/>
        <v>19737</v>
      </c>
      <c r="AC10" s="19">
        <f t="shared" si="0"/>
        <v>17643</v>
      </c>
    </row>
    <row r="11" spans="1:29" ht="14.25" thickTop="1" thickBot="1" x14ac:dyDescent="0.25">
      <c r="A11" s="95" t="s">
        <v>20</v>
      </c>
      <c r="B11" s="35">
        <f>SUM(Daily!B75,Daily!B292,Daily!B509,Daily!B726,Daily!B943)</f>
        <v>1519</v>
      </c>
      <c r="C11" s="35">
        <f>SUM(Daily!C75,Daily!C292,Daily!C509,Daily!C726,Daily!C943)</f>
        <v>1725</v>
      </c>
      <c r="D11" s="35">
        <f>SUM(Daily!D75,Daily!D292,Daily!D509,Daily!D726,Daily!D943)</f>
        <v>727</v>
      </c>
      <c r="E11" s="35">
        <f>SUM(Daily!E75,Daily!E292,Daily!E509,Daily!E726,Daily!E943)</f>
        <v>664</v>
      </c>
      <c r="F11" s="35">
        <f>SUM(Daily!F75,Daily!F292,Daily!F509,Daily!F726,Daily!F943)</f>
        <v>2596</v>
      </c>
      <c r="G11" s="35">
        <f>SUM(Daily!G75,Daily!G292,Daily!G509,Daily!G726,Daily!G943)</f>
        <v>2124</v>
      </c>
      <c r="H11" s="35">
        <f>SUM(Daily!H75,Daily!H292,Daily!H509,Daily!H726,Daily!H943)</f>
        <v>3072</v>
      </c>
      <c r="I11" s="35">
        <f>SUM(Daily!I75,Daily!I292,Daily!I509,Daily!I726,Daily!I943)</f>
        <v>3191</v>
      </c>
      <c r="J11" s="35">
        <f>SUM(Daily!J75,Daily!J292,Daily!J509,Daily!J726,Daily!J943)</f>
        <v>256</v>
      </c>
      <c r="K11" s="35">
        <f>SUM(Daily!K75,Daily!K292,Daily!K509,Daily!K726,Daily!K943)</f>
        <v>435</v>
      </c>
      <c r="L11" s="35">
        <f>SUM(Daily!L75,Daily!L292,Daily!L509,Daily!L726,Daily!L943)</f>
        <v>831</v>
      </c>
      <c r="M11" s="35">
        <f>SUM(Daily!M75,Daily!M292,Daily!M509,Daily!M726,Daily!M943)</f>
        <v>1452</v>
      </c>
      <c r="N11" s="35">
        <f>SUM(Daily!N75,Daily!N292,Daily!N509,Daily!N726,Daily!N943)</f>
        <v>3273</v>
      </c>
      <c r="O11" s="35">
        <f>SUM(Daily!O75,Daily!O292,Daily!O509,Daily!O726,Daily!O943)</f>
        <v>3131</v>
      </c>
      <c r="P11" s="35">
        <f>SUM(Daily!P75,Daily!P292,Daily!P509,Daily!P726,Daily!P943)</f>
        <v>2008</v>
      </c>
      <c r="Q11" s="35">
        <f>SUM(Daily!Q75,Daily!Q292,Daily!Q509,Daily!Q726,Daily!Q943)</f>
        <v>1408</v>
      </c>
      <c r="R11" s="35">
        <f>SUM(Daily!R75,Daily!R292,Daily!R509,Daily!R726,Daily!R943)</f>
        <v>2460</v>
      </c>
      <c r="S11" s="35">
        <f>SUM(Daily!S75,Daily!S292,Daily!S509,Daily!S726,Daily!S943)</f>
        <v>1709</v>
      </c>
      <c r="T11" s="35">
        <f>SUM(Daily!T75,Daily!T292,Daily!T509,Daily!T726,Daily!T943)</f>
        <v>349</v>
      </c>
      <c r="U11" s="35">
        <f>SUM(Daily!U75,Daily!U292,Daily!U509,Daily!U726,Daily!U943)</f>
        <v>348</v>
      </c>
      <c r="V11" s="35">
        <f>SUM(Daily!V75,Daily!V292,Daily!V509,Daily!V726,Daily!V943)</f>
        <v>1259</v>
      </c>
      <c r="W11" s="35">
        <f>SUM(Daily!W75,Daily!W292,Daily!W509,Daily!W726,Daily!W943)</f>
        <v>1726</v>
      </c>
      <c r="X11" s="35">
        <f>SUM(Daily!X75,Daily!X292,Daily!X509,Daily!X726,Daily!X943)</f>
        <v>1728</v>
      </c>
      <c r="Y11" s="35">
        <f>SUM(Daily!Y75,Daily!Y292,Daily!Y509,Daily!Y726,Daily!Y943)</f>
        <v>829</v>
      </c>
      <c r="Z11" s="35">
        <f>SUM(Daily!Z75,Daily!Z292,Daily!Z509,Daily!Z726,Daily!Z943)</f>
        <v>2739</v>
      </c>
      <c r="AA11" s="35">
        <f>SUM(Daily!AA75,Daily!AA292,Daily!AA509,Daily!AA726,Daily!AA943)</f>
        <v>3477</v>
      </c>
      <c r="AB11" s="113">
        <f t="shared" si="0"/>
        <v>22817</v>
      </c>
      <c r="AC11" s="19">
        <f t="shared" si="0"/>
        <v>22219</v>
      </c>
    </row>
    <row r="12" spans="1:29" ht="14.25" thickTop="1" thickBot="1" x14ac:dyDescent="0.25">
      <c r="A12" s="94" t="s">
        <v>21</v>
      </c>
      <c r="B12" s="35">
        <f>SUM(Daily!B76,Daily!B293,Daily!B510,Daily!B727,Daily!B944)</f>
        <v>2038</v>
      </c>
      <c r="C12" s="35">
        <f>SUM(Daily!C76,Daily!C293,Daily!C510,Daily!C727,Daily!C944)</f>
        <v>1971</v>
      </c>
      <c r="D12" s="35">
        <f>SUM(Daily!D76,Daily!D293,Daily!D510,Daily!D727,Daily!D944)</f>
        <v>780</v>
      </c>
      <c r="E12" s="35">
        <f>SUM(Daily!E76,Daily!E293,Daily!E510,Daily!E727,Daily!E944)</f>
        <v>769</v>
      </c>
      <c r="F12" s="35">
        <f>SUM(Daily!F76,Daily!F293,Daily!F510,Daily!F727,Daily!F944)</f>
        <v>3456</v>
      </c>
      <c r="G12" s="35">
        <f>SUM(Daily!G76,Daily!G293,Daily!G510,Daily!G727,Daily!G944)</f>
        <v>1680</v>
      </c>
      <c r="H12" s="35">
        <f>SUM(Daily!H76,Daily!H293,Daily!H510,Daily!H727,Daily!H944)</f>
        <v>4149</v>
      </c>
      <c r="I12" s="35">
        <f>SUM(Daily!I76,Daily!I293,Daily!I510,Daily!I727,Daily!I944)</f>
        <v>3501</v>
      </c>
      <c r="J12" s="35">
        <f>SUM(Daily!J76,Daily!J293,Daily!J510,Daily!J727,Daily!J944)</f>
        <v>297</v>
      </c>
      <c r="K12" s="35">
        <f>SUM(Daily!K76,Daily!K293,Daily!K510,Daily!K727,Daily!K944)</f>
        <v>597</v>
      </c>
      <c r="L12" s="35">
        <f>SUM(Daily!L76,Daily!L293,Daily!L510,Daily!L727,Daily!L944)</f>
        <v>855</v>
      </c>
      <c r="M12" s="35">
        <f>SUM(Daily!M76,Daily!M293,Daily!M510,Daily!M727,Daily!M944)</f>
        <v>1891</v>
      </c>
      <c r="N12" s="35">
        <f>SUM(Daily!N76,Daily!N293,Daily!N510,Daily!N727,Daily!N944)</f>
        <v>3408</v>
      </c>
      <c r="O12" s="35">
        <f>SUM(Daily!O76,Daily!O293,Daily!O510,Daily!O727,Daily!O944)</f>
        <v>4064</v>
      </c>
      <c r="P12" s="35">
        <f>SUM(Daily!P76,Daily!P293,Daily!P510,Daily!P727,Daily!P944)</f>
        <v>2218</v>
      </c>
      <c r="Q12" s="35">
        <f>SUM(Daily!Q76,Daily!Q293,Daily!Q510,Daily!Q727,Daily!Q944)</f>
        <v>1448</v>
      </c>
      <c r="R12" s="35">
        <f>SUM(Daily!R76,Daily!R293,Daily!R510,Daily!R727,Daily!R944)</f>
        <v>2863</v>
      </c>
      <c r="S12" s="35">
        <f>SUM(Daily!S76,Daily!S293,Daily!S510,Daily!S727,Daily!S944)</f>
        <v>2001</v>
      </c>
      <c r="T12" s="35">
        <f>SUM(Daily!T76,Daily!T293,Daily!T510,Daily!T727,Daily!T944)</f>
        <v>266</v>
      </c>
      <c r="U12" s="35">
        <f>SUM(Daily!U76,Daily!U293,Daily!U510,Daily!U727,Daily!U944)</f>
        <v>260</v>
      </c>
      <c r="V12" s="35">
        <f>SUM(Daily!V76,Daily!V293,Daily!V510,Daily!V727,Daily!V944)</f>
        <v>1176</v>
      </c>
      <c r="W12" s="35">
        <f>SUM(Daily!W76,Daily!W293,Daily!W510,Daily!W727,Daily!W944)</f>
        <v>2229</v>
      </c>
      <c r="X12" s="35">
        <f>SUM(Daily!X76,Daily!X293,Daily!X510,Daily!X727,Daily!X944)</f>
        <v>1654</v>
      </c>
      <c r="Y12" s="35">
        <f>SUM(Daily!Y76,Daily!Y293,Daily!Y510,Daily!Y727,Daily!Y944)</f>
        <v>865</v>
      </c>
      <c r="Z12" s="35">
        <f>SUM(Daily!Z76,Daily!Z293,Daily!Z510,Daily!Z727,Daily!Z944)</f>
        <v>3490</v>
      </c>
      <c r="AA12" s="35">
        <f>SUM(Daily!AA76,Daily!AA293,Daily!AA510,Daily!AA727,Daily!AA944)</f>
        <v>3403</v>
      </c>
      <c r="AB12" s="113">
        <f t="shared" si="0"/>
        <v>26650</v>
      </c>
      <c r="AC12" s="19">
        <f t="shared" si="0"/>
        <v>24679</v>
      </c>
    </row>
    <row r="13" spans="1:29" ht="14.25" thickTop="1" thickBot="1" x14ac:dyDescent="0.25">
      <c r="A13" s="95" t="s">
        <v>22</v>
      </c>
      <c r="B13" s="35">
        <f>SUM(Daily!B77,Daily!B294,Daily!B511,Daily!B728,Daily!B945)</f>
        <v>2442</v>
      </c>
      <c r="C13" s="35">
        <f>SUM(Daily!C77,Daily!C294,Daily!C511,Daily!C728,Daily!C945)</f>
        <v>2787</v>
      </c>
      <c r="D13" s="35">
        <f>SUM(Daily!D77,Daily!D294,Daily!D511,Daily!D728,Daily!D945)</f>
        <v>944</v>
      </c>
      <c r="E13" s="35">
        <f>SUM(Daily!E77,Daily!E294,Daily!E511,Daily!E728,Daily!E945)</f>
        <v>832</v>
      </c>
      <c r="F13" s="35">
        <f>SUM(Daily!F77,Daily!F294,Daily!F511,Daily!F728,Daily!F945)</f>
        <v>3923</v>
      </c>
      <c r="G13" s="35">
        <f>SUM(Daily!G77,Daily!G294,Daily!G511,Daily!G728,Daily!G945)</f>
        <v>1564</v>
      </c>
      <c r="H13" s="35">
        <f>SUM(Daily!H77,Daily!H294,Daily!H511,Daily!H728,Daily!H945)</f>
        <v>5108</v>
      </c>
      <c r="I13" s="35">
        <f>SUM(Daily!I77,Daily!I294,Daily!I511,Daily!I728,Daily!I945)</f>
        <v>3821</v>
      </c>
      <c r="J13" s="35">
        <f>SUM(Daily!J77,Daily!J294,Daily!J511,Daily!J728,Daily!J945)</f>
        <v>372</v>
      </c>
      <c r="K13" s="35">
        <f>SUM(Daily!K77,Daily!K294,Daily!K511,Daily!K728,Daily!K945)</f>
        <v>965</v>
      </c>
      <c r="L13" s="35">
        <f>SUM(Daily!L77,Daily!L294,Daily!L511,Daily!L728,Daily!L945)</f>
        <v>849</v>
      </c>
      <c r="M13" s="35">
        <f>SUM(Daily!M77,Daily!M294,Daily!M511,Daily!M728,Daily!M945)</f>
        <v>2977</v>
      </c>
      <c r="N13" s="35">
        <f>SUM(Daily!N77,Daily!N294,Daily!N511,Daily!N728,Daily!N945)</f>
        <v>3528</v>
      </c>
      <c r="O13" s="35">
        <f>SUM(Daily!O77,Daily!O294,Daily!O511,Daily!O728,Daily!O945)</f>
        <v>5663</v>
      </c>
      <c r="P13" s="35">
        <f>SUM(Daily!P77,Daily!P294,Daily!P511,Daily!P728,Daily!P945)</f>
        <v>2493</v>
      </c>
      <c r="Q13" s="35">
        <f>SUM(Daily!Q77,Daily!Q294,Daily!Q511,Daily!Q728,Daily!Q945)</f>
        <v>1472</v>
      </c>
      <c r="R13" s="35">
        <f>SUM(Daily!R77,Daily!R294,Daily!R511,Daily!R728,Daily!R945)</f>
        <v>3477</v>
      </c>
      <c r="S13" s="35">
        <f>SUM(Daily!S77,Daily!S294,Daily!S511,Daily!S728,Daily!S945)</f>
        <v>2225</v>
      </c>
      <c r="T13" s="35">
        <f>SUM(Daily!T77,Daily!T294,Daily!T511,Daily!T728,Daily!T945)</f>
        <v>248</v>
      </c>
      <c r="U13" s="35">
        <f>SUM(Daily!U77,Daily!U294,Daily!U511,Daily!U728,Daily!U945)</f>
        <v>232</v>
      </c>
      <c r="V13" s="35">
        <f>SUM(Daily!V77,Daily!V294,Daily!V511,Daily!V728,Daily!V945)</f>
        <v>1172</v>
      </c>
      <c r="W13" s="35">
        <f>SUM(Daily!W77,Daily!W294,Daily!W511,Daily!W728,Daily!W945)</f>
        <v>3298</v>
      </c>
      <c r="X13" s="35">
        <f>SUM(Daily!X77,Daily!X294,Daily!X511,Daily!X728,Daily!X945)</f>
        <v>1660</v>
      </c>
      <c r="Y13" s="35">
        <f>SUM(Daily!Y77,Daily!Y294,Daily!Y511,Daily!Y728,Daily!Y945)</f>
        <v>800</v>
      </c>
      <c r="Z13" s="35">
        <f>SUM(Daily!Z77,Daily!Z294,Daily!Z511,Daily!Z728,Daily!Z945)</f>
        <v>3937</v>
      </c>
      <c r="AA13" s="35">
        <f>SUM(Daily!AA77,Daily!AA294,Daily!AA511,Daily!AA728,Daily!AA945)</f>
        <v>4260</v>
      </c>
      <c r="AB13" s="113">
        <f t="shared" si="0"/>
        <v>30153</v>
      </c>
      <c r="AC13" s="19">
        <f t="shared" si="0"/>
        <v>30896</v>
      </c>
    </row>
    <row r="14" spans="1:29" ht="14.25" thickTop="1" thickBot="1" x14ac:dyDescent="0.25">
      <c r="A14" s="94" t="s">
        <v>23</v>
      </c>
      <c r="B14" s="35">
        <f>SUM(Daily!B78,Daily!B295,Daily!B512,Daily!B729,Daily!B946)</f>
        <v>2097</v>
      </c>
      <c r="C14" s="35">
        <f>SUM(Daily!C78,Daily!C295,Daily!C512,Daily!C729,Daily!C946)</f>
        <v>2500</v>
      </c>
      <c r="D14" s="35">
        <f>SUM(Daily!D78,Daily!D295,Daily!D512,Daily!D729,Daily!D946)</f>
        <v>782</v>
      </c>
      <c r="E14" s="35">
        <f>SUM(Daily!E78,Daily!E295,Daily!E512,Daily!E729,Daily!E946)</f>
        <v>781</v>
      </c>
      <c r="F14" s="35">
        <f>SUM(Daily!F78,Daily!F295,Daily!F512,Daily!F729,Daily!F946)</f>
        <v>3081</v>
      </c>
      <c r="G14" s="35">
        <f>SUM(Daily!G78,Daily!G295,Daily!G512,Daily!G729,Daily!G946)</f>
        <v>1247</v>
      </c>
      <c r="H14" s="35">
        <f>SUM(Daily!H78,Daily!H295,Daily!H512,Daily!H729,Daily!H946)</f>
        <v>4283</v>
      </c>
      <c r="I14" s="35">
        <f>SUM(Daily!I78,Daily!I295,Daily!I512,Daily!I729,Daily!I946)</f>
        <v>3608</v>
      </c>
      <c r="J14" s="35">
        <f>SUM(Daily!J78,Daily!J295,Daily!J512,Daily!J729,Daily!J946)</f>
        <v>284</v>
      </c>
      <c r="K14" s="35">
        <f>SUM(Daily!K78,Daily!K295,Daily!K512,Daily!K729,Daily!K946)</f>
        <v>688</v>
      </c>
      <c r="L14" s="35">
        <f>SUM(Daily!L78,Daily!L295,Daily!L512,Daily!L729,Daily!L946)</f>
        <v>731</v>
      </c>
      <c r="M14" s="35">
        <f>SUM(Daily!M78,Daily!M295,Daily!M512,Daily!M729,Daily!M946)</f>
        <v>2100</v>
      </c>
      <c r="N14" s="35">
        <f>SUM(Daily!N78,Daily!N295,Daily!N512,Daily!N729,Daily!N946)</f>
        <v>3066</v>
      </c>
      <c r="O14" s="35">
        <f>SUM(Daily!O78,Daily!O295,Daily!O512,Daily!O729,Daily!O946)</f>
        <v>4075</v>
      </c>
      <c r="P14" s="35">
        <f>SUM(Daily!P78,Daily!P295,Daily!P512,Daily!P729,Daily!P946)</f>
        <v>2000</v>
      </c>
      <c r="Q14" s="35">
        <f>SUM(Daily!Q78,Daily!Q295,Daily!Q512,Daily!Q729,Daily!Q946)</f>
        <v>1203</v>
      </c>
      <c r="R14" s="35">
        <f>SUM(Daily!R78,Daily!R295,Daily!R512,Daily!R729,Daily!R946)</f>
        <v>2901</v>
      </c>
      <c r="S14" s="35">
        <f>SUM(Daily!S78,Daily!S295,Daily!S512,Daily!S729,Daily!S946)</f>
        <v>1900</v>
      </c>
      <c r="T14" s="35">
        <f>SUM(Daily!T78,Daily!T295,Daily!T512,Daily!T729,Daily!T946)</f>
        <v>278</v>
      </c>
      <c r="U14" s="35">
        <f>SUM(Daily!U78,Daily!U295,Daily!U512,Daily!U729,Daily!U946)</f>
        <v>277</v>
      </c>
      <c r="V14" s="35">
        <f>SUM(Daily!V78,Daily!V295,Daily!V512,Daily!V729,Daily!V946)</f>
        <v>1142</v>
      </c>
      <c r="W14" s="35">
        <f>SUM(Daily!W78,Daily!W295,Daily!W512,Daily!W729,Daily!W946)</f>
        <v>2654</v>
      </c>
      <c r="X14" s="35">
        <f>SUM(Daily!X78,Daily!X295,Daily!X512,Daily!X729,Daily!X946)</f>
        <v>1242</v>
      </c>
      <c r="Y14" s="35">
        <f>SUM(Daily!Y78,Daily!Y295,Daily!Y512,Daily!Y729,Daily!Y946)</f>
        <v>610</v>
      </c>
      <c r="Z14" s="35">
        <f>SUM(Daily!Z78,Daily!Z295,Daily!Z512,Daily!Z729,Daily!Z946)</f>
        <v>3580</v>
      </c>
      <c r="AA14" s="35">
        <f>SUM(Daily!AA78,Daily!AA295,Daily!AA512,Daily!AA729,Daily!AA946)</f>
        <v>4177</v>
      </c>
      <c r="AB14" s="113">
        <f t="shared" si="0"/>
        <v>25467</v>
      </c>
      <c r="AC14" s="19">
        <f t="shared" si="0"/>
        <v>25820</v>
      </c>
    </row>
    <row r="15" spans="1:29" ht="14.25" thickTop="1" thickBot="1" x14ac:dyDescent="0.25">
      <c r="A15" s="95" t="s">
        <v>24</v>
      </c>
      <c r="B15" s="35">
        <f>SUM(Daily!B79,Daily!B296,Daily!B513,Daily!B730,Daily!B947)</f>
        <v>1930</v>
      </c>
      <c r="C15" s="35">
        <f>SUM(Daily!C79,Daily!C296,Daily!C513,Daily!C730,Daily!C947)</f>
        <v>2334</v>
      </c>
      <c r="D15" s="35">
        <f>SUM(Daily!D79,Daily!D296,Daily!D513,Daily!D730,Daily!D947)</f>
        <v>742</v>
      </c>
      <c r="E15" s="35">
        <f>SUM(Daily!E79,Daily!E296,Daily!E513,Daily!E730,Daily!E947)</f>
        <v>764</v>
      </c>
      <c r="F15" s="35">
        <f>SUM(Daily!F79,Daily!F296,Daily!F513,Daily!F730,Daily!F947)</f>
        <v>2622</v>
      </c>
      <c r="G15" s="35">
        <f>SUM(Daily!G79,Daily!G296,Daily!G513,Daily!G730,Daily!G947)</f>
        <v>1250</v>
      </c>
      <c r="H15" s="35">
        <f>SUM(Daily!H79,Daily!H296,Daily!H513,Daily!H730,Daily!H947)</f>
        <v>4044</v>
      </c>
      <c r="I15" s="35">
        <f>SUM(Daily!I79,Daily!I296,Daily!I513,Daily!I730,Daily!I947)</f>
        <v>3121</v>
      </c>
      <c r="J15" s="35">
        <f>SUM(Daily!J79,Daily!J296,Daily!J513,Daily!J730,Daily!J947)</f>
        <v>310</v>
      </c>
      <c r="K15" s="35">
        <f>SUM(Daily!K79,Daily!K296,Daily!K513,Daily!K730,Daily!K947)</f>
        <v>403</v>
      </c>
      <c r="L15" s="35">
        <f>SUM(Daily!L79,Daily!L296,Daily!L513,Daily!L730,Daily!L947)</f>
        <v>634</v>
      </c>
      <c r="M15" s="35">
        <f>SUM(Daily!M79,Daily!M296,Daily!M513,Daily!M730,Daily!M947)</f>
        <v>2250</v>
      </c>
      <c r="N15" s="35">
        <f>SUM(Daily!N79,Daily!N296,Daily!N513,Daily!N730,Daily!N947)</f>
        <v>2777</v>
      </c>
      <c r="O15" s="35">
        <f>SUM(Daily!O79,Daily!O296,Daily!O513,Daily!O730,Daily!O947)</f>
        <v>3405</v>
      </c>
      <c r="P15" s="35">
        <f>SUM(Daily!P79,Daily!P296,Daily!P513,Daily!P730,Daily!P947)</f>
        <v>1899</v>
      </c>
      <c r="Q15" s="35">
        <f>SUM(Daily!Q79,Daily!Q296,Daily!Q513,Daily!Q730,Daily!Q947)</f>
        <v>1312</v>
      </c>
      <c r="R15" s="35">
        <f>SUM(Daily!R79,Daily!R296,Daily!R513,Daily!R730,Daily!R947)</f>
        <v>2693</v>
      </c>
      <c r="S15" s="35">
        <f>SUM(Daily!S79,Daily!S296,Daily!S513,Daily!S730,Daily!S947)</f>
        <v>1966</v>
      </c>
      <c r="T15" s="35">
        <f>SUM(Daily!T79,Daily!T296,Daily!T513,Daily!T730,Daily!T947)</f>
        <v>193</v>
      </c>
      <c r="U15" s="35">
        <f>SUM(Daily!U79,Daily!U296,Daily!U513,Daily!U730,Daily!U947)</f>
        <v>221</v>
      </c>
      <c r="V15" s="35">
        <f>SUM(Daily!V79,Daily!V296,Daily!V513,Daily!V730,Daily!V947)</f>
        <v>1241</v>
      </c>
      <c r="W15" s="35">
        <f>SUM(Daily!W79,Daily!W296,Daily!W513,Daily!W730,Daily!W947)</f>
        <v>2664</v>
      </c>
      <c r="X15" s="35">
        <f>SUM(Daily!X79,Daily!X296,Daily!X513,Daily!X730,Daily!X947)</f>
        <v>1147</v>
      </c>
      <c r="Y15" s="35">
        <f>SUM(Daily!Y79,Daily!Y296,Daily!Y513,Daily!Y730,Daily!Y947)</f>
        <v>520</v>
      </c>
      <c r="Z15" s="35">
        <f>SUM(Daily!Z79,Daily!Z296,Daily!Z513,Daily!Z730,Daily!Z947)</f>
        <v>3646</v>
      </c>
      <c r="AA15" s="35">
        <f>SUM(Daily!AA79,Daily!AA296,Daily!AA513,Daily!AA730,Daily!AA947)</f>
        <v>3904</v>
      </c>
      <c r="AB15" s="113">
        <f t="shared" si="0"/>
        <v>23878</v>
      </c>
      <c r="AC15" s="19">
        <f t="shared" si="0"/>
        <v>24114</v>
      </c>
    </row>
    <row r="16" spans="1:29" ht="14.25" thickTop="1" thickBot="1" x14ac:dyDescent="0.25">
      <c r="A16" s="94" t="s">
        <v>25</v>
      </c>
      <c r="B16" s="35">
        <f>SUM(Daily!B80,Daily!B297,Daily!B514,Daily!B731,Daily!B948)</f>
        <v>1784</v>
      </c>
      <c r="C16" s="35">
        <f>SUM(Daily!C80,Daily!C297,Daily!C514,Daily!C731,Daily!C948)</f>
        <v>2493</v>
      </c>
      <c r="D16" s="35">
        <f>SUM(Daily!D80,Daily!D297,Daily!D514,Daily!D731,Daily!D948)</f>
        <v>745</v>
      </c>
      <c r="E16" s="35">
        <f>SUM(Daily!E80,Daily!E297,Daily!E514,Daily!E731,Daily!E948)</f>
        <v>838</v>
      </c>
      <c r="F16" s="35">
        <f>SUM(Daily!F80,Daily!F297,Daily!F514,Daily!F731,Daily!F948)</f>
        <v>2194</v>
      </c>
      <c r="G16" s="35">
        <f>SUM(Daily!G80,Daily!G297,Daily!G514,Daily!G731,Daily!G948)</f>
        <v>1411</v>
      </c>
      <c r="H16" s="35">
        <f>SUM(Daily!H80,Daily!H297,Daily!H514,Daily!H731,Daily!H948)</f>
        <v>3562</v>
      </c>
      <c r="I16" s="35">
        <f>SUM(Daily!I80,Daily!I297,Daily!I514,Daily!I731,Daily!I948)</f>
        <v>3269</v>
      </c>
      <c r="J16" s="35">
        <f>SUM(Daily!J80,Daily!J297,Daily!J514,Daily!J731,Daily!J948)</f>
        <v>277</v>
      </c>
      <c r="K16" s="35">
        <f>SUM(Daily!K80,Daily!K297,Daily!K514,Daily!K731,Daily!K948)</f>
        <v>352</v>
      </c>
      <c r="L16" s="35">
        <f>SUM(Daily!L80,Daily!L297,Daily!L514,Daily!L731,Daily!L948)</f>
        <v>732</v>
      </c>
      <c r="M16" s="35">
        <f>SUM(Daily!M80,Daily!M297,Daily!M514,Daily!M731,Daily!M948)</f>
        <v>1544</v>
      </c>
      <c r="N16" s="35">
        <f>SUM(Daily!N80,Daily!N297,Daily!N514,Daily!N731,Daily!N948)</f>
        <v>2545</v>
      </c>
      <c r="O16" s="35">
        <f>SUM(Daily!O80,Daily!O297,Daily!O514,Daily!O731,Daily!O948)</f>
        <v>2852</v>
      </c>
      <c r="P16" s="35">
        <f>SUM(Daily!P80,Daily!P297,Daily!P514,Daily!P731,Daily!P948)</f>
        <v>1643</v>
      </c>
      <c r="Q16" s="35">
        <f>SUM(Daily!Q80,Daily!Q297,Daily!Q514,Daily!Q731,Daily!Q948)</f>
        <v>1140</v>
      </c>
      <c r="R16" s="35">
        <f>SUM(Daily!R80,Daily!R297,Daily!R514,Daily!R731,Daily!R948)</f>
        <v>2233</v>
      </c>
      <c r="S16" s="35">
        <f>SUM(Daily!S80,Daily!S297,Daily!S514,Daily!S731,Daily!S948)</f>
        <v>1869</v>
      </c>
      <c r="T16" s="35">
        <f>SUM(Daily!T80,Daily!T297,Daily!T514,Daily!T731,Daily!T948)</f>
        <v>143</v>
      </c>
      <c r="U16" s="35">
        <f>SUM(Daily!U80,Daily!U297,Daily!U514,Daily!U731,Daily!U948)</f>
        <v>228</v>
      </c>
      <c r="V16" s="35">
        <f>SUM(Daily!V80,Daily!V297,Daily!V514,Daily!V731,Daily!V948)</f>
        <v>1229</v>
      </c>
      <c r="W16" s="35">
        <f>SUM(Daily!W80,Daily!W297,Daily!W514,Daily!W731,Daily!W948)</f>
        <v>2085</v>
      </c>
      <c r="X16" s="35">
        <f>SUM(Daily!X80,Daily!X297,Daily!X514,Daily!X731,Daily!X948)</f>
        <v>1035</v>
      </c>
      <c r="Y16" s="35">
        <f>SUM(Daily!Y80,Daily!Y297,Daily!Y514,Daily!Y731,Daily!Y948)</f>
        <v>454</v>
      </c>
      <c r="Z16" s="35">
        <f>SUM(Daily!Z80,Daily!Z297,Daily!Z514,Daily!Z731,Daily!Z948)</f>
        <v>3672</v>
      </c>
      <c r="AA16" s="35">
        <f>SUM(Daily!AA80,Daily!AA297,Daily!AA514,Daily!AA731,Daily!AA948)</f>
        <v>3791</v>
      </c>
      <c r="AB16" s="113">
        <f t="shared" si="0"/>
        <v>21794</v>
      </c>
      <c r="AC16" s="19">
        <f t="shared" si="0"/>
        <v>22326</v>
      </c>
    </row>
    <row r="17" spans="1:29" ht="14.25" thickTop="1" thickBot="1" x14ac:dyDescent="0.25">
      <c r="A17" s="95" t="s">
        <v>26</v>
      </c>
      <c r="B17" s="35">
        <f>SUM(Daily!B81,Daily!B298,Daily!B515,Daily!B732,Daily!B949)</f>
        <v>1905</v>
      </c>
      <c r="C17" s="35">
        <f>SUM(Daily!C81,Daily!C298,Daily!C515,Daily!C732,Daily!C949)</f>
        <v>2098</v>
      </c>
      <c r="D17" s="35">
        <f>SUM(Daily!D81,Daily!D298,Daily!D515,Daily!D732,Daily!D949)</f>
        <v>672</v>
      </c>
      <c r="E17" s="35">
        <f>SUM(Daily!E81,Daily!E298,Daily!E515,Daily!E732,Daily!E949)</f>
        <v>712</v>
      </c>
      <c r="F17" s="35">
        <f>SUM(Daily!F81,Daily!F298,Daily!F515,Daily!F732,Daily!F949)</f>
        <v>1951</v>
      </c>
      <c r="G17" s="35">
        <f>SUM(Daily!G81,Daily!G298,Daily!G515,Daily!G732,Daily!G949)</f>
        <v>1452</v>
      </c>
      <c r="H17" s="35">
        <f>SUM(Daily!H81,Daily!H298,Daily!H515,Daily!H732,Daily!H949)</f>
        <v>3748</v>
      </c>
      <c r="I17" s="35">
        <f>SUM(Daily!I81,Daily!I298,Daily!I515,Daily!I732,Daily!I949)</f>
        <v>3299</v>
      </c>
      <c r="J17" s="35">
        <f>SUM(Daily!J81,Daily!J298,Daily!J515,Daily!J732,Daily!J949)</f>
        <v>258</v>
      </c>
      <c r="K17" s="35">
        <f>SUM(Daily!K81,Daily!K298,Daily!K515,Daily!K732,Daily!K949)</f>
        <v>360</v>
      </c>
      <c r="L17" s="35">
        <f>SUM(Daily!L81,Daily!L298,Daily!L515,Daily!L732,Daily!L949)</f>
        <v>786</v>
      </c>
      <c r="M17" s="35">
        <f>SUM(Daily!M81,Daily!M298,Daily!M515,Daily!M732,Daily!M949)</f>
        <v>1273</v>
      </c>
      <c r="N17" s="35">
        <f>SUM(Daily!N81,Daily!N298,Daily!N515,Daily!N732,Daily!N949)</f>
        <v>2548</v>
      </c>
      <c r="O17" s="35">
        <f>SUM(Daily!O81,Daily!O298,Daily!O515,Daily!O732,Daily!O949)</f>
        <v>2647</v>
      </c>
      <c r="P17" s="35">
        <f>SUM(Daily!P81,Daily!P298,Daily!P515,Daily!P732,Daily!P949)</f>
        <v>1734</v>
      </c>
      <c r="Q17" s="35">
        <f>SUM(Daily!Q81,Daily!Q298,Daily!Q515,Daily!Q732,Daily!Q949)</f>
        <v>1260</v>
      </c>
      <c r="R17" s="35">
        <f>SUM(Daily!R81,Daily!R298,Daily!R515,Daily!R732,Daily!R949)</f>
        <v>2312</v>
      </c>
      <c r="S17" s="35">
        <f>SUM(Daily!S81,Daily!S298,Daily!S515,Daily!S732,Daily!S949)</f>
        <v>2012</v>
      </c>
      <c r="T17" s="35">
        <f>SUM(Daily!T81,Daily!T298,Daily!T515,Daily!T732,Daily!T949)</f>
        <v>164</v>
      </c>
      <c r="U17" s="35">
        <f>SUM(Daily!U81,Daily!U298,Daily!U515,Daily!U732,Daily!U949)</f>
        <v>179</v>
      </c>
      <c r="V17" s="35">
        <f>SUM(Daily!V81,Daily!V298,Daily!V515,Daily!V732,Daily!V949)</f>
        <v>1363</v>
      </c>
      <c r="W17" s="35">
        <f>SUM(Daily!W81,Daily!W298,Daily!W515,Daily!W732,Daily!W949)</f>
        <v>1937</v>
      </c>
      <c r="X17" s="35">
        <f>SUM(Daily!X81,Daily!X298,Daily!X515,Daily!X732,Daily!X949)</f>
        <v>970</v>
      </c>
      <c r="Y17" s="35">
        <f>SUM(Daily!Y81,Daily!Y298,Daily!Y515,Daily!Y732,Daily!Y949)</f>
        <v>458</v>
      </c>
      <c r="Z17" s="35">
        <f>SUM(Daily!Z81,Daily!Z298,Daily!Z515,Daily!Z732,Daily!Z949)</f>
        <v>3755</v>
      </c>
      <c r="AA17" s="35">
        <f>SUM(Daily!AA81,Daily!AA298,Daily!AA515,Daily!AA732,Daily!AA949)</f>
        <v>3953</v>
      </c>
      <c r="AB17" s="113">
        <f t="shared" si="0"/>
        <v>22166</v>
      </c>
      <c r="AC17" s="19">
        <f t="shared" si="0"/>
        <v>21640</v>
      </c>
    </row>
    <row r="18" spans="1:29" ht="14.25" thickTop="1" thickBot="1" x14ac:dyDescent="0.25">
      <c r="A18" s="94" t="s">
        <v>27</v>
      </c>
      <c r="B18" s="35">
        <f>SUM(Daily!B82,Daily!B299,Daily!B516,Daily!B733,Daily!B950)</f>
        <v>2103</v>
      </c>
      <c r="C18" s="35">
        <f>SUM(Daily!C82,Daily!C299,Daily!C516,Daily!C733,Daily!C950)</f>
        <v>2122</v>
      </c>
      <c r="D18" s="35">
        <f>SUM(Daily!D82,Daily!D299,Daily!D516,Daily!D733,Daily!D950)</f>
        <v>751</v>
      </c>
      <c r="E18" s="35">
        <f>SUM(Daily!E82,Daily!E299,Daily!E516,Daily!E733,Daily!E950)</f>
        <v>761</v>
      </c>
      <c r="F18" s="35">
        <f>SUM(Daily!F82,Daily!F299,Daily!F516,Daily!F733,Daily!F950)</f>
        <v>2177</v>
      </c>
      <c r="G18" s="35">
        <f>SUM(Daily!G82,Daily!G299,Daily!G516,Daily!G733,Daily!G950)</f>
        <v>1569</v>
      </c>
      <c r="H18" s="35">
        <f>SUM(Daily!H82,Daily!H299,Daily!H516,Daily!H733,Daily!H950)</f>
        <v>3791</v>
      </c>
      <c r="I18" s="35">
        <f>SUM(Daily!I82,Daily!I299,Daily!I516,Daily!I733,Daily!I950)</f>
        <v>3529</v>
      </c>
      <c r="J18" s="35">
        <f>SUM(Daily!J82,Daily!J299,Daily!J516,Daily!J733,Daily!J950)</f>
        <v>311</v>
      </c>
      <c r="K18" s="35">
        <f>SUM(Daily!K82,Daily!K299,Daily!K516,Daily!K733,Daily!K950)</f>
        <v>320</v>
      </c>
      <c r="L18" s="35">
        <f>SUM(Daily!L82,Daily!L299,Daily!L516,Daily!L733,Daily!L950)</f>
        <v>1044</v>
      </c>
      <c r="M18" s="35">
        <f>SUM(Daily!M82,Daily!M299,Daily!M516,Daily!M733,Daily!M950)</f>
        <v>1170</v>
      </c>
      <c r="N18" s="35">
        <f>SUM(Daily!N82,Daily!N299,Daily!N516,Daily!N733,Daily!N950)</f>
        <v>2910</v>
      </c>
      <c r="O18" s="35">
        <f>SUM(Daily!O82,Daily!O299,Daily!O516,Daily!O733,Daily!O950)</f>
        <v>2722</v>
      </c>
      <c r="P18" s="35">
        <f>SUM(Daily!P82,Daily!P299,Daily!P516,Daily!P733,Daily!P950)</f>
        <v>1864</v>
      </c>
      <c r="Q18" s="35">
        <f>SUM(Daily!Q82,Daily!Q299,Daily!Q516,Daily!Q733,Daily!Q950)</f>
        <v>1302</v>
      </c>
      <c r="R18" s="35">
        <f>SUM(Daily!R82,Daily!R299,Daily!R516,Daily!R733,Daily!R950)</f>
        <v>2341</v>
      </c>
      <c r="S18" s="35">
        <f>SUM(Daily!S82,Daily!S299,Daily!S516,Daily!S733,Daily!S950)</f>
        <v>2213</v>
      </c>
      <c r="T18" s="35">
        <f>SUM(Daily!T82,Daily!T299,Daily!T516,Daily!T733,Daily!T950)</f>
        <v>168</v>
      </c>
      <c r="U18" s="35">
        <f>SUM(Daily!U82,Daily!U299,Daily!U516,Daily!U733,Daily!U950)</f>
        <v>197</v>
      </c>
      <c r="V18" s="35">
        <f>SUM(Daily!V82,Daily!V299,Daily!V516,Daily!V733,Daily!V950)</f>
        <v>1547</v>
      </c>
      <c r="W18" s="35">
        <f>SUM(Daily!W82,Daily!W299,Daily!W516,Daily!W733,Daily!W950)</f>
        <v>2150</v>
      </c>
      <c r="X18" s="35">
        <f>SUM(Daily!X82,Daily!X299,Daily!X516,Daily!X733,Daily!X950)</f>
        <v>1022</v>
      </c>
      <c r="Y18" s="35">
        <f>SUM(Daily!Y82,Daily!Y299,Daily!Y516,Daily!Y733,Daily!Y950)</f>
        <v>535</v>
      </c>
      <c r="Z18" s="35">
        <f>SUM(Daily!Z82,Daily!Z299,Daily!Z516,Daily!Z733,Daily!Z950)</f>
        <v>4015</v>
      </c>
      <c r="AA18" s="35">
        <f>SUM(Daily!AA82,Daily!AA299,Daily!AA516,Daily!AA733,Daily!AA950)</f>
        <v>4507</v>
      </c>
      <c r="AB18" s="113">
        <f t="shared" si="0"/>
        <v>24044</v>
      </c>
      <c r="AC18" s="19">
        <f t="shared" si="0"/>
        <v>23097</v>
      </c>
    </row>
    <row r="19" spans="1:29" ht="14.25" thickTop="1" thickBot="1" x14ac:dyDescent="0.25">
      <c r="A19" s="95" t="s">
        <v>28</v>
      </c>
      <c r="B19" s="35">
        <f>SUM(Daily!B83,Daily!B300,Daily!B517,Daily!B734,Daily!B951)</f>
        <v>2428</v>
      </c>
      <c r="C19" s="35">
        <f>SUM(Daily!C83,Daily!C300,Daily!C517,Daily!C734,Daily!C951)</f>
        <v>2826</v>
      </c>
      <c r="D19" s="35">
        <f>SUM(Daily!D83,Daily!D300,Daily!D517,Daily!D734,Daily!D951)</f>
        <v>914</v>
      </c>
      <c r="E19" s="35">
        <f>SUM(Daily!E83,Daily!E300,Daily!E517,Daily!E734,Daily!E951)</f>
        <v>908</v>
      </c>
      <c r="F19" s="35">
        <f>SUM(Daily!F83,Daily!F300,Daily!F517,Daily!F734,Daily!F951)</f>
        <v>2170</v>
      </c>
      <c r="G19" s="35">
        <f>SUM(Daily!G83,Daily!G300,Daily!G517,Daily!G734,Daily!G951)</f>
        <v>2485</v>
      </c>
      <c r="H19" s="35">
        <f>SUM(Daily!H83,Daily!H300,Daily!H517,Daily!H734,Daily!H951)</f>
        <v>4390</v>
      </c>
      <c r="I19" s="35">
        <f>SUM(Daily!I83,Daily!I300,Daily!I517,Daily!I734,Daily!I951)</f>
        <v>4119</v>
      </c>
      <c r="J19" s="35">
        <f>SUM(Daily!J83,Daily!J300,Daily!J517,Daily!J734,Daily!J951)</f>
        <v>383</v>
      </c>
      <c r="K19" s="35">
        <f>SUM(Daily!K83,Daily!K300,Daily!K517,Daily!K734,Daily!K951)</f>
        <v>312</v>
      </c>
      <c r="L19" s="35">
        <f>SUM(Daily!L83,Daily!L300,Daily!L517,Daily!L734,Daily!L951)</f>
        <v>1518</v>
      </c>
      <c r="M19" s="35">
        <f>SUM(Daily!M83,Daily!M300,Daily!M517,Daily!M734,Daily!M951)</f>
        <v>1089</v>
      </c>
      <c r="N19" s="35">
        <f>SUM(Daily!N83,Daily!N300,Daily!N517,Daily!N734,Daily!N951)</f>
        <v>4108</v>
      </c>
      <c r="O19" s="35">
        <f>SUM(Daily!O83,Daily!O300,Daily!O517,Daily!O734,Daily!O951)</f>
        <v>3026</v>
      </c>
      <c r="P19" s="35">
        <f>SUM(Daily!P83,Daily!P300,Daily!P517,Daily!P734,Daily!P951)</f>
        <v>2135</v>
      </c>
      <c r="Q19" s="35">
        <f>SUM(Daily!Q83,Daily!Q300,Daily!Q517,Daily!Q734,Daily!Q951)</f>
        <v>1468</v>
      </c>
      <c r="R19" s="35">
        <f>SUM(Daily!R83,Daily!R300,Daily!R517,Daily!R734,Daily!R951)</f>
        <v>2551</v>
      </c>
      <c r="S19" s="35">
        <f>SUM(Daily!S83,Daily!S300,Daily!S517,Daily!S734,Daily!S951)</f>
        <v>2609</v>
      </c>
      <c r="T19" s="35">
        <f>SUM(Daily!T83,Daily!T300,Daily!T517,Daily!T734,Daily!T951)</f>
        <v>214</v>
      </c>
      <c r="U19" s="35">
        <f>SUM(Daily!U83,Daily!U300,Daily!U517,Daily!U734,Daily!U951)</f>
        <v>191</v>
      </c>
      <c r="V19" s="35">
        <f>SUM(Daily!V83,Daily!V300,Daily!V517,Daily!V734,Daily!V951)</f>
        <v>1907</v>
      </c>
      <c r="W19" s="35">
        <f>SUM(Daily!W83,Daily!W300,Daily!W517,Daily!W734,Daily!W951)</f>
        <v>2330</v>
      </c>
      <c r="X19" s="35">
        <f>SUM(Daily!X83,Daily!X300,Daily!X517,Daily!X734,Daily!X951)</f>
        <v>1262</v>
      </c>
      <c r="Y19" s="35">
        <f>SUM(Daily!Y83,Daily!Y300,Daily!Y517,Daily!Y734,Daily!Y951)</f>
        <v>583</v>
      </c>
      <c r="Z19" s="35">
        <f>SUM(Daily!Z83,Daily!Z300,Daily!Z517,Daily!Z734,Daily!Z951)</f>
        <v>4154</v>
      </c>
      <c r="AA19" s="35">
        <f>SUM(Daily!AA83,Daily!AA300,Daily!AA517,Daily!AA734,Daily!AA951)</f>
        <v>4772</v>
      </c>
      <c r="AB19" s="113">
        <f t="shared" si="0"/>
        <v>28134</v>
      </c>
      <c r="AC19" s="19">
        <f t="shared" si="0"/>
        <v>26718</v>
      </c>
    </row>
    <row r="20" spans="1:29" ht="14.25" thickTop="1" thickBot="1" x14ac:dyDescent="0.25">
      <c r="A20" s="94" t="s">
        <v>29</v>
      </c>
      <c r="B20" s="35">
        <f>SUM(Daily!B84,Daily!B301,Daily!B518,Daily!B735,Daily!B952)</f>
        <v>2719</v>
      </c>
      <c r="C20" s="35">
        <f>SUM(Daily!C84,Daily!C301,Daily!C518,Daily!C735,Daily!C952)</f>
        <v>2916</v>
      </c>
      <c r="D20" s="35">
        <f>SUM(Daily!D84,Daily!D301,Daily!D518,Daily!D735,Daily!D952)</f>
        <v>889</v>
      </c>
      <c r="E20" s="35">
        <f>SUM(Daily!E84,Daily!E301,Daily!E518,Daily!E735,Daily!E952)</f>
        <v>991</v>
      </c>
      <c r="F20" s="35">
        <f>SUM(Daily!F84,Daily!F301,Daily!F518,Daily!F735,Daily!F952)</f>
        <v>2351</v>
      </c>
      <c r="G20" s="35">
        <f>SUM(Daily!G84,Daily!G301,Daily!G518,Daily!G735,Daily!G952)</f>
        <v>2692</v>
      </c>
      <c r="H20" s="35">
        <f>SUM(Daily!H84,Daily!H301,Daily!H518,Daily!H735,Daily!H952)</f>
        <v>4472</v>
      </c>
      <c r="I20" s="35">
        <f>SUM(Daily!I84,Daily!I301,Daily!I518,Daily!I735,Daily!I952)</f>
        <v>4365</v>
      </c>
      <c r="J20" s="35">
        <f>SUM(Daily!J84,Daily!J301,Daily!J518,Daily!J735,Daily!J952)</f>
        <v>420</v>
      </c>
      <c r="K20" s="35">
        <f>SUM(Daily!K84,Daily!K301,Daily!K518,Daily!K735,Daily!K952)</f>
        <v>345</v>
      </c>
      <c r="L20" s="35">
        <f>SUM(Daily!L84,Daily!L301,Daily!L518,Daily!L735,Daily!L952)</f>
        <v>1589</v>
      </c>
      <c r="M20" s="35">
        <f>SUM(Daily!M84,Daily!M301,Daily!M518,Daily!M735,Daily!M952)</f>
        <v>1138</v>
      </c>
      <c r="N20" s="35">
        <f>SUM(Daily!N84,Daily!N301,Daily!N518,Daily!N735,Daily!N952)</f>
        <v>3771</v>
      </c>
      <c r="O20" s="35">
        <f>SUM(Daily!O84,Daily!O301,Daily!O518,Daily!O735,Daily!O952)</f>
        <v>3273</v>
      </c>
      <c r="P20" s="35">
        <f>SUM(Daily!P84,Daily!P301,Daily!P518,Daily!P735,Daily!P952)</f>
        <v>2118</v>
      </c>
      <c r="Q20" s="35">
        <f>SUM(Daily!Q84,Daily!Q301,Daily!Q518,Daily!Q735,Daily!Q952)</f>
        <v>1761</v>
      </c>
      <c r="R20" s="35">
        <f>SUM(Daily!R84,Daily!R301,Daily!R518,Daily!R735,Daily!R952)</f>
        <v>2479</v>
      </c>
      <c r="S20" s="35">
        <f>SUM(Daily!S84,Daily!S301,Daily!S518,Daily!S735,Daily!S952)</f>
        <v>3005</v>
      </c>
      <c r="T20" s="35">
        <f>SUM(Daily!T84,Daily!T301,Daily!T518,Daily!T735,Daily!T952)</f>
        <v>305</v>
      </c>
      <c r="U20" s="35">
        <f>SUM(Daily!U84,Daily!U301,Daily!U518,Daily!U735,Daily!U952)</f>
        <v>216</v>
      </c>
      <c r="V20" s="35">
        <f>SUM(Daily!V84,Daily!V301,Daily!V518,Daily!V735,Daily!V952)</f>
        <v>2172</v>
      </c>
      <c r="W20" s="35">
        <f>SUM(Daily!W84,Daily!W301,Daily!W518,Daily!W735,Daily!W952)</f>
        <v>2616</v>
      </c>
      <c r="X20" s="35">
        <f>SUM(Daily!X84,Daily!X301,Daily!X518,Daily!X735,Daily!X952)</f>
        <v>1498</v>
      </c>
      <c r="Y20" s="35">
        <f>SUM(Daily!Y84,Daily!Y301,Daily!Y518,Daily!Y735,Daily!Y952)</f>
        <v>744</v>
      </c>
      <c r="Z20" s="35">
        <f>SUM(Daily!Z84,Daily!Z301,Daily!Z518,Daily!Z735,Daily!Z952)</f>
        <v>4763</v>
      </c>
      <c r="AA20" s="35">
        <f>SUM(Daily!AA84,Daily!AA301,Daily!AA518,Daily!AA735,Daily!AA952)</f>
        <v>4717</v>
      </c>
      <c r="AB20" s="113">
        <f t="shared" si="0"/>
        <v>29546</v>
      </c>
      <c r="AC20" s="19">
        <f t="shared" si="0"/>
        <v>28779</v>
      </c>
    </row>
    <row r="21" spans="1:29" ht="14.25" thickTop="1" thickBot="1" x14ac:dyDescent="0.25">
      <c r="A21" s="95" t="s">
        <v>30</v>
      </c>
      <c r="B21" s="35">
        <f>SUM(Daily!B85,Daily!B302,Daily!B519,Daily!B736,Daily!B953)</f>
        <v>3156</v>
      </c>
      <c r="C21" s="35">
        <f>SUM(Daily!C85,Daily!C302,Daily!C519,Daily!C736,Daily!C953)</f>
        <v>2852</v>
      </c>
      <c r="D21" s="35">
        <f>SUM(Daily!D85,Daily!D302,Daily!D519,Daily!D736,Daily!D953)</f>
        <v>799</v>
      </c>
      <c r="E21" s="35">
        <f>SUM(Daily!E85,Daily!E302,Daily!E519,Daily!E736,Daily!E953)</f>
        <v>1055</v>
      </c>
      <c r="F21" s="35">
        <f>SUM(Daily!F85,Daily!F302,Daily!F519,Daily!F736,Daily!F953)</f>
        <v>2639</v>
      </c>
      <c r="G21" s="35">
        <f>SUM(Daily!G85,Daily!G302,Daily!G519,Daily!G736,Daily!G953)</f>
        <v>2801</v>
      </c>
      <c r="H21" s="35">
        <f>SUM(Daily!H85,Daily!H302,Daily!H519,Daily!H736,Daily!H953)</f>
        <v>4989</v>
      </c>
      <c r="I21" s="35">
        <f>SUM(Daily!I85,Daily!I302,Daily!I519,Daily!I736,Daily!I953)</f>
        <v>4604</v>
      </c>
      <c r="J21" s="35">
        <f>SUM(Daily!J85,Daily!J302,Daily!J519,Daily!J736,Daily!J953)</f>
        <v>502</v>
      </c>
      <c r="K21" s="35">
        <f>SUM(Daily!K85,Daily!K302,Daily!K519,Daily!K736,Daily!K953)</f>
        <v>291</v>
      </c>
      <c r="L21" s="35">
        <f>SUM(Daily!L85,Daily!L302,Daily!L519,Daily!L736,Daily!L953)</f>
        <v>1961</v>
      </c>
      <c r="M21" s="35">
        <f>SUM(Daily!M85,Daily!M302,Daily!M519,Daily!M736,Daily!M953)</f>
        <v>1155</v>
      </c>
      <c r="N21" s="35">
        <f>SUM(Daily!N85,Daily!N302,Daily!N519,Daily!N736,Daily!N953)</f>
        <v>4061</v>
      </c>
      <c r="O21" s="35">
        <f>SUM(Daily!O85,Daily!O302,Daily!O519,Daily!O736,Daily!O953)</f>
        <v>3881</v>
      </c>
      <c r="P21" s="35">
        <f>SUM(Daily!P85,Daily!P302,Daily!P519,Daily!P736,Daily!P953)</f>
        <v>1802</v>
      </c>
      <c r="Q21" s="35">
        <f>SUM(Daily!Q85,Daily!Q302,Daily!Q519,Daily!Q736,Daily!Q953)</f>
        <v>2425</v>
      </c>
      <c r="R21" s="35">
        <f>SUM(Daily!R85,Daily!R302,Daily!R519,Daily!R736,Daily!R953)</f>
        <v>2403</v>
      </c>
      <c r="S21" s="35">
        <f>SUM(Daily!S85,Daily!S302,Daily!S519,Daily!S736,Daily!S953)</f>
        <v>3595</v>
      </c>
      <c r="T21" s="35">
        <f>SUM(Daily!T85,Daily!T302,Daily!T519,Daily!T736,Daily!T953)</f>
        <v>265</v>
      </c>
      <c r="U21" s="35">
        <f>SUM(Daily!U85,Daily!U302,Daily!U519,Daily!U736,Daily!U953)</f>
        <v>324</v>
      </c>
      <c r="V21" s="35">
        <f>SUM(Daily!V85,Daily!V302,Daily!V519,Daily!V736,Daily!V953)</f>
        <v>2239</v>
      </c>
      <c r="W21" s="35">
        <f>SUM(Daily!W85,Daily!W302,Daily!W519,Daily!W736,Daily!W953)</f>
        <v>2443</v>
      </c>
      <c r="X21" s="35">
        <f>SUM(Daily!X85,Daily!X302,Daily!X519,Daily!X736,Daily!X953)</f>
        <v>1652</v>
      </c>
      <c r="Y21" s="35">
        <f>SUM(Daily!Y85,Daily!Y302,Daily!Y519,Daily!Y736,Daily!Y953)</f>
        <v>867</v>
      </c>
      <c r="Z21" s="35">
        <f>SUM(Daily!Z85,Daily!Z302,Daily!Z519,Daily!Z736,Daily!Z953)</f>
        <v>4963</v>
      </c>
      <c r="AA21" s="35">
        <f>SUM(Daily!AA85,Daily!AA302,Daily!AA519,Daily!AA736,Daily!AA953)</f>
        <v>4831</v>
      </c>
      <c r="AB21" s="113">
        <f t="shared" si="0"/>
        <v>31431</v>
      </c>
      <c r="AC21" s="19">
        <f t="shared" si="0"/>
        <v>31124</v>
      </c>
    </row>
    <row r="22" spans="1:29" ht="14.25" thickTop="1" thickBot="1" x14ac:dyDescent="0.25">
      <c r="A22" s="94" t="s">
        <v>31</v>
      </c>
      <c r="B22" s="35">
        <f>SUM(Daily!B86,Daily!B303,Daily!B520,Daily!B737,Daily!B954)</f>
        <v>3183</v>
      </c>
      <c r="C22" s="35">
        <f>SUM(Daily!C86,Daily!C303,Daily!C520,Daily!C737,Daily!C954)</f>
        <v>2757</v>
      </c>
      <c r="D22" s="35">
        <f>SUM(Daily!D86,Daily!D303,Daily!D520,Daily!D737,Daily!D954)</f>
        <v>746</v>
      </c>
      <c r="E22" s="35">
        <f>SUM(Daily!E86,Daily!E303,Daily!E520,Daily!E737,Daily!E954)</f>
        <v>1036</v>
      </c>
      <c r="F22" s="35">
        <f>SUM(Daily!F86,Daily!F303,Daily!F520,Daily!F737,Daily!F954)</f>
        <v>2441</v>
      </c>
      <c r="G22" s="35">
        <f>SUM(Daily!G86,Daily!G303,Daily!G520,Daily!G737,Daily!G954)</f>
        <v>2979</v>
      </c>
      <c r="H22" s="35">
        <f>SUM(Daily!H86,Daily!H303,Daily!H520,Daily!H737,Daily!H954)</f>
        <v>4436</v>
      </c>
      <c r="I22" s="35">
        <f>SUM(Daily!I86,Daily!I303,Daily!I520,Daily!I737,Daily!I954)</f>
        <v>4947</v>
      </c>
      <c r="J22" s="35">
        <f>SUM(Daily!J86,Daily!J303,Daily!J520,Daily!J737,Daily!J954)</f>
        <v>692</v>
      </c>
      <c r="K22" s="35">
        <f>SUM(Daily!K86,Daily!K303,Daily!K520,Daily!K737,Daily!K954)</f>
        <v>335</v>
      </c>
      <c r="L22" s="35">
        <f>SUM(Daily!L86,Daily!L303,Daily!L520,Daily!L737,Daily!L954)</f>
        <v>2344</v>
      </c>
      <c r="M22" s="35">
        <f>SUM(Daily!M86,Daily!M303,Daily!M520,Daily!M737,Daily!M954)</f>
        <v>993</v>
      </c>
      <c r="N22" s="35">
        <f>SUM(Daily!N86,Daily!N303,Daily!N520,Daily!N737,Daily!N954)</f>
        <v>4191</v>
      </c>
      <c r="O22" s="35">
        <f>SUM(Daily!O86,Daily!O303,Daily!O520,Daily!O737,Daily!O954)</f>
        <v>4069</v>
      </c>
      <c r="P22" s="35">
        <f>SUM(Daily!P86,Daily!P303,Daily!P520,Daily!P737,Daily!P954)</f>
        <v>1598</v>
      </c>
      <c r="Q22" s="35">
        <f>SUM(Daily!Q86,Daily!Q303,Daily!Q520,Daily!Q737,Daily!Q954)</f>
        <v>2595</v>
      </c>
      <c r="R22" s="35">
        <f>SUM(Daily!R86,Daily!R303,Daily!R520,Daily!R737,Daily!R954)</f>
        <v>2253</v>
      </c>
      <c r="S22" s="35">
        <f>SUM(Daily!S86,Daily!S303,Daily!S520,Daily!S737,Daily!S954)</f>
        <v>3562</v>
      </c>
      <c r="T22" s="35">
        <f>SUM(Daily!T86,Daily!T303,Daily!T520,Daily!T737,Daily!T954)</f>
        <v>263</v>
      </c>
      <c r="U22" s="35">
        <f>SUM(Daily!U86,Daily!U303,Daily!U520,Daily!U737,Daily!U954)</f>
        <v>316</v>
      </c>
      <c r="V22" s="35">
        <f>SUM(Daily!V86,Daily!V303,Daily!V520,Daily!V737,Daily!V954)</f>
        <v>2863</v>
      </c>
      <c r="W22" s="35">
        <f>SUM(Daily!W86,Daily!W303,Daily!W520,Daily!W737,Daily!W954)</f>
        <v>2189</v>
      </c>
      <c r="X22" s="35">
        <f>SUM(Daily!X86,Daily!X303,Daily!X520,Daily!X737,Daily!X954)</f>
        <v>1536</v>
      </c>
      <c r="Y22" s="35">
        <f>SUM(Daily!Y86,Daily!Y303,Daily!Y520,Daily!Y737,Daily!Y954)</f>
        <v>910</v>
      </c>
      <c r="Z22" s="35">
        <f>SUM(Daily!Z86,Daily!Z303,Daily!Z520,Daily!Z737,Daily!Z954)</f>
        <v>4650</v>
      </c>
      <c r="AA22" s="35">
        <f>SUM(Daily!AA86,Daily!AA303,Daily!AA520,Daily!AA737,Daily!AA954)</f>
        <v>4560</v>
      </c>
      <c r="AB22" s="113">
        <f t="shared" si="0"/>
        <v>31196</v>
      </c>
      <c r="AC22" s="19">
        <f t="shared" si="0"/>
        <v>31248</v>
      </c>
    </row>
    <row r="23" spans="1:29" ht="14.25" thickTop="1" thickBot="1" x14ac:dyDescent="0.25">
      <c r="A23" s="95" t="s">
        <v>32</v>
      </c>
      <c r="B23" s="35">
        <f>SUM(Daily!B87,Daily!B304,Daily!B521,Daily!B738,Daily!B955)</f>
        <v>3231</v>
      </c>
      <c r="C23" s="35">
        <f>SUM(Daily!C87,Daily!C304,Daily!C521,Daily!C738,Daily!C955)</f>
        <v>2764</v>
      </c>
      <c r="D23" s="35">
        <f>SUM(Daily!D87,Daily!D304,Daily!D521,Daily!D738,Daily!D955)</f>
        <v>682</v>
      </c>
      <c r="E23" s="35">
        <f>SUM(Daily!E87,Daily!E304,Daily!E521,Daily!E738,Daily!E955)</f>
        <v>1155</v>
      </c>
      <c r="F23" s="35">
        <f>SUM(Daily!F87,Daily!F304,Daily!F521,Daily!F738,Daily!F955)</f>
        <v>2228</v>
      </c>
      <c r="G23" s="35">
        <f>SUM(Daily!G87,Daily!G304,Daily!G521,Daily!G738,Daily!G955)</f>
        <v>3584</v>
      </c>
      <c r="H23" s="35">
        <f>SUM(Daily!H87,Daily!H304,Daily!H521,Daily!H738,Daily!H955)</f>
        <v>4105</v>
      </c>
      <c r="I23" s="35">
        <f>SUM(Daily!I87,Daily!I304,Daily!I521,Daily!I738,Daily!I955)</f>
        <v>5482</v>
      </c>
      <c r="J23" s="35">
        <f>SUM(Daily!J87,Daily!J304,Daily!J521,Daily!J738,Daily!J955)</f>
        <v>825</v>
      </c>
      <c r="K23" s="35">
        <f>SUM(Daily!K87,Daily!K304,Daily!K521,Daily!K738,Daily!K955)</f>
        <v>280</v>
      </c>
      <c r="L23" s="35">
        <f>SUM(Daily!L87,Daily!L304,Daily!L521,Daily!L738,Daily!L955)</f>
        <v>2515</v>
      </c>
      <c r="M23" s="35">
        <f>SUM(Daily!M87,Daily!M304,Daily!M521,Daily!M738,Daily!M955)</f>
        <v>824</v>
      </c>
      <c r="N23" s="35">
        <f>SUM(Daily!N87,Daily!N304,Daily!N521,Daily!N738,Daily!N955)</f>
        <v>4485</v>
      </c>
      <c r="O23" s="35">
        <f>SUM(Daily!O87,Daily!O304,Daily!O521,Daily!O738,Daily!O955)</f>
        <v>3997</v>
      </c>
      <c r="P23" s="35">
        <f>SUM(Daily!P87,Daily!P304,Daily!P521,Daily!P738,Daily!P955)</f>
        <v>1369</v>
      </c>
      <c r="Q23" s="35">
        <f>SUM(Daily!Q87,Daily!Q304,Daily!Q521,Daily!Q738,Daily!Q955)</f>
        <v>2867</v>
      </c>
      <c r="R23" s="35">
        <f>SUM(Daily!R87,Daily!R304,Daily!R521,Daily!R738,Daily!R955)</f>
        <v>2096</v>
      </c>
      <c r="S23" s="35">
        <f>SUM(Daily!S87,Daily!S304,Daily!S521,Daily!S738,Daily!S955)</f>
        <v>3787</v>
      </c>
      <c r="T23" s="35">
        <f>SUM(Daily!T87,Daily!T304,Daily!T521,Daily!T738,Daily!T955)</f>
        <v>255</v>
      </c>
      <c r="U23" s="35">
        <f>SUM(Daily!U87,Daily!U304,Daily!U521,Daily!U738,Daily!U955)</f>
        <v>312</v>
      </c>
      <c r="V23" s="35">
        <f>SUM(Daily!V87,Daily!V304,Daily!V521,Daily!V738,Daily!V955)</f>
        <v>3259</v>
      </c>
      <c r="W23" s="35">
        <f>SUM(Daily!W87,Daily!W304,Daily!W521,Daily!W738,Daily!W955)</f>
        <v>2119</v>
      </c>
      <c r="X23" s="35">
        <f>SUM(Daily!X87,Daily!X304,Daily!X521,Daily!X738,Daily!X955)</f>
        <v>1338</v>
      </c>
      <c r="Y23" s="35">
        <f>SUM(Daily!Y87,Daily!Y304,Daily!Y521,Daily!Y738,Daily!Y955)</f>
        <v>888</v>
      </c>
      <c r="Z23" s="35">
        <f>SUM(Daily!Z87,Daily!Z304,Daily!Z521,Daily!Z738,Daily!Z955)</f>
        <v>4269</v>
      </c>
      <c r="AA23" s="35">
        <f>SUM(Daily!AA87,Daily!AA304,Daily!AA521,Daily!AA738,Daily!AA955)</f>
        <v>4437</v>
      </c>
      <c r="AB23" s="113">
        <f t="shared" si="0"/>
        <v>30657</v>
      </c>
      <c r="AC23" s="19">
        <f t="shared" si="0"/>
        <v>32496</v>
      </c>
    </row>
    <row r="24" spans="1:29" ht="14.25" thickTop="1" thickBot="1" x14ac:dyDescent="0.25">
      <c r="A24" s="94" t="s">
        <v>33</v>
      </c>
      <c r="B24" s="35">
        <f>SUM(Daily!B88,Daily!B305,Daily!B522,Daily!B739,Daily!B956)</f>
        <v>2210</v>
      </c>
      <c r="C24" s="35">
        <f>SUM(Daily!C88,Daily!C305,Daily!C522,Daily!C739,Daily!C956)</f>
        <v>2240</v>
      </c>
      <c r="D24" s="35">
        <f>SUM(Daily!D88,Daily!D305,Daily!D522,Daily!D739,Daily!D956)</f>
        <v>468</v>
      </c>
      <c r="E24" s="35">
        <f>SUM(Daily!E88,Daily!E305,Daily!E522,Daily!E739,Daily!E956)</f>
        <v>1089</v>
      </c>
      <c r="F24" s="35">
        <f>SUM(Daily!F88,Daily!F305,Daily!F522,Daily!F739,Daily!F956)</f>
        <v>1587</v>
      </c>
      <c r="G24" s="35">
        <f>SUM(Daily!G88,Daily!G305,Daily!G522,Daily!G739,Daily!G956)</f>
        <v>3119</v>
      </c>
      <c r="H24" s="35">
        <f>SUM(Daily!H88,Daily!H305,Daily!H522,Daily!H739,Daily!H956)</f>
        <v>3158</v>
      </c>
      <c r="I24" s="35">
        <f>SUM(Daily!I88,Daily!I305,Daily!I522,Daily!I739,Daily!I956)</f>
        <v>4469</v>
      </c>
      <c r="J24" s="35">
        <f>SUM(Daily!J88,Daily!J305,Daily!J522,Daily!J739,Daily!J956)</f>
        <v>703</v>
      </c>
      <c r="K24" s="35">
        <f>SUM(Daily!K88,Daily!K305,Daily!K522,Daily!K739,Daily!K956)</f>
        <v>269</v>
      </c>
      <c r="L24" s="35">
        <f>SUM(Daily!L88,Daily!L305,Daily!L522,Daily!L739,Daily!L956)</f>
        <v>2032</v>
      </c>
      <c r="M24" s="35">
        <f>SUM(Daily!M88,Daily!M305,Daily!M522,Daily!M739,Daily!M956)</f>
        <v>720</v>
      </c>
      <c r="N24" s="35">
        <f>SUM(Daily!N88,Daily!N305,Daily!N522,Daily!N739,Daily!N956)</f>
        <v>4518</v>
      </c>
      <c r="O24" s="35">
        <f>SUM(Daily!O88,Daily!O305,Daily!O522,Daily!O739,Daily!O956)</f>
        <v>3301</v>
      </c>
      <c r="P24" s="35">
        <f>SUM(Daily!P88,Daily!P305,Daily!P522,Daily!P739,Daily!P956)</f>
        <v>957</v>
      </c>
      <c r="Q24" s="35">
        <f>SUM(Daily!Q88,Daily!Q305,Daily!Q522,Daily!Q739,Daily!Q956)</f>
        <v>2333</v>
      </c>
      <c r="R24" s="35">
        <f>SUM(Daily!R88,Daily!R305,Daily!R522,Daily!R739,Daily!R956)</f>
        <v>1596</v>
      </c>
      <c r="S24" s="35">
        <f>SUM(Daily!S88,Daily!S305,Daily!S522,Daily!S739,Daily!S956)</f>
        <v>2913</v>
      </c>
      <c r="T24" s="35">
        <f>SUM(Daily!T88,Daily!T305,Daily!T522,Daily!T739,Daily!T956)</f>
        <v>157</v>
      </c>
      <c r="U24" s="35">
        <f>SUM(Daily!U88,Daily!U305,Daily!U522,Daily!U739,Daily!U956)</f>
        <v>307</v>
      </c>
      <c r="V24" s="35">
        <f>SUM(Daily!V88,Daily!V305,Daily!V522,Daily!V739,Daily!V956)</f>
        <v>2671</v>
      </c>
      <c r="W24" s="35">
        <f>SUM(Daily!W88,Daily!W305,Daily!W522,Daily!W739,Daily!W956)</f>
        <v>1563</v>
      </c>
      <c r="X24" s="35">
        <f>SUM(Daily!X88,Daily!X305,Daily!X522,Daily!X739,Daily!X956)</f>
        <v>860</v>
      </c>
      <c r="Y24" s="35">
        <f>SUM(Daily!Y88,Daily!Y305,Daily!Y522,Daily!Y739,Daily!Y956)</f>
        <v>995</v>
      </c>
      <c r="Z24" s="35">
        <f>SUM(Daily!Z88,Daily!Z305,Daily!Z522,Daily!Z739,Daily!Z956)</f>
        <v>3329</v>
      </c>
      <c r="AA24" s="35">
        <f>SUM(Daily!AA88,Daily!AA305,Daily!AA522,Daily!AA739,Daily!AA956)</f>
        <v>3403</v>
      </c>
      <c r="AB24" s="113">
        <f t="shared" si="0"/>
        <v>24246</v>
      </c>
      <c r="AC24" s="19">
        <f t="shared" si="0"/>
        <v>26721</v>
      </c>
    </row>
    <row r="25" spans="1:29" ht="14.25" thickTop="1" thickBot="1" x14ac:dyDescent="0.25">
      <c r="A25" s="95" t="s">
        <v>34</v>
      </c>
      <c r="B25" s="35">
        <f>SUM(Daily!B89,Daily!B306,Daily!B523,Daily!B740,Daily!B957)</f>
        <v>750</v>
      </c>
      <c r="C25" s="35">
        <f>SUM(Daily!C89,Daily!C306,Daily!C523,Daily!C740,Daily!C957)</f>
        <v>1474</v>
      </c>
      <c r="D25" s="35">
        <f>SUM(Daily!D89,Daily!D306,Daily!D523,Daily!D740,Daily!D957)</f>
        <v>215</v>
      </c>
      <c r="E25" s="35">
        <f>SUM(Daily!E89,Daily!E306,Daily!E523,Daily!E740,Daily!E957)</f>
        <v>979</v>
      </c>
      <c r="F25" s="35">
        <f>SUM(Daily!F89,Daily!F306,Daily!F523,Daily!F740,Daily!F957)</f>
        <v>570</v>
      </c>
      <c r="G25" s="35">
        <f>SUM(Daily!G89,Daily!G306,Daily!G523,Daily!G740,Daily!G957)</f>
        <v>2549</v>
      </c>
      <c r="H25" s="35">
        <f>SUM(Daily!H89,Daily!H306,Daily!H523,Daily!H740,Daily!H957)</f>
        <v>1299</v>
      </c>
      <c r="I25" s="35">
        <f>SUM(Daily!I89,Daily!I306,Daily!I523,Daily!I740,Daily!I957)</f>
        <v>3652</v>
      </c>
      <c r="J25" s="35">
        <f>SUM(Daily!J89,Daily!J306,Daily!J523,Daily!J740,Daily!J957)</f>
        <v>231</v>
      </c>
      <c r="K25" s="35">
        <f>SUM(Daily!K89,Daily!K306,Daily!K523,Daily!K740,Daily!K957)</f>
        <v>188</v>
      </c>
      <c r="L25" s="35">
        <f>SUM(Daily!L89,Daily!L306,Daily!L523,Daily!L740,Daily!L957)</f>
        <v>2608</v>
      </c>
      <c r="M25" s="35">
        <f>SUM(Daily!M89,Daily!M306,Daily!M523,Daily!M740,Daily!M957)</f>
        <v>472</v>
      </c>
      <c r="N25" s="35">
        <f>SUM(Daily!N89,Daily!N306,Daily!N523,Daily!N740,Daily!N957)</f>
        <v>2640</v>
      </c>
      <c r="O25" s="35">
        <f>SUM(Daily!O89,Daily!O306,Daily!O523,Daily!O740,Daily!O957)</f>
        <v>2807</v>
      </c>
      <c r="P25" s="35">
        <f>SUM(Daily!P89,Daily!P306,Daily!P523,Daily!P740,Daily!P957)</f>
        <v>861</v>
      </c>
      <c r="Q25" s="35">
        <f>SUM(Daily!Q89,Daily!Q306,Daily!Q523,Daily!Q740,Daily!Q957)</f>
        <v>1745</v>
      </c>
      <c r="R25" s="35">
        <f>SUM(Daily!R89,Daily!R306,Daily!R523,Daily!R740,Daily!R957)</f>
        <v>1570</v>
      </c>
      <c r="S25" s="35">
        <f>SUM(Daily!S89,Daily!S306,Daily!S523,Daily!S740,Daily!S957)</f>
        <v>2290</v>
      </c>
      <c r="T25" s="35">
        <f>SUM(Daily!T89,Daily!T306,Daily!T523,Daily!T740,Daily!T957)</f>
        <v>127</v>
      </c>
      <c r="U25" s="35">
        <f>SUM(Daily!U89,Daily!U306,Daily!U523,Daily!U740,Daily!U957)</f>
        <v>145</v>
      </c>
      <c r="V25" s="35">
        <f>SUM(Daily!V89,Daily!V306,Daily!V523,Daily!V740,Daily!V957)</f>
        <v>3054</v>
      </c>
      <c r="W25" s="35">
        <f>SUM(Daily!W89,Daily!W306,Daily!W523,Daily!W740,Daily!W957)</f>
        <v>994</v>
      </c>
      <c r="X25" s="35">
        <f>SUM(Daily!X89,Daily!X306,Daily!X523,Daily!X740,Daily!X957)</f>
        <v>507</v>
      </c>
      <c r="Y25" s="35">
        <f>SUM(Daily!Y89,Daily!Y306,Daily!Y523,Daily!Y740,Daily!Y957)</f>
        <v>637</v>
      </c>
      <c r="Z25" s="35">
        <f>SUM(Daily!Z89,Daily!Z306,Daily!Z523,Daily!Z740,Daily!Z957)</f>
        <v>2626</v>
      </c>
      <c r="AA25" s="35">
        <f>SUM(Daily!AA89,Daily!AA306,Daily!AA523,Daily!AA740,Daily!AA957)</f>
        <v>2386</v>
      </c>
      <c r="AB25" s="113">
        <f>B25+D25+F25+H25+J25+L25+N25+P25+R25+T25+V25+X25+Z25</f>
        <v>17058</v>
      </c>
      <c r="AC25" s="19">
        <f t="shared" si="0"/>
        <v>20318</v>
      </c>
    </row>
    <row r="26" spans="1:29" ht="14.25" thickTop="1" thickBot="1" x14ac:dyDescent="0.25">
      <c r="A26" s="94" t="s">
        <v>35</v>
      </c>
      <c r="B26" s="35">
        <f>SUM(Daily!B90,Daily!B307,Daily!B524,Daily!B741,Daily!B958)</f>
        <v>0</v>
      </c>
      <c r="C26" s="35">
        <f>SUM(Daily!C90,Daily!C307,Daily!C524,Daily!C741,Daily!C958)</f>
        <v>740</v>
      </c>
      <c r="D26" s="35">
        <f>SUM(Daily!D90,Daily!D307,Daily!D524,Daily!D741,Daily!D958)</f>
        <v>2</v>
      </c>
      <c r="E26" s="35">
        <f>SUM(Daily!E90,Daily!E307,Daily!E524,Daily!E741,Daily!E958)</f>
        <v>530</v>
      </c>
      <c r="F26" s="35">
        <f>SUM(Daily!F90,Daily!F307,Daily!F524,Daily!F741,Daily!F958)</f>
        <v>7</v>
      </c>
      <c r="G26" s="35">
        <f>SUM(Daily!G90,Daily!G307,Daily!G524,Daily!G741,Daily!G958)</f>
        <v>1051</v>
      </c>
      <c r="H26" s="35">
        <f>SUM(Daily!H90,Daily!H307,Daily!H524,Daily!H741,Daily!H958)</f>
        <v>196</v>
      </c>
      <c r="I26" s="35">
        <f>SUM(Daily!I90,Daily!I307,Daily!I524,Daily!I741,Daily!I958)</f>
        <v>1184</v>
      </c>
      <c r="J26" s="35">
        <f>SUM(Daily!J90,Daily!J307,Daily!J524,Daily!J741,Daily!J958)</f>
        <v>46</v>
      </c>
      <c r="K26" s="35">
        <f>SUM(Daily!K90,Daily!K307,Daily!K524,Daily!K741,Daily!K958)</f>
        <v>74</v>
      </c>
      <c r="L26" s="35">
        <f>SUM(Daily!L90,Daily!L307,Daily!L524,Daily!L741,Daily!L958)</f>
        <v>395</v>
      </c>
      <c r="M26" s="35">
        <f>SUM(Daily!M90,Daily!M307,Daily!M524,Daily!M741,Daily!M958)</f>
        <v>100</v>
      </c>
      <c r="N26" s="35">
        <f>SUM(Daily!N90,Daily!N307,Daily!N524,Daily!N741,Daily!N958)</f>
        <v>277</v>
      </c>
      <c r="O26" s="35">
        <f>SUM(Daily!O90,Daily!O307,Daily!O524,Daily!O741,Daily!O958)</f>
        <v>445</v>
      </c>
      <c r="P26" s="35">
        <f>SUM(Daily!P90,Daily!P307,Daily!P524,Daily!P741,Daily!P958)</f>
        <v>143</v>
      </c>
      <c r="Q26" s="35">
        <f>SUM(Daily!Q90,Daily!Q307,Daily!Q524,Daily!Q741,Daily!Q958)</f>
        <v>278</v>
      </c>
      <c r="R26" s="35">
        <f>SUM(Daily!R90,Daily!R307,Daily!R524,Daily!R741,Daily!R958)</f>
        <v>273</v>
      </c>
      <c r="S26" s="35">
        <f>SUM(Daily!S90,Daily!S307,Daily!S524,Daily!S741,Daily!S958)</f>
        <v>222</v>
      </c>
      <c r="T26" s="35">
        <f>SUM(Daily!T90,Daily!T307,Daily!T524,Daily!T741,Daily!T958)</f>
        <v>34</v>
      </c>
      <c r="U26" s="35">
        <f>SUM(Daily!U90,Daily!U307,Daily!U524,Daily!U741,Daily!U958)</f>
        <v>21</v>
      </c>
      <c r="V26" s="35">
        <f>SUM(Daily!V90,Daily!V307,Daily!V524,Daily!V741,Daily!V958)</f>
        <v>349</v>
      </c>
      <c r="W26" s="35">
        <f>SUM(Daily!W90,Daily!W307,Daily!W524,Daily!W741,Daily!W958)</f>
        <v>50</v>
      </c>
      <c r="X26" s="35">
        <f>SUM(Daily!X90,Daily!X307,Daily!X524,Daily!X741,Daily!X958)</f>
        <v>58</v>
      </c>
      <c r="Y26" s="35">
        <f>SUM(Daily!Y90,Daily!Y307,Daily!Y524,Daily!Y741,Daily!Y958)</f>
        <v>50</v>
      </c>
      <c r="Z26" s="35">
        <f>SUM(Daily!Z90,Daily!Z307,Daily!Z524,Daily!Z741,Daily!Z958)</f>
        <v>278</v>
      </c>
      <c r="AA26" s="35">
        <f>SUM(Daily!AA90,Daily!AA307,Daily!AA524,Daily!AA741,Daily!AA958)</f>
        <v>242</v>
      </c>
      <c r="AB26" s="113">
        <f>B26+D26+F26+H26+J26+L26+N26+P26+R26+T26+V26+X26+Z26</f>
        <v>2058</v>
      </c>
      <c r="AC26" s="19">
        <f t="shared" si="0"/>
        <v>4987</v>
      </c>
    </row>
    <row r="27" spans="1:29" ht="14.25" thickTop="1" thickBot="1" x14ac:dyDescent="0.25">
      <c r="A27" s="95" t="s">
        <v>36</v>
      </c>
      <c r="B27" s="35">
        <f>SUM(Daily!B91,Daily!B308,Daily!B525,Daily!B742,Daily!B959)</f>
        <v>0</v>
      </c>
      <c r="C27" s="35">
        <f>SUM(Daily!C91,Daily!C308,Daily!C525,Daily!C742,Daily!C959)</f>
        <v>0</v>
      </c>
      <c r="D27" s="35">
        <f>SUM(Daily!D91,Daily!D308,Daily!D525,Daily!D742,Daily!D959)</f>
        <v>0</v>
      </c>
      <c r="E27" s="35">
        <f>SUM(Daily!E91,Daily!E308,Daily!E525,Daily!E742,Daily!E959)</f>
        <v>0</v>
      </c>
      <c r="F27" s="35">
        <f>SUM(Daily!F91,Daily!F308,Daily!F525,Daily!F742,Daily!F959)</f>
        <v>0</v>
      </c>
      <c r="G27" s="35">
        <f>SUM(Daily!G91,Daily!G308,Daily!G525,Daily!G742,Daily!G959)</f>
        <v>0</v>
      </c>
      <c r="H27" s="35">
        <f>SUM(Daily!H91,Daily!H308,Daily!H525,Daily!H742,Daily!H959)</f>
        <v>0</v>
      </c>
      <c r="I27" s="35">
        <f>SUM(Daily!I91,Daily!I308,Daily!I525,Daily!I742,Daily!I959)</f>
        <v>0</v>
      </c>
      <c r="J27" s="35">
        <f>SUM(Daily!J91,Daily!J308,Daily!J525,Daily!J742,Daily!J959)</f>
        <v>0</v>
      </c>
      <c r="K27" s="35">
        <f>SUM(Daily!K91,Daily!K308,Daily!K525,Daily!K742,Daily!K959)</f>
        <v>0</v>
      </c>
      <c r="L27" s="35">
        <f>SUM(Daily!L91,Daily!L308,Daily!L525,Daily!L742,Daily!L959)</f>
        <v>0</v>
      </c>
      <c r="M27" s="35">
        <f>SUM(Daily!M91,Daily!M308,Daily!M525,Daily!M742,Daily!M959)</f>
        <v>0</v>
      </c>
      <c r="N27" s="35">
        <f>SUM(Daily!N91,Daily!N308,Daily!N525,Daily!N742,Daily!N959)</f>
        <v>0</v>
      </c>
      <c r="O27" s="35">
        <f>SUM(Daily!O91,Daily!O308,Daily!O525,Daily!O742,Daily!O959)</f>
        <v>0</v>
      </c>
      <c r="P27" s="35">
        <f>SUM(Daily!P91,Daily!P308,Daily!P525,Daily!P742,Daily!P959)</f>
        <v>0</v>
      </c>
      <c r="Q27" s="35">
        <f>SUM(Daily!Q91,Daily!Q308,Daily!Q525,Daily!Q742,Daily!Q959)</f>
        <v>0</v>
      </c>
      <c r="R27" s="35">
        <f>SUM(Daily!R91,Daily!R308,Daily!R525,Daily!R742,Daily!R959)</f>
        <v>0</v>
      </c>
      <c r="S27" s="35">
        <f>SUM(Daily!S91,Daily!S308,Daily!S525,Daily!S742,Daily!S959)</f>
        <v>0</v>
      </c>
      <c r="T27" s="35">
        <f>SUM(Daily!T91,Daily!T308,Daily!T525,Daily!T742,Daily!T959)</f>
        <v>0</v>
      </c>
      <c r="U27" s="35">
        <f>SUM(Daily!U91,Daily!U308,Daily!U525,Daily!U742,Daily!U959)</f>
        <v>0</v>
      </c>
      <c r="V27" s="35">
        <f>SUM(Daily!V91,Daily!V308,Daily!V525,Daily!V742,Daily!V959)</f>
        <v>0</v>
      </c>
      <c r="W27" s="35">
        <f>SUM(Daily!W91,Daily!W308,Daily!W525,Daily!W742,Daily!W959)</f>
        <v>0</v>
      </c>
      <c r="X27" s="35">
        <f>SUM(Daily!X91,Daily!X308,Daily!X525,Daily!X742,Daily!X959)</f>
        <v>0</v>
      </c>
      <c r="Y27" s="35">
        <f>SUM(Daily!Y91,Daily!Y308,Daily!Y525,Daily!Y742,Daily!Y959)</f>
        <v>0</v>
      </c>
      <c r="Z27" s="35">
        <f>SUM(Daily!Z91,Daily!Z308,Daily!Z525,Daily!Z742,Daily!Z959)</f>
        <v>0</v>
      </c>
      <c r="AA27" s="35">
        <f>SUM(Daily!AA91,Daily!AA308,Daily!AA525,Daily!AA742,Daily!AA959)</f>
        <v>0</v>
      </c>
      <c r="AB27" s="113">
        <f t="shared" si="0"/>
        <v>0</v>
      </c>
      <c r="AC27" s="19">
        <f t="shared" si="0"/>
        <v>0</v>
      </c>
    </row>
    <row r="28" spans="1:29" ht="14.25" thickTop="1" thickBot="1" x14ac:dyDescent="0.25">
      <c r="A28" s="94" t="s">
        <v>37</v>
      </c>
      <c r="B28" s="35">
        <f>SUM(Daily!B92,Daily!B309,Daily!B526,Daily!B743,Daily!B960)</f>
        <v>0</v>
      </c>
      <c r="C28" s="35">
        <f>SUM(Daily!C92,Daily!C309,Daily!C526,Daily!C743,Daily!C960)</f>
        <v>0</v>
      </c>
      <c r="D28" s="35">
        <f>SUM(Daily!D92,Daily!D309,Daily!D526,Daily!D743,Daily!D960)</f>
        <v>0</v>
      </c>
      <c r="E28" s="35">
        <f>SUM(Daily!E92,Daily!E309,Daily!E526,Daily!E743,Daily!E960)</f>
        <v>0</v>
      </c>
      <c r="F28" s="35">
        <f>SUM(Daily!F92,Daily!F309,Daily!F526,Daily!F743,Daily!F960)</f>
        <v>0</v>
      </c>
      <c r="G28" s="35">
        <f>SUM(Daily!G92,Daily!G309,Daily!G526,Daily!G743,Daily!G960)</f>
        <v>0</v>
      </c>
      <c r="H28" s="35">
        <f>SUM(Daily!H92,Daily!H309,Daily!H526,Daily!H743,Daily!H960)</f>
        <v>0</v>
      </c>
      <c r="I28" s="35">
        <f>SUM(Daily!I92,Daily!I309,Daily!I526,Daily!I743,Daily!I960)</f>
        <v>0</v>
      </c>
      <c r="J28" s="35">
        <f>SUM(Daily!J92,Daily!J309,Daily!J526,Daily!J743,Daily!J960)</f>
        <v>0</v>
      </c>
      <c r="K28" s="35">
        <f>SUM(Daily!K92,Daily!K309,Daily!K526,Daily!K743,Daily!K960)</f>
        <v>0</v>
      </c>
      <c r="L28" s="35">
        <f>SUM(Daily!L92,Daily!L309,Daily!L526,Daily!L743,Daily!L960)</f>
        <v>0</v>
      </c>
      <c r="M28" s="35">
        <f>SUM(Daily!M92,Daily!M309,Daily!M526,Daily!M743,Daily!M960)</f>
        <v>0</v>
      </c>
      <c r="N28" s="35">
        <f>SUM(Daily!N92,Daily!N309,Daily!N526,Daily!N743,Daily!N960)</f>
        <v>0</v>
      </c>
      <c r="O28" s="35">
        <f>SUM(Daily!O92,Daily!O309,Daily!O526,Daily!O743,Daily!O960)</f>
        <v>0</v>
      </c>
      <c r="P28" s="35">
        <f>SUM(Daily!P92,Daily!P309,Daily!P526,Daily!P743,Daily!P960)</f>
        <v>0</v>
      </c>
      <c r="Q28" s="35">
        <f>SUM(Daily!Q92,Daily!Q309,Daily!Q526,Daily!Q743,Daily!Q960)</f>
        <v>0</v>
      </c>
      <c r="R28" s="35">
        <f>SUM(Daily!R92,Daily!R309,Daily!R526,Daily!R743,Daily!R960)</f>
        <v>0</v>
      </c>
      <c r="S28" s="35">
        <f>SUM(Daily!S92,Daily!S309,Daily!S526,Daily!S743,Daily!S960)</f>
        <v>0</v>
      </c>
      <c r="T28" s="35">
        <f>SUM(Daily!T92,Daily!T309,Daily!T526,Daily!T743,Daily!T960)</f>
        <v>0</v>
      </c>
      <c r="U28" s="35">
        <f>SUM(Daily!U92,Daily!U309,Daily!U526,Daily!U743,Daily!U960)</f>
        <v>0</v>
      </c>
      <c r="V28" s="35">
        <f>SUM(Daily!V92,Daily!V309,Daily!V526,Daily!V743,Daily!V960)</f>
        <v>0</v>
      </c>
      <c r="W28" s="35">
        <f>SUM(Daily!W92,Daily!W309,Daily!W526,Daily!W743,Daily!W960)</f>
        <v>0</v>
      </c>
      <c r="X28" s="35">
        <f>SUM(Daily!X92,Daily!X309,Daily!X526,Daily!X743,Daily!X960)</f>
        <v>0</v>
      </c>
      <c r="Y28" s="35">
        <f>SUM(Daily!Y92,Daily!Y309,Daily!Y526,Daily!Y743,Daily!Y960)</f>
        <v>0</v>
      </c>
      <c r="Z28" s="35">
        <f>SUM(Daily!Z92,Daily!Z309,Daily!Z526,Daily!Z743,Daily!Z960)</f>
        <v>0</v>
      </c>
      <c r="AA28" s="35">
        <f>SUM(Daily!AA92,Daily!AA309,Daily!AA526,Daily!AA743,Daily!AA960)</f>
        <v>0</v>
      </c>
      <c r="AB28" s="113">
        <f t="shared" si="0"/>
        <v>0</v>
      </c>
      <c r="AC28" s="19">
        <f t="shared" si="0"/>
        <v>0</v>
      </c>
    </row>
    <row r="29" spans="1:29" ht="14.25" thickTop="1" thickBot="1" x14ac:dyDescent="0.25">
      <c r="A29" s="95" t="s">
        <v>38</v>
      </c>
      <c r="B29" s="35">
        <f>SUM(Daily!B93,Daily!B310,Daily!B527,Daily!B744,Daily!B961)</f>
        <v>0</v>
      </c>
      <c r="C29" s="35">
        <f>SUM(Daily!C93,Daily!C310,Daily!C527,Daily!C744,Daily!C961)</f>
        <v>0</v>
      </c>
      <c r="D29" s="35">
        <f>SUM(Daily!D93,Daily!D310,Daily!D527,Daily!D744,Daily!D961)</f>
        <v>0</v>
      </c>
      <c r="E29" s="35">
        <f>SUM(Daily!E93,Daily!E310,Daily!E527,Daily!E744,Daily!E961)</f>
        <v>0</v>
      </c>
      <c r="F29" s="35">
        <f>SUM(Daily!F93,Daily!F310,Daily!F527,Daily!F744,Daily!F961)</f>
        <v>0</v>
      </c>
      <c r="G29" s="35">
        <f>SUM(Daily!G93,Daily!G310,Daily!G527,Daily!G744,Daily!G961)</f>
        <v>0</v>
      </c>
      <c r="H29" s="35">
        <f>SUM(Daily!H93,Daily!H310,Daily!H527,Daily!H744,Daily!H961)</f>
        <v>0</v>
      </c>
      <c r="I29" s="35">
        <f>SUM(Daily!I93,Daily!I310,Daily!I527,Daily!I744,Daily!I961)</f>
        <v>0</v>
      </c>
      <c r="J29" s="35">
        <f>SUM(Daily!J93,Daily!J310,Daily!J527,Daily!J744,Daily!J961)</f>
        <v>0</v>
      </c>
      <c r="K29" s="35">
        <f>SUM(Daily!K93,Daily!K310,Daily!K527,Daily!K744,Daily!K961)</f>
        <v>0</v>
      </c>
      <c r="L29" s="35">
        <f>SUM(Daily!L93,Daily!L310,Daily!L527,Daily!L744,Daily!L961)</f>
        <v>0</v>
      </c>
      <c r="M29" s="35">
        <f>SUM(Daily!M93,Daily!M310,Daily!M527,Daily!M744,Daily!M961)</f>
        <v>0</v>
      </c>
      <c r="N29" s="35">
        <f>SUM(Daily!N93,Daily!N310,Daily!N527,Daily!N744,Daily!N961)</f>
        <v>0</v>
      </c>
      <c r="O29" s="35">
        <f>SUM(Daily!O93,Daily!O310,Daily!O527,Daily!O744,Daily!O961)</f>
        <v>0</v>
      </c>
      <c r="P29" s="35">
        <f>SUM(Daily!P93,Daily!P310,Daily!P527,Daily!P744,Daily!P961)</f>
        <v>0</v>
      </c>
      <c r="Q29" s="35">
        <f>SUM(Daily!Q93,Daily!Q310,Daily!Q527,Daily!Q744,Daily!Q961)</f>
        <v>0</v>
      </c>
      <c r="R29" s="35">
        <f>SUM(Daily!R93,Daily!R310,Daily!R527,Daily!R744,Daily!R961)</f>
        <v>0</v>
      </c>
      <c r="S29" s="35">
        <f>SUM(Daily!S93,Daily!S310,Daily!S527,Daily!S744,Daily!S961)</f>
        <v>0</v>
      </c>
      <c r="T29" s="35">
        <f>SUM(Daily!T93,Daily!T310,Daily!T527,Daily!T744,Daily!T961)</f>
        <v>0</v>
      </c>
      <c r="U29" s="35">
        <f>SUM(Daily!U93,Daily!U310,Daily!U527,Daily!U744,Daily!U961)</f>
        <v>0</v>
      </c>
      <c r="V29" s="35">
        <f>SUM(Daily!V93,Daily!V310,Daily!V527,Daily!V744,Daily!V961)</f>
        <v>0</v>
      </c>
      <c r="W29" s="35">
        <f>SUM(Daily!W93,Daily!W310,Daily!W527,Daily!W744,Daily!W961)</f>
        <v>0</v>
      </c>
      <c r="X29" s="35">
        <f>SUM(Daily!X93,Daily!X310,Daily!X527,Daily!X744,Daily!X961)</f>
        <v>0</v>
      </c>
      <c r="Y29" s="35">
        <f>SUM(Daily!Y93,Daily!Y310,Daily!Y527,Daily!Y744,Daily!Y961)</f>
        <v>0</v>
      </c>
      <c r="Z29" s="35">
        <f>SUM(Daily!Z93,Daily!Z310,Daily!Z527,Daily!Z744,Daily!Z961)</f>
        <v>0</v>
      </c>
      <c r="AA29" s="35">
        <f>SUM(Daily!AA93,Daily!AA310,Daily!AA527,Daily!AA744,Daily!AA961)</f>
        <v>0</v>
      </c>
      <c r="AB29" s="113">
        <f t="shared" si="0"/>
        <v>0</v>
      </c>
      <c r="AC29" s="19">
        <f t="shared" si="0"/>
        <v>0</v>
      </c>
    </row>
    <row r="30" spans="1:29" ht="14.25" thickTop="1" thickBot="1" x14ac:dyDescent="0.25">
      <c r="A30" s="90" t="s">
        <v>39</v>
      </c>
      <c r="B30" s="35">
        <f>SUM(Daily!B94,Daily!B311,Daily!B528,Daily!B745,Daily!B962)</f>
        <v>0</v>
      </c>
      <c r="C30" s="35">
        <f>SUM(Daily!C94,Daily!C311,Daily!C528,Daily!C745,Daily!C962)</f>
        <v>0</v>
      </c>
      <c r="D30" s="35">
        <f>SUM(Daily!D94,Daily!D311,Daily!D528,Daily!D745,Daily!D962)</f>
        <v>0</v>
      </c>
      <c r="E30" s="35">
        <f>SUM(Daily!E94,Daily!E311,Daily!E528,Daily!E745,Daily!E962)</f>
        <v>0</v>
      </c>
      <c r="F30" s="35">
        <f>SUM(Daily!F94,Daily!F311,Daily!F528,Daily!F745,Daily!F962)</f>
        <v>0</v>
      </c>
      <c r="G30" s="35">
        <f>SUM(Daily!G94,Daily!G311,Daily!G528,Daily!G745,Daily!G962)</f>
        <v>0</v>
      </c>
      <c r="H30" s="35">
        <f>SUM(Daily!H94,Daily!H311,Daily!H528,Daily!H745,Daily!H962)</f>
        <v>0</v>
      </c>
      <c r="I30" s="35">
        <f>SUM(Daily!I94,Daily!I311,Daily!I528,Daily!I745,Daily!I962)</f>
        <v>0</v>
      </c>
      <c r="J30" s="35">
        <f>SUM(Daily!J94,Daily!J311,Daily!J528,Daily!J745,Daily!J962)</f>
        <v>0</v>
      </c>
      <c r="K30" s="35">
        <f>SUM(Daily!K94,Daily!K311,Daily!K528,Daily!K745,Daily!K962)</f>
        <v>0</v>
      </c>
      <c r="L30" s="35">
        <f>SUM(Daily!L94,Daily!L311,Daily!L528,Daily!L745,Daily!L962)</f>
        <v>0</v>
      </c>
      <c r="M30" s="35">
        <f>SUM(Daily!M94,Daily!M311,Daily!M528,Daily!M745,Daily!M962)</f>
        <v>0</v>
      </c>
      <c r="N30" s="35">
        <f>SUM(Daily!N94,Daily!N311,Daily!N528,Daily!N745,Daily!N962)</f>
        <v>0</v>
      </c>
      <c r="O30" s="35">
        <f>SUM(Daily!O94,Daily!O311,Daily!O528,Daily!O745,Daily!O962)</f>
        <v>0</v>
      </c>
      <c r="P30" s="35">
        <f>SUM(Daily!P94,Daily!P311,Daily!P528,Daily!P745,Daily!P962)</f>
        <v>0</v>
      </c>
      <c r="Q30" s="35">
        <f>SUM(Daily!Q94,Daily!Q311,Daily!Q528,Daily!Q745,Daily!Q962)</f>
        <v>0</v>
      </c>
      <c r="R30" s="35">
        <f>SUM(Daily!R94,Daily!R311,Daily!R528,Daily!R745,Daily!R962)</f>
        <v>0</v>
      </c>
      <c r="S30" s="35">
        <f>SUM(Daily!S94,Daily!S311,Daily!S528,Daily!S745,Daily!S962)</f>
        <v>0</v>
      </c>
      <c r="T30" s="35">
        <f>SUM(Daily!T94,Daily!T311,Daily!T528,Daily!T745,Daily!T962)</f>
        <v>0</v>
      </c>
      <c r="U30" s="35">
        <f>SUM(Daily!U94,Daily!U311,Daily!U528,Daily!U745,Daily!U962)</f>
        <v>0</v>
      </c>
      <c r="V30" s="35">
        <f>SUM(Daily!V94,Daily!V311,Daily!V528,Daily!V745,Daily!V962)</f>
        <v>0</v>
      </c>
      <c r="W30" s="35">
        <f>SUM(Daily!W94,Daily!W311,Daily!W528,Daily!W745,Daily!W962)</f>
        <v>0</v>
      </c>
      <c r="X30" s="35">
        <f>SUM(Daily!X94,Daily!X311,Daily!X528,Daily!X745,Daily!X962)</f>
        <v>0</v>
      </c>
      <c r="Y30" s="35">
        <f>SUM(Daily!Y94,Daily!Y311,Daily!Y528,Daily!Y745,Daily!Y962)</f>
        <v>0</v>
      </c>
      <c r="Z30" s="35">
        <f>SUM(Daily!Z94,Daily!Z311,Daily!Z528,Daily!Z745,Daily!Z962)</f>
        <v>0</v>
      </c>
      <c r="AA30" s="35">
        <f>SUM(Daily!AA94,Daily!AA311,Daily!AA528,Daily!AA745,Daily!AA962)</f>
        <v>0</v>
      </c>
      <c r="AB30" s="114">
        <f t="shared" si="0"/>
        <v>0</v>
      </c>
      <c r="AC30" s="115">
        <f t="shared" si="0"/>
        <v>0</v>
      </c>
    </row>
    <row r="31" spans="1:29" ht="14.25" thickTop="1" thickBot="1" x14ac:dyDescent="0.25">
      <c r="A31" s="44" t="s">
        <v>13</v>
      </c>
      <c r="B31" s="53">
        <f>SUM(B7:B30)</f>
        <v>35886</v>
      </c>
      <c r="C31" s="49">
        <f t="shared" ref="C31:AC31" si="1">SUM(C7:C30)</f>
        <v>37828</v>
      </c>
      <c r="D31" s="48">
        <f t="shared" si="1"/>
        <v>12152</v>
      </c>
      <c r="E31" s="54">
        <f t="shared" si="1"/>
        <v>14602</v>
      </c>
      <c r="F31" s="53">
        <f t="shared" si="1"/>
        <v>41699</v>
      </c>
      <c r="G31" s="49">
        <f t="shared" si="1"/>
        <v>35918</v>
      </c>
      <c r="H31" s="48">
        <f t="shared" si="1"/>
        <v>64054</v>
      </c>
      <c r="I31" s="54">
        <f t="shared" si="1"/>
        <v>63612</v>
      </c>
      <c r="J31" s="53">
        <f t="shared" si="1"/>
        <v>6448</v>
      </c>
      <c r="K31" s="49">
        <f t="shared" si="1"/>
        <v>6734</v>
      </c>
      <c r="L31" s="48">
        <f t="shared" si="1"/>
        <v>22589</v>
      </c>
      <c r="M31" s="54">
        <f t="shared" si="1"/>
        <v>23017</v>
      </c>
      <c r="N31" s="53">
        <f t="shared" si="1"/>
        <v>57121</v>
      </c>
      <c r="O31" s="49">
        <f t="shared" si="1"/>
        <v>58215</v>
      </c>
      <c r="P31" s="48">
        <f t="shared" si="1"/>
        <v>29644</v>
      </c>
      <c r="Q31" s="54">
        <f t="shared" si="1"/>
        <v>28490</v>
      </c>
      <c r="R31" s="53">
        <f t="shared" si="1"/>
        <v>39387</v>
      </c>
      <c r="S31" s="49">
        <f t="shared" si="1"/>
        <v>40645</v>
      </c>
      <c r="T31" s="48">
        <f t="shared" si="1"/>
        <v>3854</v>
      </c>
      <c r="U31" s="54">
        <f t="shared" si="1"/>
        <v>4439</v>
      </c>
      <c r="V31" s="53">
        <f t="shared" si="1"/>
        <v>30199</v>
      </c>
      <c r="W31" s="49">
        <f t="shared" si="1"/>
        <v>35451</v>
      </c>
      <c r="X31" s="48">
        <f t="shared" si="1"/>
        <v>21606</v>
      </c>
      <c r="Y31" s="54">
        <f t="shared" si="1"/>
        <v>11897</v>
      </c>
      <c r="Z31" s="53">
        <f t="shared" si="1"/>
        <v>61736</v>
      </c>
      <c r="AA31" s="49">
        <f t="shared" si="1"/>
        <v>64622</v>
      </c>
      <c r="AB31" s="48">
        <f t="shared" si="1"/>
        <v>426375</v>
      </c>
      <c r="AC31" s="49">
        <f t="shared" si="1"/>
        <v>425470</v>
      </c>
    </row>
    <row r="32" spans="1:29" ht="15.75" thickTop="1" x14ac:dyDescent="0.2">
      <c r="AB32" s="183" t="str">
        <f>IF(AB31='Daily Total'!D48,"Correct","Wrong")</f>
        <v>Correct</v>
      </c>
      <c r="AC32" s="183" t="str">
        <f>IF(AC31='Daily Total'!E48,"Correct","Wrong")</f>
        <v>Correct</v>
      </c>
    </row>
    <row r="35" spans="1:29" x14ac:dyDescent="0.2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 x14ac:dyDescent="0.2">
      <c r="A40" s="94" t="s">
        <v>17</v>
      </c>
      <c r="B40" s="3">
        <f t="shared" ref="B40:AA49" si="3">+B8/$B$65</f>
        <v>44</v>
      </c>
      <c r="C40" s="32">
        <f t="shared" si="3"/>
        <v>0</v>
      </c>
      <c r="D40" s="3">
        <f t="shared" si="3"/>
        <v>35.200000000000003</v>
      </c>
      <c r="E40" s="32">
        <f t="shared" si="3"/>
        <v>0.4</v>
      </c>
      <c r="F40" s="3">
        <f t="shared" si="3"/>
        <v>136.80000000000001</v>
      </c>
      <c r="G40" s="32">
        <f t="shared" si="3"/>
        <v>0.6</v>
      </c>
      <c r="H40" s="3">
        <f t="shared" si="3"/>
        <v>101.4</v>
      </c>
      <c r="I40" s="32">
        <f t="shared" si="3"/>
        <v>12.4</v>
      </c>
      <c r="J40" s="3">
        <f t="shared" si="3"/>
        <v>1.2</v>
      </c>
      <c r="K40" s="32">
        <f t="shared" si="3"/>
        <v>6.6</v>
      </c>
      <c r="L40" s="3">
        <f t="shared" si="3"/>
        <v>7</v>
      </c>
      <c r="M40" s="32">
        <f t="shared" si="3"/>
        <v>15.2</v>
      </c>
      <c r="N40" s="3">
        <f t="shared" si="3"/>
        <v>45</v>
      </c>
      <c r="O40" s="32">
        <f t="shared" si="3"/>
        <v>35.799999999999997</v>
      </c>
      <c r="P40" s="3">
        <f t="shared" si="3"/>
        <v>15</v>
      </c>
      <c r="Q40" s="32">
        <f t="shared" si="3"/>
        <v>16.600000000000001</v>
      </c>
      <c r="R40" s="3">
        <f t="shared" si="3"/>
        <v>6.8</v>
      </c>
      <c r="S40" s="32">
        <f t="shared" si="3"/>
        <v>13</v>
      </c>
      <c r="T40" s="3">
        <f t="shared" si="3"/>
        <v>0</v>
      </c>
      <c r="U40" s="32">
        <f t="shared" si="3"/>
        <v>0</v>
      </c>
      <c r="V40" s="3">
        <f t="shared" si="3"/>
        <v>0.6</v>
      </c>
      <c r="W40" s="32">
        <f t="shared" si="3"/>
        <v>0</v>
      </c>
      <c r="X40" s="3">
        <f t="shared" si="3"/>
        <v>1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394</v>
      </c>
      <c r="AC40" s="19">
        <f t="shared" ref="AC40:AC62" si="5">C40+E40+G40+I40+K40+M40+O40+Q40+S40+U40+W40+Y40+AA40</f>
        <v>100.6</v>
      </c>
    </row>
    <row r="41" spans="1:29" x14ac:dyDescent="0.2">
      <c r="A41" s="95" t="s">
        <v>18</v>
      </c>
      <c r="B41" s="3">
        <f t="shared" si="3"/>
        <v>176</v>
      </c>
      <c r="C41" s="32">
        <f t="shared" si="3"/>
        <v>19.2</v>
      </c>
      <c r="D41" s="3">
        <f t="shared" si="3"/>
        <v>98</v>
      </c>
      <c r="E41" s="32">
        <f t="shared" si="3"/>
        <v>33.6</v>
      </c>
      <c r="F41" s="3">
        <f t="shared" si="3"/>
        <v>478.2</v>
      </c>
      <c r="G41" s="32">
        <f t="shared" si="3"/>
        <v>141.6</v>
      </c>
      <c r="H41" s="3">
        <f t="shared" si="3"/>
        <v>415</v>
      </c>
      <c r="I41" s="32">
        <f t="shared" si="3"/>
        <v>206.8</v>
      </c>
      <c r="J41" s="3">
        <f t="shared" si="3"/>
        <v>20</v>
      </c>
      <c r="K41" s="32">
        <f t="shared" si="3"/>
        <v>41</v>
      </c>
      <c r="L41" s="3">
        <f t="shared" si="3"/>
        <v>70</v>
      </c>
      <c r="M41" s="32">
        <f t="shared" si="3"/>
        <v>160.6</v>
      </c>
      <c r="N41" s="3">
        <f t="shared" si="3"/>
        <v>362.2</v>
      </c>
      <c r="O41" s="32">
        <f t="shared" si="3"/>
        <v>392.4</v>
      </c>
      <c r="P41" s="3">
        <f t="shared" si="3"/>
        <v>206.4</v>
      </c>
      <c r="Q41" s="32">
        <f t="shared" si="3"/>
        <v>201.2</v>
      </c>
      <c r="R41" s="3">
        <f t="shared" si="3"/>
        <v>214.2</v>
      </c>
      <c r="S41" s="32">
        <f t="shared" si="3"/>
        <v>198.8</v>
      </c>
      <c r="T41" s="3">
        <f t="shared" si="3"/>
        <v>28.8</v>
      </c>
      <c r="U41" s="32">
        <f t="shared" si="3"/>
        <v>60.8</v>
      </c>
      <c r="V41" s="3">
        <f t="shared" si="3"/>
        <v>103.8</v>
      </c>
      <c r="W41" s="32">
        <f t="shared" si="3"/>
        <v>186.8</v>
      </c>
      <c r="X41" s="3">
        <f t="shared" si="3"/>
        <v>192.6</v>
      </c>
      <c r="Y41" s="32">
        <f t="shared" si="3"/>
        <v>97</v>
      </c>
      <c r="Z41" s="3">
        <f t="shared" si="3"/>
        <v>309.39999999999998</v>
      </c>
      <c r="AA41" s="32">
        <f t="shared" si="3"/>
        <v>288.60000000000002</v>
      </c>
      <c r="AB41" s="113">
        <f t="shared" si="4"/>
        <v>2674.6000000000004</v>
      </c>
      <c r="AC41" s="19">
        <f t="shared" si="5"/>
        <v>2028.3999999999996</v>
      </c>
    </row>
    <row r="42" spans="1:29" x14ac:dyDescent="0.2">
      <c r="A42" s="94" t="s">
        <v>19</v>
      </c>
      <c r="B42" s="3">
        <f t="shared" si="3"/>
        <v>258.2</v>
      </c>
      <c r="C42" s="32">
        <f t="shared" si="3"/>
        <v>226.6</v>
      </c>
      <c r="D42" s="3">
        <f t="shared" si="3"/>
        <v>125.6</v>
      </c>
      <c r="E42" s="32">
        <f t="shared" si="3"/>
        <v>113.6</v>
      </c>
      <c r="F42" s="3">
        <f t="shared" si="3"/>
        <v>526.20000000000005</v>
      </c>
      <c r="G42" s="32">
        <f t="shared" si="3"/>
        <v>330</v>
      </c>
      <c r="H42" s="3">
        <f t="shared" si="3"/>
        <v>534</v>
      </c>
      <c r="I42" s="32">
        <f t="shared" si="3"/>
        <v>471</v>
      </c>
      <c r="J42" s="3">
        <f t="shared" si="3"/>
        <v>35</v>
      </c>
      <c r="K42" s="32">
        <f t="shared" si="3"/>
        <v>56.4</v>
      </c>
      <c r="L42" s="3">
        <f t="shared" si="3"/>
        <v>156</v>
      </c>
      <c r="M42" s="32">
        <f t="shared" si="3"/>
        <v>198</v>
      </c>
      <c r="N42" s="3">
        <f t="shared" si="3"/>
        <v>595.79999999999995</v>
      </c>
      <c r="O42" s="32">
        <f t="shared" si="3"/>
        <v>543.20000000000005</v>
      </c>
      <c r="P42" s="3">
        <f t="shared" si="3"/>
        <v>339</v>
      </c>
      <c r="Q42" s="32">
        <f t="shared" si="3"/>
        <v>276.8</v>
      </c>
      <c r="R42" s="3">
        <f t="shared" si="3"/>
        <v>356.2</v>
      </c>
      <c r="S42" s="32">
        <f t="shared" si="3"/>
        <v>341.6</v>
      </c>
      <c r="T42" s="3">
        <f t="shared" si="3"/>
        <v>56.2</v>
      </c>
      <c r="U42" s="32">
        <f t="shared" si="3"/>
        <v>72.2</v>
      </c>
      <c r="V42" s="3">
        <f t="shared" si="3"/>
        <v>206.8</v>
      </c>
      <c r="W42" s="32">
        <f t="shared" si="3"/>
        <v>294</v>
      </c>
      <c r="X42" s="3">
        <f t="shared" si="3"/>
        <v>293.8</v>
      </c>
      <c r="Y42" s="32">
        <f t="shared" si="3"/>
        <v>133.4</v>
      </c>
      <c r="Z42" s="3">
        <f t="shared" si="3"/>
        <v>464.6</v>
      </c>
      <c r="AA42" s="32">
        <f t="shared" si="3"/>
        <v>471.8</v>
      </c>
      <c r="AB42" s="113">
        <f t="shared" si="4"/>
        <v>3947.4</v>
      </c>
      <c r="AC42" s="19">
        <f t="shared" si="5"/>
        <v>3528.6000000000004</v>
      </c>
    </row>
    <row r="43" spans="1:29" x14ac:dyDescent="0.2">
      <c r="A43" s="95" t="s">
        <v>20</v>
      </c>
      <c r="B43" s="3">
        <f t="shared" si="3"/>
        <v>303.8</v>
      </c>
      <c r="C43" s="32">
        <f t="shared" si="3"/>
        <v>345</v>
      </c>
      <c r="D43" s="3">
        <f t="shared" si="3"/>
        <v>145.4</v>
      </c>
      <c r="E43" s="32">
        <f t="shared" si="3"/>
        <v>132.80000000000001</v>
      </c>
      <c r="F43" s="3">
        <f t="shared" si="3"/>
        <v>519.20000000000005</v>
      </c>
      <c r="G43" s="32">
        <f t="shared" si="3"/>
        <v>424.8</v>
      </c>
      <c r="H43" s="3">
        <f t="shared" si="3"/>
        <v>614.4</v>
      </c>
      <c r="I43" s="32">
        <f t="shared" si="3"/>
        <v>638.20000000000005</v>
      </c>
      <c r="J43" s="3">
        <f t="shared" si="3"/>
        <v>51.2</v>
      </c>
      <c r="K43" s="32">
        <f t="shared" si="3"/>
        <v>87</v>
      </c>
      <c r="L43" s="3">
        <f t="shared" si="3"/>
        <v>166.2</v>
      </c>
      <c r="M43" s="32">
        <f t="shared" si="3"/>
        <v>290.39999999999998</v>
      </c>
      <c r="N43" s="3">
        <f t="shared" si="3"/>
        <v>654.6</v>
      </c>
      <c r="O43" s="32">
        <f t="shared" si="3"/>
        <v>626.20000000000005</v>
      </c>
      <c r="P43" s="3">
        <f t="shared" si="3"/>
        <v>401.6</v>
      </c>
      <c r="Q43" s="32">
        <f t="shared" si="3"/>
        <v>281.60000000000002</v>
      </c>
      <c r="R43" s="3">
        <f t="shared" si="3"/>
        <v>492</v>
      </c>
      <c r="S43" s="32">
        <f t="shared" si="3"/>
        <v>341.8</v>
      </c>
      <c r="T43" s="3">
        <f t="shared" si="3"/>
        <v>69.8</v>
      </c>
      <c r="U43" s="32">
        <f t="shared" si="3"/>
        <v>69.599999999999994</v>
      </c>
      <c r="V43" s="3">
        <f t="shared" si="3"/>
        <v>251.8</v>
      </c>
      <c r="W43" s="32">
        <f t="shared" si="3"/>
        <v>345.2</v>
      </c>
      <c r="X43" s="3">
        <f t="shared" si="3"/>
        <v>345.6</v>
      </c>
      <c r="Y43" s="32">
        <f t="shared" si="3"/>
        <v>165.8</v>
      </c>
      <c r="Z43" s="3">
        <f t="shared" si="3"/>
        <v>547.79999999999995</v>
      </c>
      <c r="AA43" s="32">
        <f t="shared" si="3"/>
        <v>695.4</v>
      </c>
      <c r="AB43" s="113">
        <f t="shared" si="4"/>
        <v>4563.4000000000005</v>
      </c>
      <c r="AC43" s="19">
        <f t="shared" si="5"/>
        <v>4443.8</v>
      </c>
    </row>
    <row r="44" spans="1:29" x14ac:dyDescent="0.2">
      <c r="A44" s="94" t="s">
        <v>21</v>
      </c>
      <c r="B44" s="3">
        <f t="shared" si="3"/>
        <v>407.6</v>
      </c>
      <c r="C44" s="32">
        <f t="shared" si="3"/>
        <v>394.2</v>
      </c>
      <c r="D44" s="3">
        <f t="shared" si="3"/>
        <v>156</v>
      </c>
      <c r="E44" s="32">
        <f t="shared" si="3"/>
        <v>153.80000000000001</v>
      </c>
      <c r="F44" s="3">
        <f t="shared" si="3"/>
        <v>691.2</v>
      </c>
      <c r="G44" s="32">
        <f t="shared" si="3"/>
        <v>336</v>
      </c>
      <c r="H44" s="3">
        <f t="shared" si="3"/>
        <v>829.8</v>
      </c>
      <c r="I44" s="32">
        <f t="shared" si="3"/>
        <v>700.2</v>
      </c>
      <c r="J44" s="3">
        <f t="shared" si="3"/>
        <v>59.4</v>
      </c>
      <c r="K44" s="32">
        <f t="shared" si="3"/>
        <v>119.4</v>
      </c>
      <c r="L44" s="3">
        <f t="shared" si="3"/>
        <v>171</v>
      </c>
      <c r="M44" s="32">
        <f t="shared" si="3"/>
        <v>378.2</v>
      </c>
      <c r="N44" s="3">
        <f t="shared" si="3"/>
        <v>681.6</v>
      </c>
      <c r="O44" s="32">
        <f t="shared" si="3"/>
        <v>812.8</v>
      </c>
      <c r="P44" s="3">
        <f t="shared" si="3"/>
        <v>443.6</v>
      </c>
      <c r="Q44" s="32">
        <f t="shared" si="3"/>
        <v>289.60000000000002</v>
      </c>
      <c r="R44" s="3">
        <f t="shared" si="3"/>
        <v>572.6</v>
      </c>
      <c r="S44" s="32">
        <f t="shared" si="3"/>
        <v>400.2</v>
      </c>
      <c r="T44" s="3">
        <f t="shared" si="3"/>
        <v>53.2</v>
      </c>
      <c r="U44" s="32">
        <f t="shared" si="3"/>
        <v>52</v>
      </c>
      <c r="V44" s="3">
        <f t="shared" si="3"/>
        <v>235.2</v>
      </c>
      <c r="W44" s="32">
        <f t="shared" si="3"/>
        <v>445.8</v>
      </c>
      <c r="X44" s="3">
        <f t="shared" si="3"/>
        <v>330.8</v>
      </c>
      <c r="Y44" s="32">
        <f t="shared" si="3"/>
        <v>173</v>
      </c>
      <c r="Z44" s="3">
        <f t="shared" si="3"/>
        <v>698</v>
      </c>
      <c r="AA44" s="32">
        <f t="shared" si="3"/>
        <v>680.6</v>
      </c>
      <c r="AB44" s="113">
        <f t="shared" si="4"/>
        <v>5330</v>
      </c>
      <c r="AC44" s="19">
        <f t="shared" si="5"/>
        <v>4935.8000000000011</v>
      </c>
    </row>
    <row r="45" spans="1:29" x14ac:dyDescent="0.2">
      <c r="A45" s="95" t="s">
        <v>22</v>
      </c>
      <c r="B45" s="3">
        <f t="shared" si="3"/>
        <v>488.4</v>
      </c>
      <c r="C45" s="32">
        <f t="shared" si="3"/>
        <v>557.4</v>
      </c>
      <c r="D45" s="3">
        <f t="shared" si="3"/>
        <v>188.8</v>
      </c>
      <c r="E45" s="32">
        <f t="shared" si="3"/>
        <v>166.4</v>
      </c>
      <c r="F45" s="3">
        <f t="shared" si="3"/>
        <v>784.6</v>
      </c>
      <c r="G45" s="32">
        <f t="shared" si="3"/>
        <v>312.8</v>
      </c>
      <c r="H45" s="3">
        <f t="shared" si="3"/>
        <v>1021.6</v>
      </c>
      <c r="I45" s="32">
        <f t="shared" si="3"/>
        <v>764.2</v>
      </c>
      <c r="J45" s="3">
        <f t="shared" si="3"/>
        <v>74.400000000000006</v>
      </c>
      <c r="K45" s="32">
        <f t="shared" si="3"/>
        <v>193</v>
      </c>
      <c r="L45" s="3">
        <f t="shared" si="3"/>
        <v>169.8</v>
      </c>
      <c r="M45" s="32">
        <f t="shared" si="3"/>
        <v>595.4</v>
      </c>
      <c r="N45" s="3">
        <f t="shared" si="3"/>
        <v>705.6</v>
      </c>
      <c r="O45" s="32">
        <f t="shared" si="3"/>
        <v>1132.5999999999999</v>
      </c>
      <c r="P45" s="3">
        <f t="shared" si="3"/>
        <v>498.6</v>
      </c>
      <c r="Q45" s="32">
        <f t="shared" si="3"/>
        <v>294.39999999999998</v>
      </c>
      <c r="R45" s="3">
        <f t="shared" si="3"/>
        <v>695.4</v>
      </c>
      <c r="S45" s="32">
        <f t="shared" si="3"/>
        <v>445</v>
      </c>
      <c r="T45" s="3">
        <f t="shared" si="3"/>
        <v>49.6</v>
      </c>
      <c r="U45" s="32">
        <f t="shared" si="3"/>
        <v>46.4</v>
      </c>
      <c r="V45" s="3">
        <f t="shared" si="3"/>
        <v>234.4</v>
      </c>
      <c r="W45" s="32">
        <f t="shared" si="3"/>
        <v>659.6</v>
      </c>
      <c r="X45" s="3">
        <f t="shared" si="3"/>
        <v>332</v>
      </c>
      <c r="Y45" s="32">
        <f t="shared" si="3"/>
        <v>160</v>
      </c>
      <c r="Z45" s="3">
        <f t="shared" si="3"/>
        <v>787.4</v>
      </c>
      <c r="AA45" s="32">
        <f t="shared" si="3"/>
        <v>852</v>
      </c>
      <c r="AB45" s="113">
        <f t="shared" si="4"/>
        <v>6030.5999999999995</v>
      </c>
      <c r="AC45" s="19">
        <f t="shared" si="5"/>
        <v>6179.2</v>
      </c>
    </row>
    <row r="46" spans="1:29" x14ac:dyDescent="0.2">
      <c r="A46" s="94" t="s">
        <v>23</v>
      </c>
      <c r="B46" s="3">
        <f t="shared" si="3"/>
        <v>419.4</v>
      </c>
      <c r="C46" s="32">
        <f t="shared" si="3"/>
        <v>500</v>
      </c>
      <c r="D46" s="3">
        <f t="shared" si="3"/>
        <v>156.4</v>
      </c>
      <c r="E46" s="32">
        <f t="shared" si="3"/>
        <v>156.19999999999999</v>
      </c>
      <c r="F46" s="3">
        <f t="shared" si="3"/>
        <v>616.20000000000005</v>
      </c>
      <c r="G46" s="32">
        <f t="shared" si="3"/>
        <v>249.4</v>
      </c>
      <c r="H46" s="3">
        <f t="shared" si="3"/>
        <v>856.6</v>
      </c>
      <c r="I46" s="32">
        <f t="shared" si="3"/>
        <v>721.6</v>
      </c>
      <c r="J46" s="3">
        <f t="shared" si="3"/>
        <v>56.8</v>
      </c>
      <c r="K46" s="32">
        <f t="shared" si="3"/>
        <v>137.6</v>
      </c>
      <c r="L46" s="3">
        <f t="shared" si="3"/>
        <v>146.19999999999999</v>
      </c>
      <c r="M46" s="32">
        <f t="shared" si="3"/>
        <v>420</v>
      </c>
      <c r="N46" s="3">
        <f t="shared" si="3"/>
        <v>613.20000000000005</v>
      </c>
      <c r="O46" s="32">
        <f t="shared" si="3"/>
        <v>815</v>
      </c>
      <c r="P46" s="3">
        <f t="shared" si="3"/>
        <v>400</v>
      </c>
      <c r="Q46" s="32">
        <f t="shared" si="3"/>
        <v>240.6</v>
      </c>
      <c r="R46" s="3">
        <f t="shared" si="3"/>
        <v>580.20000000000005</v>
      </c>
      <c r="S46" s="32">
        <f t="shared" si="3"/>
        <v>380</v>
      </c>
      <c r="T46" s="3">
        <f t="shared" si="3"/>
        <v>55.6</v>
      </c>
      <c r="U46" s="32">
        <f t="shared" si="3"/>
        <v>55.4</v>
      </c>
      <c r="V46" s="3">
        <f t="shared" si="3"/>
        <v>228.4</v>
      </c>
      <c r="W46" s="32">
        <f t="shared" si="3"/>
        <v>530.79999999999995</v>
      </c>
      <c r="X46" s="3">
        <f t="shared" si="3"/>
        <v>248.4</v>
      </c>
      <c r="Y46" s="32">
        <f t="shared" si="3"/>
        <v>122</v>
      </c>
      <c r="Z46" s="3">
        <f t="shared" si="3"/>
        <v>716</v>
      </c>
      <c r="AA46" s="32">
        <f t="shared" si="3"/>
        <v>835.4</v>
      </c>
      <c r="AB46" s="113">
        <f t="shared" si="4"/>
        <v>5093.3999999999996</v>
      </c>
      <c r="AC46" s="19">
        <f t="shared" si="5"/>
        <v>5164</v>
      </c>
    </row>
    <row r="47" spans="1:29" x14ac:dyDescent="0.2">
      <c r="A47" s="95" t="s">
        <v>24</v>
      </c>
      <c r="B47" s="3">
        <f t="shared" si="3"/>
        <v>386</v>
      </c>
      <c r="C47" s="32">
        <f t="shared" si="3"/>
        <v>466.8</v>
      </c>
      <c r="D47" s="3">
        <f t="shared" si="3"/>
        <v>148.4</v>
      </c>
      <c r="E47" s="32">
        <f t="shared" si="3"/>
        <v>152.80000000000001</v>
      </c>
      <c r="F47" s="3">
        <f t="shared" si="3"/>
        <v>524.4</v>
      </c>
      <c r="G47" s="32">
        <f t="shared" si="3"/>
        <v>250</v>
      </c>
      <c r="H47" s="3">
        <f t="shared" si="3"/>
        <v>808.8</v>
      </c>
      <c r="I47" s="32">
        <f t="shared" si="3"/>
        <v>624.20000000000005</v>
      </c>
      <c r="J47" s="3">
        <f t="shared" si="3"/>
        <v>62</v>
      </c>
      <c r="K47" s="32">
        <f t="shared" si="3"/>
        <v>80.599999999999994</v>
      </c>
      <c r="L47" s="3">
        <f t="shared" si="3"/>
        <v>126.8</v>
      </c>
      <c r="M47" s="32">
        <f t="shared" si="3"/>
        <v>450</v>
      </c>
      <c r="N47" s="3">
        <f t="shared" si="3"/>
        <v>555.4</v>
      </c>
      <c r="O47" s="32">
        <f t="shared" si="3"/>
        <v>681</v>
      </c>
      <c r="P47" s="3">
        <f t="shared" si="3"/>
        <v>379.8</v>
      </c>
      <c r="Q47" s="32">
        <f t="shared" si="3"/>
        <v>262.39999999999998</v>
      </c>
      <c r="R47" s="3">
        <f t="shared" si="3"/>
        <v>538.6</v>
      </c>
      <c r="S47" s="32">
        <f t="shared" si="3"/>
        <v>393.2</v>
      </c>
      <c r="T47" s="3">
        <f t="shared" si="3"/>
        <v>38.6</v>
      </c>
      <c r="U47" s="32">
        <f t="shared" si="3"/>
        <v>44.2</v>
      </c>
      <c r="V47" s="3">
        <f t="shared" si="3"/>
        <v>248.2</v>
      </c>
      <c r="W47" s="32">
        <f t="shared" si="3"/>
        <v>532.79999999999995</v>
      </c>
      <c r="X47" s="3">
        <f t="shared" si="3"/>
        <v>229.4</v>
      </c>
      <c r="Y47" s="32">
        <f t="shared" si="3"/>
        <v>104</v>
      </c>
      <c r="Z47" s="3">
        <f t="shared" si="3"/>
        <v>729.2</v>
      </c>
      <c r="AA47" s="32">
        <f t="shared" si="3"/>
        <v>780.8</v>
      </c>
      <c r="AB47" s="113">
        <f t="shared" si="4"/>
        <v>4775.6000000000004</v>
      </c>
      <c r="AC47" s="19">
        <f t="shared" si="5"/>
        <v>4822.8</v>
      </c>
    </row>
    <row r="48" spans="1:29" x14ac:dyDescent="0.2">
      <c r="A48" s="94" t="s">
        <v>25</v>
      </c>
      <c r="B48" s="3">
        <f t="shared" si="3"/>
        <v>356.8</v>
      </c>
      <c r="C48" s="32">
        <f t="shared" si="3"/>
        <v>498.6</v>
      </c>
      <c r="D48" s="3">
        <f t="shared" si="3"/>
        <v>149</v>
      </c>
      <c r="E48" s="32">
        <f t="shared" si="3"/>
        <v>167.6</v>
      </c>
      <c r="F48" s="3">
        <f t="shared" si="3"/>
        <v>438.8</v>
      </c>
      <c r="G48" s="32">
        <f t="shared" si="3"/>
        <v>282.2</v>
      </c>
      <c r="H48" s="3">
        <f t="shared" si="3"/>
        <v>712.4</v>
      </c>
      <c r="I48" s="32">
        <f t="shared" si="3"/>
        <v>653.79999999999995</v>
      </c>
      <c r="J48" s="3">
        <f t="shared" si="3"/>
        <v>55.4</v>
      </c>
      <c r="K48" s="32">
        <f t="shared" si="3"/>
        <v>70.400000000000006</v>
      </c>
      <c r="L48" s="3">
        <f t="shared" si="3"/>
        <v>146.4</v>
      </c>
      <c r="M48" s="32">
        <f t="shared" si="3"/>
        <v>308.8</v>
      </c>
      <c r="N48" s="3">
        <f t="shared" si="3"/>
        <v>509</v>
      </c>
      <c r="O48" s="32">
        <f t="shared" si="3"/>
        <v>570.4</v>
      </c>
      <c r="P48" s="3">
        <f t="shared" si="3"/>
        <v>328.6</v>
      </c>
      <c r="Q48" s="32">
        <f t="shared" si="3"/>
        <v>228</v>
      </c>
      <c r="R48" s="3">
        <f t="shared" si="3"/>
        <v>446.6</v>
      </c>
      <c r="S48" s="32">
        <f t="shared" si="3"/>
        <v>373.8</v>
      </c>
      <c r="T48" s="3">
        <f t="shared" si="3"/>
        <v>28.6</v>
      </c>
      <c r="U48" s="32">
        <f t="shared" si="3"/>
        <v>45.6</v>
      </c>
      <c r="V48" s="3">
        <f t="shared" si="3"/>
        <v>245.8</v>
      </c>
      <c r="W48" s="32">
        <f t="shared" si="3"/>
        <v>417</v>
      </c>
      <c r="X48" s="3">
        <f t="shared" si="3"/>
        <v>207</v>
      </c>
      <c r="Y48" s="32">
        <f t="shared" si="3"/>
        <v>90.8</v>
      </c>
      <c r="Z48" s="3">
        <f t="shared" si="3"/>
        <v>734.4</v>
      </c>
      <c r="AA48" s="32">
        <f t="shared" si="3"/>
        <v>758.2</v>
      </c>
      <c r="AB48" s="113">
        <f t="shared" si="4"/>
        <v>4358.8</v>
      </c>
      <c r="AC48" s="19">
        <f t="shared" si="5"/>
        <v>4465.2000000000007</v>
      </c>
    </row>
    <row r="49" spans="1:29" x14ac:dyDescent="0.2">
      <c r="A49" s="95" t="s">
        <v>26</v>
      </c>
      <c r="B49" s="3">
        <f t="shared" si="3"/>
        <v>381</v>
      </c>
      <c r="C49" s="32">
        <f t="shared" si="3"/>
        <v>419.6</v>
      </c>
      <c r="D49" s="3">
        <f t="shared" si="3"/>
        <v>134.4</v>
      </c>
      <c r="E49" s="32">
        <f t="shared" si="3"/>
        <v>142.4</v>
      </c>
      <c r="F49" s="3">
        <f t="shared" si="3"/>
        <v>390.2</v>
      </c>
      <c r="G49" s="32">
        <f t="shared" si="3"/>
        <v>290.39999999999998</v>
      </c>
      <c r="H49" s="3">
        <f t="shared" si="3"/>
        <v>749.6</v>
      </c>
      <c r="I49" s="32">
        <f t="shared" si="3"/>
        <v>659.8</v>
      </c>
      <c r="J49" s="3">
        <f t="shared" si="3"/>
        <v>51.6</v>
      </c>
      <c r="K49" s="32">
        <f t="shared" si="3"/>
        <v>72</v>
      </c>
      <c r="L49" s="3">
        <f t="shared" si="3"/>
        <v>157.19999999999999</v>
      </c>
      <c r="M49" s="32">
        <f t="shared" si="3"/>
        <v>254.6</v>
      </c>
      <c r="N49" s="3">
        <f t="shared" si="3"/>
        <v>509.6</v>
      </c>
      <c r="O49" s="32">
        <f t="shared" si="3"/>
        <v>529.4</v>
      </c>
      <c r="P49" s="3">
        <f t="shared" si="3"/>
        <v>346.8</v>
      </c>
      <c r="Q49" s="32">
        <f t="shared" si="3"/>
        <v>252</v>
      </c>
      <c r="R49" s="3">
        <f t="shared" si="3"/>
        <v>462.4</v>
      </c>
      <c r="S49" s="32">
        <f t="shared" si="3"/>
        <v>402.4</v>
      </c>
      <c r="T49" s="3">
        <f t="shared" si="3"/>
        <v>32.799999999999997</v>
      </c>
      <c r="U49" s="32">
        <f t="shared" si="3"/>
        <v>35.799999999999997</v>
      </c>
      <c r="V49" s="3">
        <f t="shared" si="3"/>
        <v>272.60000000000002</v>
      </c>
      <c r="W49" s="32">
        <f t="shared" ref="W49:AA49" si="6">+W17/$B$65</f>
        <v>387.4</v>
      </c>
      <c r="X49" s="3">
        <f t="shared" si="6"/>
        <v>194</v>
      </c>
      <c r="Y49" s="32">
        <f t="shared" si="6"/>
        <v>91.6</v>
      </c>
      <c r="Z49" s="3">
        <f t="shared" si="6"/>
        <v>751</v>
      </c>
      <c r="AA49" s="32">
        <f t="shared" si="6"/>
        <v>790.6</v>
      </c>
      <c r="AB49" s="113">
        <f t="shared" si="4"/>
        <v>4433.2000000000007</v>
      </c>
      <c r="AC49" s="19">
        <f t="shared" si="5"/>
        <v>4328</v>
      </c>
    </row>
    <row r="50" spans="1:29" x14ac:dyDescent="0.2">
      <c r="A50" s="94" t="s">
        <v>27</v>
      </c>
      <c r="B50" s="3">
        <f t="shared" ref="B50:AA59" si="7">+B18/$B$65</f>
        <v>420.6</v>
      </c>
      <c r="C50" s="32">
        <f t="shared" si="7"/>
        <v>424.4</v>
      </c>
      <c r="D50" s="3">
        <f t="shared" si="7"/>
        <v>150.19999999999999</v>
      </c>
      <c r="E50" s="32">
        <f t="shared" si="7"/>
        <v>152.19999999999999</v>
      </c>
      <c r="F50" s="3">
        <f t="shared" si="7"/>
        <v>435.4</v>
      </c>
      <c r="G50" s="32">
        <f t="shared" si="7"/>
        <v>313.8</v>
      </c>
      <c r="H50" s="3">
        <f t="shared" si="7"/>
        <v>758.2</v>
      </c>
      <c r="I50" s="32">
        <f t="shared" si="7"/>
        <v>705.8</v>
      </c>
      <c r="J50" s="3">
        <f t="shared" si="7"/>
        <v>62.2</v>
      </c>
      <c r="K50" s="32">
        <f t="shared" si="7"/>
        <v>64</v>
      </c>
      <c r="L50" s="3">
        <f t="shared" si="7"/>
        <v>208.8</v>
      </c>
      <c r="M50" s="32">
        <f t="shared" si="7"/>
        <v>234</v>
      </c>
      <c r="N50" s="3">
        <f t="shared" si="7"/>
        <v>582</v>
      </c>
      <c r="O50" s="32">
        <f t="shared" si="7"/>
        <v>544.4</v>
      </c>
      <c r="P50" s="3">
        <f t="shared" si="7"/>
        <v>372.8</v>
      </c>
      <c r="Q50" s="32">
        <f t="shared" si="7"/>
        <v>260.39999999999998</v>
      </c>
      <c r="R50" s="3">
        <f t="shared" si="7"/>
        <v>468.2</v>
      </c>
      <c r="S50" s="32">
        <f t="shared" si="7"/>
        <v>442.6</v>
      </c>
      <c r="T50" s="3">
        <f t="shared" si="7"/>
        <v>33.6</v>
      </c>
      <c r="U50" s="32">
        <f t="shared" si="7"/>
        <v>39.4</v>
      </c>
      <c r="V50" s="3">
        <f t="shared" si="7"/>
        <v>309.39999999999998</v>
      </c>
      <c r="W50" s="32">
        <f t="shared" si="7"/>
        <v>430</v>
      </c>
      <c r="X50" s="3">
        <f t="shared" si="7"/>
        <v>204.4</v>
      </c>
      <c r="Y50" s="32">
        <f t="shared" si="7"/>
        <v>107</v>
      </c>
      <c r="Z50" s="3">
        <f t="shared" si="7"/>
        <v>803</v>
      </c>
      <c r="AA50" s="32">
        <f t="shared" si="7"/>
        <v>901.4</v>
      </c>
      <c r="AB50" s="113">
        <f t="shared" si="4"/>
        <v>4808.8</v>
      </c>
      <c r="AC50" s="19">
        <f t="shared" si="5"/>
        <v>4619.3999999999996</v>
      </c>
    </row>
    <row r="51" spans="1:29" x14ac:dyDescent="0.2">
      <c r="A51" s="95" t="s">
        <v>28</v>
      </c>
      <c r="B51" s="3">
        <f t="shared" si="7"/>
        <v>485.6</v>
      </c>
      <c r="C51" s="32">
        <f t="shared" si="7"/>
        <v>565.20000000000005</v>
      </c>
      <c r="D51" s="3">
        <f t="shared" si="7"/>
        <v>182.8</v>
      </c>
      <c r="E51" s="32">
        <f t="shared" si="7"/>
        <v>181.6</v>
      </c>
      <c r="F51" s="3">
        <f t="shared" si="7"/>
        <v>434</v>
      </c>
      <c r="G51" s="32">
        <f t="shared" si="7"/>
        <v>497</v>
      </c>
      <c r="H51" s="3">
        <f t="shared" si="7"/>
        <v>878</v>
      </c>
      <c r="I51" s="32">
        <f t="shared" si="7"/>
        <v>823.8</v>
      </c>
      <c r="J51" s="3">
        <f t="shared" si="7"/>
        <v>76.599999999999994</v>
      </c>
      <c r="K51" s="32">
        <f t="shared" si="7"/>
        <v>62.4</v>
      </c>
      <c r="L51" s="3">
        <f t="shared" si="7"/>
        <v>303.60000000000002</v>
      </c>
      <c r="M51" s="32">
        <f t="shared" si="7"/>
        <v>217.8</v>
      </c>
      <c r="N51" s="3">
        <f t="shared" si="7"/>
        <v>821.6</v>
      </c>
      <c r="O51" s="32">
        <f t="shared" si="7"/>
        <v>605.20000000000005</v>
      </c>
      <c r="P51" s="3">
        <f t="shared" si="7"/>
        <v>427</v>
      </c>
      <c r="Q51" s="32">
        <f t="shared" si="7"/>
        <v>293.60000000000002</v>
      </c>
      <c r="R51" s="3">
        <f t="shared" si="7"/>
        <v>510.2</v>
      </c>
      <c r="S51" s="32">
        <f t="shared" si="7"/>
        <v>521.79999999999995</v>
      </c>
      <c r="T51" s="3">
        <f t="shared" si="7"/>
        <v>42.8</v>
      </c>
      <c r="U51" s="32">
        <f t="shared" si="7"/>
        <v>38.200000000000003</v>
      </c>
      <c r="V51" s="3">
        <f t="shared" si="7"/>
        <v>381.4</v>
      </c>
      <c r="W51" s="32">
        <f t="shared" si="7"/>
        <v>466</v>
      </c>
      <c r="X51" s="3">
        <f t="shared" si="7"/>
        <v>252.4</v>
      </c>
      <c r="Y51" s="32">
        <f t="shared" si="7"/>
        <v>116.6</v>
      </c>
      <c r="Z51" s="3">
        <f t="shared" si="7"/>
        <v>830.8</v>
      </c>
      <c r="AA51" s="32">
        <f t="shared" si="7"/>
        <v>954.4</v>
      </c>
      <c r="AB51" s="113">
        <f t="shared" si="4"/>
        <v>5626.7999999999993</v>
      </c>
      <c r="AC51" s="19">
        <f t="shared" si="5"/>
        <v>5343.6</v>
      </c>
    </row>
    <row r="52" spans="1:29" x14ac:dyDescent="0.2">
      <c r="A52" s="94" t="s">
        <v>29</v>
      </c>
      <c r="B52" s="3">
        <f t="shared" si="7"/>
        <v>543.79999999999995</v>
      </c>
      <c r="C52" s="32">
        <f t="shared" si="7"/>
        <v>583.20000000000005</v>
      </c>
      <c r="D52" s="3">
        <f t="shared" si="7"/>
        <v>177.8</v>
      </c>
      <c r="E52" s="32">
        <f t="shared" si="7"/>
        <v>198.2</v>
      </c>
      <c r="F52" s="3">
        <f t="shared" si="7"/>
        <v>470.2</v>
      </c>
      <c r="G52" s="32">
        <f t="shared" si="7"/>
        <v>538.4</v>
      </c>
      <c r="H52" s="3">
        <f t="shared" si="7"/>
        <v>894.4</v>
      </c>
      <c r="I52" s="32">
        <f t="shared" si="7"/>
        <v>873</v>
      </c>
      <c r="J52" s="3">
        <f t="shared" si="7"/>
        <v>84</v>
      </c>
      <c r="K52" s="32">
        <f t="shared" si="7"/>
        <v>69</v>
      </c>
      <c r="L52" s="3">
        <f t="shared" si="7"/>
        <v>317.8</v>
      </c>
      <c r="M52" s="32">
        <f t="shared" si="7"/>
        <v>227.6</v>
      </c>
      <c r="N52" s="3">
        <f t="shared" si="7"/>
        <v>754.2</v>
      </c>
      <c r="O52" s="32">
        <f t="shared" si="7"/>
        <v>654.6</v>
      </c>
      <c r="P52" s="3">
        <f t="shared" si="7"/>
        <v>423.6</v>
      </c>
      <c r="Q52" s="32">
        <f t="shared" si="7"/>
        <v>352.2</v>
      </c>
      <c r="R52" s="3">
        <f t="shared" si="7"/>
        <v>495.8</v>
      </c>
      <c r="S52" s="32">
        <f t="shared" si="7"/>
        <v>601</v>
      </c>
      <c r="T52" s="3">
        <f t="shared" si="7"/>
        <v>61</v>
      </c>
      <c r="U52" s="32">
        <f t="shared" si="7"/>
        <v>43.2</v>
      </c>
      <c r="V52" s="3">
        <f t="shared" si="7"/>
        <v>434.4</v>
      </c>
      <c r="W52" s="32">
        <f t="shared" si="7"/>
        <v>523.20000000000005</v>
      </c>
      <c r="X52" s="3">
        <f t="shared" si="7"/>
        <v>299.60000000000002</v>
      </c>
      <c r="Y52" s="32">
        <f t="shared" si="7"/>
        <v>148.80000000000001</v>
      </c>
      <c r="Z52" s="3">
        <f t="shared" si="7"/>
        <v>952.6</v>
      </c>
      <c r="AA52" s="32">
        <f t="shared" si="7"/>
        <v>943.4</v>
      </c>
      <c r="AB52" s="113">
        <f t="shared" si="4"/>
        <v>5909.2</v>
      </c>
      <c r="AC52" s="19">
        <f t="shared" si="5"/>
        <v>5755.7999999999993</v>
      </c>
    </row>
    <row r="53" spans="1:29" x14ac:dyDescent="0.2">
      <c r="A53" s="95" t="s">
        <v>30</v>
      </c>
      <c r="B53" s="3">
        <f t="shared" si="7"/>
        <v>631.20000000000005</v>
      </c>
      <c r="C53" s="32">
        <f t="shared" si="7"/>
        <v>570.4</v>
      </c>
      <c r="D53" s="3">
        <f t="shared" si="7"/>
        <v>159.80000000000001</v>
      </c>
      <c r="E53" s="32">
        <f t="shared" si="7"/>
        <v>211</v>
      </c>
      <c r="F53" s="3">
        <f t="shared" si="7"/>
        <v>527.79999999999995</v>
      </c>
      <c r="G53" s="32">
        <f t="shared" si="7"/>
        <v>560.20000000000005</v>
      </c>
      <c r="H53" s="3">
        <f t="shared" si="7"/>
        <v>997.8</v>
      </c>
      <c r="I53" s="32">
        <f t="shared" si="7"/>
        <v>920.8</v>
      </c>
      <c r="J53" s="3">
        <f t="shared" si="7"/>
        <v>100.4</v>
      </c>
      <c r="K53" s="32">
        <f t="shared" si="7"/>
        <v>58.2</v>
      </c>
      <c r="L53" s="3">
        <f t="shared" si="7"/>
        <v>392.2</v>
      </c>
      <c r="M53" s="32">
        <f t="shared" si="7"/>
        <v>231</v>
      </c>
      <c r="N53" s="3">
        <f t="shared" si="7"/>
        <v>812.2</v>
      </c>
      <c r="O53" s="32">
        <f t="shared" si="7"/>
        <v>776.2</v>
      </c>
      <c r="P53" s="3">
        <f t="shared" si="7"/>
        <v>360.4</v>
      </c>
      <c r="Q53" s="32">
        <f t="shared" si="7"/>
        <v>485</v>
      </c>
      <c r="R53" s="3">
        <f t="shared" si="7"/>
        <v>480.6</v>
      </c>
      <c r="S53" s="32">
        <f t="shared" si="7"/>
        <v>719</v>
      </c>
      <c r="T53" s="3">
        <f t="shared" si="7"/>
        <v>53</v>
      </c>
      <c r="U53" s="32">
        <f t="shared" si="7"/>
        <v>64.8</v>
      </c>
      <c r="V53" s="3">
        <f t="shared" si="7"/>
        <v>447.8</v>
      </c>
      <c r="W53" s="32">
        <f t="shared" si="7"/>
        <v>488.6</v>
      </c>
      <c r="X53" s="3">
        <f t="shared" si="7"/>
        <v>330.4</v>
      </c>
      <c r="Y53" s="32">
        <f t="shared" si="7"/>
        <v>173.4</v>
      </c>
      <c r="Z53" s="3">
        <f t="shared" si="7"/>
        <v>992.6</v>
      </c>
      <c r="AA53" s="32">
        <f t="shared" si="7"/>
        <v>966.2</v>
      </c>
      <c r="AB53" s="113">
        <f t="shared" si="4"/>
        <v>6286.2</v>
      </c>
      <c r="AC53" s="19">
        <f t="shared" si="5"/>
        <v>6224.7999999999993</v>
      </c>
    </row>
    <row r="54" spans="1:29" x14ac:dyDescent="0.2">
      <c r="A54" s="94" t="s">
        <v>31</v>
      </c>
      <c r="B54" s="3">
        <f t="shared" si="7"/>
        <v>636.6</v>
      </c>
      <c r="C54" s="32">
        <f t="shared" si="7"/>
        <v>551.4</v>
      </c>
      <c r="D54" s="3">
        <f t="shared" si="7"/>
        <v>149.19999999999999</v>
      </c>
      <c r="E54" s="32">
        <f t="shared" si="7"/>
        <v>207.2</v>
      </c>
      <c r="F54" s="3">
        <f t="shared" si="7"/>
        <v>488.2</v>
      </c>
      <c r="G54" s="32">
        <f t="shared" si="7"/>
        <v>595.79999999999995</v>
      </c>
      <c r="H54" s="3">
        <f t="shared" si="7"/>
        <v>887.2</v>
      </c>
      <c r="I54" s="32">
        <f t="shared" si="7"/>
        <v>989.4</v>
      </c>
      <c r="J54" s="3">
        <f t="shared" si="7"/>
        <v>138.4</v>
      </c>
      <c r="K54" s="32">
        <f t="shared" si="7"/>
        <v>67</v>
      </c>
      <c r="L54" s="3">
        <f t="shared" si="7"/>
        <v>468.8</v>
      </c>
      <c r="M54" s="32">
        <f t="shared" si="7"/>
        <v>198.6</v>
      </c>
      <c r="N54" s="3">
        <f t="shared" si="7"/>
        <v>838.2</v>
      </c>
      <c r="O54" s="32">
        <f t="shared" si="7"/>
        <v>813.8</v>
      </c>
      <c r="P54" s="3">
        <f t="shared" si="7"/>
        <v>319.60000000000002</v>
      </c>
      <c r="Q54" s="32">
        <f t="shared" si="7"/>
        <v>519</v>
      </c>
      <c r="R54" s="3">
        <f t="shared" si="7"/>
        <v>450.6</v>
      </c>
      <c r="S54" s="32">
        <f t="shared" si="7"/>
        <v>712.4</v>
      </c>
      <c r="T54" s="3">
        <f t="shared" si="7"/>
        <v>52.6</v>
      </c>
      <c r="U54" s="32">
        <f t="shared" si="7"/>
        <v>63.2</v>
      </c>
      <c r="V54" s="3">
        <f t="shared" si="7"/>
        <v>572.6</v>
      </c>
      <c r="W54" s="32">
        <f t="shared" si="7"/>
        <v>437.8</v>
      </c>
      <c r="X54" s="3">
        <f t="shared" si="7"/>
        <v>307.2</v>
      </c>
      <c r="Y54" s="32">
        <f t="shared" si="7"/>
        <v>182</v>
      </c>
      <c r="Z54" s="3">
        <f t="shared" si="7"/>
        <v>930</v>
      </c>
      <c r="AA54" s="32">
        <f t="shared" si="7"/>
        <v>912</v>
      </c>
      <c r="AB54" s="113">
        <f t="shared" si="4"/>
        <v>6239.2000000000007</v>
      </c>
      <c r="AC54" s="19">
        <f t="shared" si="5"/>
        <v>6249.5999999999995</v>
      </c>
    </row>
    <row r="55" spans="1:29" x14ac:dyDescent="0.2">
      <c r="A55" s="95" t="s">
        <v>32</v>
      </c>
      <c r="B55" s="3">
        <f t="shared" si="7"/>
        <v>646.20000000000005</v>
      </c>
      <c r="C55" s="32">
        <f t="shared" si="7"/>
        <v>552.79999999999995</v>
      </c>
      <c r="D55" s="3">
        <f t="shared" si="7"/>
        <v>136.4</v>
      </c>
      <c r="E55" s="32">
        <f t="shared" si="7"/>
        <v>231</v>
      </c>
      <c r="F55" s="3">
        <f t="shared" si="7"/>
        <v>445.6</v>
      </c>
      <c r="G55" s="32">
        <f t="shared" si="7"/>
        <v>716.8</v>
      </c>
      <c r="H55" s="3">
        <f t="shared" si="7"/>
        <v>821</v>
      </c>
      <c r="I55" s="32">
        <f t="shared" si="7"/>
        <v>1096.4000000000001</v>
      </c>
      <c r="J55" s="3">
        <f t="shared" si="7"/>
        <v>165</v>
      </c>
      <c r="K55" s="32">
        <f t="shared" si="7"/>
        <v>56</v>
      </c>
      <c r="L55" s="3">
        <f t="shared" si="7"/>
        <v>503</v>
      </c>
      <c r="M55" s="32">
        <f t="shared" si="7"/>
        <v>164.8</v>
      </c>
      <c r="N55" s="3">
        <f t="shared" si="7"/>
        <v>897</v>
      </c>
      <c r="O55" s="32">
        <f t="shared" si="7"/>
        <v>799.4</v>
      </c>
      <c r="P55" s="3">
        <f t="shared" si="7"/>
        <v>273.8</v>
      </c>
      <c r="Q55" s="32">
        <f t="shared" si="7"/>
        <v>573.4</v>
      </c>
      <c r="R55" s="3">
        <f t="shared" si="7"/>
        <v>419.2</v>
      </c>
      <c r="S55" s="32">
        <f t="shared" si="7"/>
        <v>757.4</v>
      </c>
      <c r="T55" s="3">
        <f t="shared" si="7"/>
        <v>51</v>
      </c>
      <c r="U55" s="32">
        <f t="shared" si="7"/>
        <v>62.4</v>
      </c>
      <c r="V55" s="3">
        <f t="shared" si="7"/>
        <v>651.79999999999995</v>
      </c>
      <c r="W55" s="32">
        <f t="shared" si="7"/>
        <v>423.8</v>
      </c>
      <c r="X55" s="3">
        <f t="shared" si="7"/>
        <v>267.60000000000002</v>
      </c>
      <c r="Y55" s="32">
        <f t="shared" si="7"/>
        <v>177.6</v>
      </c>
      <c r="Z55" s="3">
        <f t="shared" si="7"/>
        <v>853.8</v>
      </c>
      <c r="AA55" s="32">
        <f t="shared" si="7"/>
        <v>887.4</v>
      </c>
      <c r="AB55" s="113">
        <f t="shared" si="4"/>
        <v>6131.4000000000005</v>
      </c>
      <c r="AC55" s="19">
        <f t="shared" si="5"/>
        <v>6499.2</v>
      </c>
    </row>
    <row r="56" spans="1:29" x14ac:dyDescent="0.2">
      <c r="A56" s="94" t="s">
        <v>33</v>
      </c>
      <c r="B56" s="3">
        <f t="shared" si="7"/>
        <v>442</v>
      </c>
      <c r="C56" s="32">
        <f t="shared" si="7"/>
        <v>448</v>
      </c>
      <c r="D56" s="3">
        <f t="shared" si="7"/>
        <v>93.6</v>
      </c>
      <c r="E56" s="32">
        <f t="shared" si="7"/>
        <v>217.8</v>
      </c>
      <c r="F56" s="3">
        <f t="shared" si="7"/>
        <v>317.39999999999998</v>
      </c>
      <c r="G56" s="32">
        <f t="shared" si="7"/>
        <v>623.79999999999995</v>
      </c>
      <c r="H56" s="3">
        <f t="shared" si="7"/>
        <v>631.6</v>
      </c>
      <c r="I56" s="32">
        <f t="shared" si="7"/>
        <v>893.8</v>
      </c>
      <c r="J56" s="3">
        <f t="shared" si="7"/>
        <v>140.6</v>
      </c>
      <c r="K56" s="32">
        <f t="shared" si="7"/>
        <v>53.8</v>
      </c>
      <c r="L56" s="3">
        <f t="shared" si="7"/>
        <v>406.4</v>
      </c>
      <c r="M56" s="32">
        <f t="shared" si="7"/>
        <v>144</v>
      </c>
      <c r="N56" s="3">
        <f t="shared" si="7"/>
        <v>903.6</v>
      </c>
      <c r="O56" s="32">
        <f t="shared" si="7"/>
        <v>660.2</v>
      </c>
      <c r="P56" s="3">
        <f t="shared" si="7"/>
        <v>191.4</v>
      </c>
      <c r="Q56" s="32">
        <f t="shared" si="7"/>
        <v>466.6</v>
      </c>
      <c r="R56" s="3">
        <f t="shared" si="7"/>
        <v>319.2</v>
      </c>
      <c r="S56" s="32">
        <f t="shared" si="7"/>
        <v>582.6</v>
      </c>
      <c r="T56" s="3">
        <f t="shared" si="7"/>
        <v>31.4</v>
      </c>
      <c r="U56" s="32">
        <f t="shared" si="7"/>
        <v>61.4</v>
      </c>
      <c r="V56" s="3">
        <f t="shared" si="7"/>
        <v>534.20000000000005</v>
      </c>
      <c r="W56" s="32">
        <f t="shared" si="7"/>
        <v>312.60000000000002</v>
      </c>
      <c r="X56" s="3">
        <f t="shared" si="7"/>
        <v>172</v>
      </c>
      <c r="Y56" s="32">
        <f t="shared" si="7"/>
        <v>199</v>
      </c>
      <c r="Z56" s="3">
        <f t="shared" si="7"/>
        <v>665.8</v>
      </c>
      <c r="AA56" s="32">
        <f t="shared" si="7"/>
        <v>680.6</v>
      </c>
      <c r="AB56" s="113">
        <f t="shared" si="4"/>
        <v>4849.2</v>
      </c>
      <c r="AC56" s="19">
        <f t="shared" si="5"/>
        <v>5344.2</v>
      </c>
    </row>
    <row r="57" spans="1:29" x14ac:dyDescent="0.2">
      <c r="A57" s="95" t="s">
        <v>34</v>
      </c>
      <c r="B57" s="3">
        <f t="shared" si="7"/>
        <v>150</v>
      </c>
      <c r="C57" s="32">
        <f t="shared" si="7"/>
        <v>294.8</v>
      </c>
      <c r="D57" s="3">
        <f t="shared" si="7"/>
        <v>43</v>
      </c>
      <c r="E57" s="32">
        <f t="shared" si="7"/>
        <v>195.8</v>
      </c>
      <c r="F57" s="3">
        <f t="shared" si="7"/>
        <v>114</v>
      </c>
      <c r="G57" s="32">
        <f t="shared" si="7"/>
        <v>509.8</v>
      </c>
      <c r="H57" s="3">
        <f t="shared" si="7"/>
        <v>259.8</v>
      </c>
      <c r="I57" s="32">
        <f t="shared" si="7"/>
        <v>730.4</v>
      </c>
      <c r="J57" s="3">
        <f t="shared" si="7"/>
        <v>46.2</v>
      </c>
      <c r="K57" s="32">
        <f t="shared" si="7"/>
        <v>37.6</v>
      </c>
      <c r="L57" s="3">
        <f t="shared" si="7"/>
        <v>521.6</v>
      </c>
      <c r="M57" s="32">
        <f t="shared" si="7"/>
        <v>94.4</v>
      </c>
      <c r="N57" s="3">
        <f t="shared" si="7"/>
        <v>528</v>
      </c>
      <c r="O57" s="32">
        <f t="shared" si="7"/>
        <v>561.4</v>
      </c>
      <c r="P57" s="3">
        <f t="shared" si="7"/>
        <v>172.2</v>
      </c>
      <c r="Q57" s="32">
        <f t="shared" si="7"/>
        <v>349</v>
      </c>
      <c r="R57" s="3">
        <f t="shared" si="7"/>
        <v>314</v>
      </c>
      <c r="S57" s="32">
        <f t="shared" si="7"/>
        <v>458</v>
      </c>
      <c r="T57" s="3">
        <f t="shared" si="7"/>
        <v>25.4</v>
      </c>
      <c r="U57" s="32">
        <f t="shared" si="7"/>
        <v>29</v>
      </c>
      <c r="V57" s="3">
        <f t="shared" si="7"/>
        <v>610.79999999999995</v>
      </c>
      <c r="W57" s="32">
        <f t="shared" si="7"/>
        <v>198.8</v>
      </c>
      <c r="X57" s="3">
        <f t="shared" si="7"/>
        <v>101.4</v>
      </c>
      <c r="Y57" s="32">
        <f t="shared" si="7"/>
        <v>127.4</v>
      </c>
      <c r="Z57" s="3">
        <f t="shared" si="7"/>
        <v>525.20000000000005</v>
      </c>
      <c r="AA57" s="32">
        <f t="shared" si="7"/>
        <v>477.2</v>
      </c>
      <c r="AB57" s="113">
        <f>B57+D57+F57+H57+J57+L57+N57+P57+R57+T57+V57+X57+Z57</f>
        <v>3411.6000000000004</v>
      </c>
      <c r="AC57" s="19">
        <f t="shared" si="5"/>
        <v>4063.6000000000004</v>
      </c>
    </row>
    <row r="58" spans="1:29" x14ac:dyDescent="0.2">
      <c r="A58" s="94" t="s">
        <v>35</v>
      </c>
      <c r="B58" s="3">
        <f t="shared" si="7"/>
        <v>0</v>
      </c>
      <c r="C58" s="32">
        <f t="shared" si="7"/>
        <v>148</v>
      </c>
      <c r="D58" s="3">
        <f t="shared" si="7"/>
        <v>0.4</v>
      </c>
      <c r="E58" s="32">
        <f t="shared" si="7"/>
        <v>106</v>
      </c>
      <c r="F58" s="3">
        <f t="shared" si="7"/>
        <v>1.4</v>
      </c>
      <c r="G58" s="32">
        <f t="shared" si="7"/>
        <v>210.2</v>
      </c>
      <c r="H58" s="3">
        <f t="shared" si="7"/>
        <v>39.200000000000003</v>
      </c>
      <c r="I58" s="32">
        <f t="shared" si="7"/>
        <v>236.8</v>
      </c>
      <c r="J58" s="3">
        <f t="shared" si="7"/>
        <v>9.1999999999999993</v>
      </c>
      <c r="K58" s="32">
        <f t="shared" si="7"/>
        <v>14.8</v>
      </c>
      <c r="L58" s="3">
        <f t="shared" si="7"/>
        <v>79</v>
      </c>
      <c r="M58" s="32">
        <f t="shared" si="7"/>
        <v>20</v>
      </c>
      <c r="N58" s="3">
        <f t="shared" si="7"/>
        <v>55.4</v>
      </c>
      <c r="O58" s="32">
        <f t="shared" si="7"/>
        <v>89</v>
      </c>
      <c r="P58" s="3">
        <f t="shared" si="7"/>
        <v>28.6</v>
      </c>
      <c r="Q58" s="32">
        <f t="shared" si="7"/>
        <v>55.6</v>
      </c>
      <c r="R58" s="3">
        <f t="shared" si="7"/>
        <v>54.6</v>
      </c>
      <c r="S58" s="32">
        <f t="shared" si="7"/>
        <v>44.4</v>
      </c>
      <c r="T58" s="3">
        <f t="shared" si="7"/>
        <v>6.8</v>
      </c>
      <c r="U58" s="32">
        <f t="shared" si="7"/>
        <v>4.2</v>
      </c>
      <c r="V58" s="3">
        <f t="shared" si="7"/>
        <v>69.8</v>
      </c>
      <c r="W58" s="32">
        <f t="shared" si="7"/>
        <v>10</v>
      </c>
      <c r="X58" s="3">
        <f t="shared" si="7"/>
        <v>11.6</v>
      </c>
      <c r="Y58" s="32">
        <f t="shared" si="7"/>
        <v>10</v>
      </c>
      <c r="Z58" s="3">
        <f t="shared" si="7"/>
        <v>55.6</v>
      </c>
      <c r="AA58" s="32">
        <f t="shared" si="7"/>
        <v>48.4</v>
      </c>
      <c r="AB58" s="113">
        <f>B58+D58+F58+H58+J58+L58+N58+P58+R58+T58+V58+X58+Z58</f>
        <v>411.60000000000008</v>
      </c>
      <c r="AC58" s="19">
        <f t="shared" si="5"/>
        <v>997.4</v>
      </c>
    </row>
    <row r="59" spans="1:29" x14ac:dyDescent="0.2">
      <c r="A59" s="95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 x14ac:dyDescent="0.2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3.5" thickBot="1" x14ac:dyDescent="0.25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4.25" thickTop="1" thickBot="1" x14ac:dyDescent="0.25">
      <c r="A63" s="9" t="s">
        <v>47</v>
      </c>
      <c r="B63" s="53">
        <f>SUM(B39:B62)</f>
        <v>7177.2000000000007</v>
      </c>
      <c r="C63" s="49">
        <f t="shared" ref="C63:AA63" si="11">SUM(C39:C62)</f>
        <v>7565.5999999999995</v>
      </c>
      <c r="D63" s="48">
        <f t="shared" si="11"/>
        <v>2430.4</v>
      </c>
      <c r="E63" s="54">
        <f t="shared" si="11"/>
        <v>2920.4</v>
      </c>
      <c r="F63" s="53">
        <f t="shared" si="11"/>
        <v>8339.7999999999993</v>
      </c>
      <c r="G63" s="49">
        <f t="shared" si="11"/>
        <v>7183.6000000000013</v>
      </c>
      <c r="H63" s="48">
        <f t="shared" si="11"/>
        <v>12810.8</v>
      </c>
      <c r="I63" s="54">
        <f t="shared" si="11"/>
        <v>12722.399999999998</v>
      </c>
      <c r="J63" s="53">
        <f t="shared" si="11"/>
        <v>1289.5999999999999</v>
      </c>
      <c r="K63" s="49">
        <f t="shared" si="11"/>
        <v>1346.8</v>
      </c>
      <c r="L63" s="48">
        <f t="shared" si="11"/>
        <v>4517.8</v>
      </c>
      <c r="M63" s="54">
        <f t="shared" si="11"/>
        <v>4603.3999999999996</v>
      </c>
      <c r="N63" s="53">
        <f t="shared" si="11"/>
        <v>11424.2</v>
      </c>
      <c r="O63" s="49">
        <f t="shared" si="11"/>
        <v>11642.999999999998</v>
      </c>
      <c r="P63" s="48">
        <f t="shared" si="11"/>
        <v>5928.8000000000011</v>
      </c>
      <c r="Q63" s="54">
        <f t="shared" si="11"/>
        <v>5698</v>
      </c>
      <c r="R63" s="53">
        <f t="shared" si="11"/>
        <v>7877.4000000000005</v>
      </c>
      <c r="S63" s="49">
        <f t="shared" si="11"/>
        <v>8128.9999999999991</v>
      </c>
      <c r="T63" s="48">
        <f t="shared" si="11"/>
        <v>770.80000000000007</v>
      </c>
      <c r="U63" s="54">
        <f t="shared" si="11"/>
        <v>887.80000000000007</v>
      </c>
      <c r="V63" s="53">
        <f t="shared" si="11"/>
        <v>6039.8000000000011</v>
      </c>
      <c r="W63" s="49">
        <f t="shared" si="11"/>
        <v>7090.2000000000007</v>
      </c>
      <c r="X63" s="48">
        <f t="shared" si="11"/>
        <v>4321.2000000000007</v>
      </c>
      <c r="Y63" s="54">
        <f t="shared" si="11"/>
        <v>2379.4</v>
      </c>
      <c r="Z63" s="53">
        <f t="shared" si="11"/>
        <v>12347.199999999999</v>
      </c>
      <c r="AA63" s="49">
        <f t="shared" si="11"/>
        <v>12924.400000000001</v>
      </c>
      <c r="AB63" s="48">
        <f>SUM(AB39:AB62)</f>
        <v>85275</v>
      </c>
      <c r="AC63" s="49">
        <f>SUM(AC39:AC62)</f>
        <v>85094</v>
      </c>
    </row>
    <row r="64" spans="1:29" ht="15.75" thickTop="1" x14ac:dyDescent="0.2">
      <c r="AB64" s="183" t="str">
        <f>IF(AB63='Daily Total'!D49,"Correct","Wrong")</f>
        <v>Correct</v>
      </c>
      <c r="AC64" s="183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5</v>
      </c>
    </row>
    <row r="67" spans="1:31" s="8" customFormat="1" x14ac:dyDescent="0.2">
      <c r="A67" s="46" t="s">
        <v>53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6.1305244384996932E-3</v>
      </c>
      <c r="C72" s="86">
        <f t="shared" ref="C72:AC72" si="13">C8/C31</f>
        <v>0</v>
      </c>
      <c r="D72" s="85">
        <f t="shared" si="13"/>
        <v>1.4483212639894667E-2</v>
      </c>
      <c r="E72" s="86">
        <f t="shared" si="13"/>
        <v>1.3696753869332968E-4</v>
      </c>
      <c r="F72" s="85">
        <f t="shared" si="13"/>
        <v>1.6403271061656156E-2</v>
      </c>
      <c r="G72" s="86">
        <f t="shared" si="13"/>
        <v>8.3523581491174337E-5</v>
      </c>
      <c r="H72" s="85">
        <f t="shared" si="13"/>
        <v>7.915196552908484E-3</v>
      </c>
      <c r="I72" s="86">
        <f t="shared" si="13"/>
        <v>9.7465886939571145E-4</v>
      </c>
      <c r="J72" s="85">
        <f t="shared" si="13"/>
        <v>9.3052109181141439E-4</v>
      </c>
      <c r="K72" s="86">
        <f t="shared" si="13"/>
        <v>4.9005049005049007E-3</v>
      </c>
      <c r="L72" s="85">
        <f t="shared" si="13"/>
        <v>1.5494267121165168E-3</v>
      </c>
      <c r="M72" s="86">
        <f t="shared" si="13"/>
        <v>3.3019072859191033E-3</v>
      </c>
      <c r="N72" s="85">
        <f t="shared" si="13"/>
        <v>3.9390066700512949E-3</v>
      </c>
      <c r="O72" s="86">
        <f t="shared" si="13"/>
        <v>3.0748088980503308E-3</v>
      </c>
      <c r="P72" s="85">
        <f t="shared" si="13"/>
        <v>2.5300229388746458E-3</v>
      </c>
      <c r="Q72" s="86">
        <f t="shared" si="13"/>
        <v>2.9133029133029133E-3</v>
      </c>
      <c r="R72" s="85">
        <f t="shared" si="13"/>
        <v>8.6322898418259833E-4</v>
      </c>
      <c r="S72" s="86">
        <f t="shared" si="13"/>
        <v>1.5992126952884733E-3</v>
      </c>
      <c r="T72" s="85">
        <f t="shared" si="13"/>
        <v>0</v>
      </c>
      <c r="U72" s="86">
        <f t="shared" si="13"/>
        <v>0</v>
      </c>
      <c r="V72" s="85">
        <f t="shared" si="13"/>
        <v>9.9341037782708043E-5</v>
      </c>
      <c r="W72" s="86">
        <f t="shared" si="13"/>
        <v>0</v>
      </c>
      <c r="X72" s="85">
        <f t="shared" si="13"/>
        <v>2.3141719892622419E-4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4.620345939607153E-3</v>
      </c>
      <c r="AC72" s="106">
        <f t="shared" si="13"/>
        <v>1.1822220133029355E-3</v>
      </c>
      <c r="AD72" s="18"/>
      <c r="AE72" s="18"/>
    </row>
    <row r="73" spans="1:31" s="8" customFormat="1" x14ac:dyDescent="0.2">
      <c r="A73" s="91" t="s">
        <v>18</v>
      </c>
      <c r="B73" s="85">
        <f>B9/B31</f>
        <v>2.4522097753998773E-2</v>
      </c>
      <c r="C73" s="86">
        <f t="shared" ref="C73:AC73" si="14">C9/C31</f>
        <v>2.537802685841176E-3</v>
      </c>
      <c r="D73" s="85">
        <f t="shared" si="14"/>
        <v>4.0322580645161289E-2</v>
      </c>
      <c r="E73" s="86">
        <f t="shared" si="14"/>
        <v>1.1505273250239693E-2</v>
      </c>
      <c r="F73" s="85">
        <f t="shared" si="14"/>
        <v>5.7339504544473487E-2</v>
      </c>
      <c r="G73" s="86">
        <f t="shared" si="14"/>
        <v>1.9711565231917146E-2</v>
      </c>
      <c r="H73" s="85">
        <f t="shared" si="14"/>
        <v>3.2394542105098824E-2</v>
      </c>
      <c r="I73" s="86">
        <f t="shared" si="14"/>
        <v>1.6254794692825252E-2</v>
      </c>
      <c r="J73" s="85">
        <f t="shared" si="14"/>
        <v>1.5508684863523574E-2</v>
      </c>
      <c r="K73" s="86">
        <f t="shared" si="14"/>
        <v>3.0442530442530442E-2</v>
      </c>
      <c r="L73" s="85">
        <f t="shared" si="14"/>
        <v>1.5494267121165169E-2</v>
      </c>
      <c r="M73" s="86">
        <f t="shared" si="14"/>
        <v>3.488725724464526E-2</v>
      </c>
      <c r="N73" s="85">
        <f t="shared" si="14"/>
        <v>3.1704627019835084E-2</v>
      </c>
      <c r="O73" s="86">
        <f t="shared" si="14"/>
        <v>3.3702653955166195E-2</v>
      </c>
      <c r="P73" s="85">
        <f t="shared" si="14"/>
        <v>3.4813115638915128E-2</v>
      </c>
      <c r="Q73" s="86">
        <f t="shared" si="14"/>
        <v>3.5310635310635309E-2</v>
      </c>
      <c r="R73" s="85">
        <f t="shared" si="14"/>
        <v>2.7191713001751848E-2</v>
      </c>
      <c r="S73" s="86">
        <f t="shared" si="14"/>
        <v>2.4455652601796038E-2</v>
      </c>
      <c r="T73" s="85">
        <f t="shared" si="14"/>
        <v>3.7363777893098082E-2</v>
      </c>
      <c r="U73" s="86">
        <f t="shared" si="14"/>
        <v>6.8483892768641585E-2</v>
      </c>
      <c r="V73" s="85">
        <f t="shared" si="14"/>
        <v>1.7185999536408491E-2</v>
      </c>
      <c r="W73" s="86">
        <f t="shared" si="14"/>
        <v>2.6346224366026346E-2</v>
      </c>
      <c r="X73" s="85">
        <f t="shared" si="14"/>
        <v>4.4570952513190779E-2</v>
      </c>
      <c r="Y73" s="86">
        <f t="shared" si="14"/>
        <v>4.0766579810036147E-2</v>
      </c>
      <c r="Z73" s="85">
        <f t="shared" si="14"/>
        <v>2.5058312815861086E-2</v>
      </c>
      <c r="AA73" s="85">
        <f t="shared" si="14"/>
        <v>2.2329856705146853E-2</v>
      </c>
      <c r="AB73" s="105">
        <f t="shared" si="14"/>
        <v>3.136440926414541E-2</v>
      </c>
      <c r="AC73" s="106">
        <f t="shared" si="14"/>
        <v>2.3837168307988814E-2</v>
      </c>
      <c r="AD73" s="18"/>
      <c r="AE73" s="18"/>
    </row>
    <row r="74" spans="1:31" s="8" customFormat="1" x14ac:dyDescent="0.2">
      <c r="A74" s="90" t="s">
        <v>19</v>
      </c>
      <c r="B74" s="85">
        <f>B10/B31</f>
        <v>3.59750320459232E-2</v>
      </c>
      <c r="C74" s="86">
        <f t="shared" ref="C74:AC74" si="15">C10/C31</f>
        <v>2.995135878185471E-2</v>
      </c>
      <c r="D74" s="85">
        <f t="shared" si="15"/>
        <v>5.1678736010533244E-2</v>
      </c>
      <c r="E74" s="86">
        <f t="shared" si="15"/>
        <v>3.8898780988905632E-2</v>
      </c>
      <c r="F74" s="85">
        <f t="shared" si="15"/>
        <v>6.3095038250317759E-2</v>
      </c>
      <c r="G74" s="86">
        <f t="shared" si="15"/>
        <v>4.5937969820145891E-2</v>
      </c>
      <c r="H74" s="85">
        <f t="shared" si="15"/>
        <v>4.1683579479813909E-2</v>
      </c>
      <c r="I74" s="86">
        <f t="shared" si="15"/>
        <v>3.7021316732691947E-2</v>
      </c>
      <c r="J74" s="85">
        <f t="shared" si="15"/>
        <v>2.7140198511166252E-2</v>
      </c>
      <c r="K74" s="86">
        <f t="shared" si="15"/>
        <v>4.187704187704188E-2</v>
      </c>
      <c r="L74" s="85">
        <f t="shared" si="15"/>
        <v>3.4530081012882373E-2</v>
      </c>
      <c r="M74" s="86">
        <f t="shared" si="15"/>
        <v>4.3011687013946212E-2</v>
      </c>
      <c r="N74" s="85">
        <f t="shared" si="15"/>
        <v>5.2152448311479138E-2</v>
      </c>
      <c r="O74" s="86">
        <f t="shared" si="15"/>
        <v>4.6654642274327925E-2</v>
      </c>
      <c r="P74" s="85">
        <f t="shared" si="15"/>
        <v>5.7178518418566998E-2</v>
      </c>
      <c r="Q74" s="86">
        <f t="shared" si="15"/>
        <v>4.8578448578448577E-2</v>
      </c>
      <c r="R74" s="85">
        <f t="shared" si="15"/>
        <v>4.5217965318506109E-2</v>
      </c>
      <c r="S74" s="86">
        <f t="shared" si="15"/>
        <v>4.202238897773404E-2</v>
      </c>
      <c r="T74" s="85">
        <f t="shared" si="15"/>
        <v>7.2911261027503893E-2</v>
      </c>
      <c r="U74" s="86">
        <f t="shared" si="15"/>
        <v>8.1324622662761886E-2</v>
      </c>
      <c r="V74" s="85">
        <f t="shared" si="15"/>
        <v>3.4239544355773373E-2</v>
      </c>
      <c r="W74" s="86">
        <f t="shared" si="15"/>
        <v>4.1465685030041464E-2</v>
      </c>
      <c r="X74" s="85">
        <f t="shared" si="15"/>
        <v>6.7990373044524668E-2</v>
      </c>
      <c r="Y74" s="86">
        <f t="shared" si="15"/>
        <v>5.6064554089266201E-2</v>
      </c>
      <c r="Z74" s="85">
        <f t="shared" si="15"/>
        <v>3.7627964234806272E-2</v>
      </c>
      <c r="AA74" s="85">
        <f t="shared" si="15"/>
        <v>3.6504595958032869E-2</v>
      </c>
      <c r="AB74" s="105">
        <f t="shared" si="15"/>
        <v>4.629023746701847E-2</v>
      </c>
      <c r="AC74" s="106">
        <f t="shared" si="15"/>
        <v>4.1467083460643525E-2</v>
      </c>
      <c r="AD74" s="18"/>
      <c r="AE74" s="18"/>
    </row>
    <row r="75" spans="1:31" s="8" customFormat="1" x14ac:dyDescent="0.2">
      <c r="A75" s="91" t="s">
        <v>20</v>
      </c>
      <c r="B75" s="85">
        <f>B11/B31</f>
        <v>4.2328484645822881E-2</v>
      </c>
      <c r="C75" s="86">
        <f t="shared" ref="C75:AC75" si="16">C11/C31</f>
        <v>4.5601142011208629E-2</v>
      </c>
      <c r="D75" s="85">
        <f t="shared" si="16"/>
        <v>5.9825543120473994E-2</v>
      </c>
      <c r="E75" s="86">
        <f t="shared" si="16"/>
        <v>4.5473222846185456E-2</v>
      </c>
      <c r="F75" s="85">
        <f t="shared" si="16"/>
        <v>6.2255689584882132E-2</v>
      </c>
      <c r="G75" s="86">
        <f t="shared" si="16"/>
        <v>5.9134695695751437E-2</v>
      </c>
      <c r="H75" s="85">
        <f t="shared" si="16"/>
        <v>4.7959534143066786E-2</v>
      </c>
      <c r="I75" s="86">
        <f t="shared" si="16"/>
        <v>5.0163491165188957E-2</v>
      </c>
      <c r="J75" s="85">
        <f t="shared" si="16"/>
        <v>3.9702233250620347E-2</v>
      </c>
      <c r="K75" s="86">
        <f t="shared" si="16"/>
        <v>6.4597564597564591E-2</v>
      </c>
      <c r="L75" s="85">
        <f t="shared" si="16"/>
        <v>3.6787817079109303E-2</v>
      </c>
      <c r="M75" s="86">
        <f t="shared" si="16"/>
        <v>6.3083807620454443E-2</v>
      </c>
      <c r="N75" s="85">
        <f t="shared" si="16"/>
        <v>5.7299417027012835E-2</v>
      </c>
      <c r="O75" s="86">
        <f t="shared" si="16"/>
        <v>5.3783389160869194E-2</v>
      </c>
      <c r="P75" s="85">
        <f t="shared" si="16"/>
        <v>6.7737147483470511E-2</v>
      </c>
      <c r="Q75" s="86">
        <f t="shared" si="16"/>
        <v>4.9420849420849421E-2</v>
      </c>
      <c r="R75" s="85">
        <f t="shared" si="16"/>
        <v>6.2457155914387996E-2</v>
      </c>
      <c r="S75" s="86">
        <f t="shared" si="16"/>
        <v>4.2046992249969245E-2</v>
      </c>
      <c r="T75" s="85">
        <f t="shared" si="16"/>
        <v>9.0555267254800204E-2</v>
      </c>
      <c r="U75" s="86">
        <f t="shared" si="16"/>
        <v>7.8396035143050241E-2</v>
      </c>
      <c r="V75" s="85">
        <f t="shared" si="16"/>
        <v>4.1690122189476472E-2</v>
      </c>
      <c r="W75" s="86">
        <f t="shared" si="16"/>
        <v>4.8686919974048684E-2</v>
      </c>
      <c r="X75" s="85">
        <f t="shared" si="16"/>
        <v>7.9977783948903078E-2</v>
      </c>
      <c r="Y75" s="86">
        <f t="shared" si="16"/>
        <v>6.9681432293855594E-2</v>
      </c>
      <c r="Z75" s="85">
        <f t="shared" si="16"/>
        <v>4.4366334067642864E-2</v>
      </c>
      <c r="AA75" s="85">
        <f t="shared" si="16"/>
        <v>5.3805205657516016E-2</v>
      </c>
      <c r="AB75" s="105">
        <f t="shared" si="16"/>
        <v>5.3513925535033716E-2</v>
      </c>
      <c r="AC75" s="106">
        <f t="shared" si="16"/>
        <v>5.222224833713305E-2</v>
      </c>
      <c r="AD75" s="18"/>
      <c r="AE75" s="18"/>
    </row>
    <row r="76" spans="1:31" s="8" customFormat="1" x14ac:dyDescent="0.2">
      <c r="A76" s="90" t="s">
        <v>21</v>
      </c>
      <c r="B76" s="85">
        <f>B12/B31</f>
        <v>5.6790949116647158E-2</v>
      </c>
      <c r="C76" s="86">
        <f t="shared" ref="C76:AC76" si="17">C12/C31</f>
        <v>5.2104261393676639E-2</v>
      </c>
      <c r="D76" s="85">
        <f t="shared" si="17"/>
        <v>6.4186965108624094E-2</v>
      </c>
      <c r="E76" s="86">
        <f t="shared" si="17"/>
        <v>5.2664018627585261E-2</v>
      </c>
      <c r="F76" s="85">
        <f t="shared" si="17"/>
        <v>8.2879685364157407E-2</v>
      </c>
      <c r="G76" s="86">
        <f t="shared" si="17"/>
        <v>4.677320563505763E-2</v>
      </c>
      <c r="H76" s="85">
        <f t="shared" si="17"/>
        <v>6.4773472382677111E-2</v>
      </c>
      <c r="I76" s="86">
        <f t="shared" si="17"/>
        <v>5.5036785512167515E-2</v>
      </c>
      <c r="J76" s="85">
        <f t="shared" si="17"/>
        <v>4.606079404466501E-2</v>
      </c>
      <c r="K76" s="86">
        <f t="shared" si="17"/>
        <v>8.8654588654588654E-2</v>
      </c>
      <c r="L76" s="85">
        <f t="shared" si="17"/>
        <v>3.7850281110274914E-2</v>
      </c>
      <c r="M76" s="86">
        <f t="shared" si="17"/>
        <v>8.2156666811487158E-2</v>
      </c>
      <c r="N76" s="85">
        <f t="shared" si="17"/>
        <v>5.9662821029043613E-2</v>
      </c>
      <c r="O76" s="86">
        <f t="shared" si="17"/>
        <v>6.9810186378081257E-2</v>
      </c>
      <c r="P76" s="85">
        <f t="shared" si="17"/>
        <v>7.4821211712319521E-2</v>
      </c>
      <c r="Q76" s="86">
        <f t="shared" si="17"/>
        <v>5.0824850824850824E-2</v>
      </c>
      <c r="R76" s="85">
        <f t="shared" si="17"/>
        <v>7.26889582857288E-2</v>
      </c>
      <c r="S76" s="86">
        <f t="shared" si="17"/>
        <v>4.9231147742649771E-2</v>
      </c>
      <c r="T76" s="85">
        <f t="shared" si="17"/>
        <v>6.9019200830306174E-2</v>
      </c>
      <c r="U76" s="86">
        <f t="shared" si="17"/>
        <v>5.8571750394232937E-2</v>
      </c>
      <c r="V76" s="85">
        <f t="shared" si="17"/>
        <v>3.8941686810821552E-2</v>
      </c>
      <c r="W76" s="86">
        <f t="shared" si="17"/>
        <v>6.2875518321062876E-2</v>
      </c>
      <c r="X76" s="85">
        <f t="shared" si="17"/>
        <v>7.6552809404794961E-2</v>
      </c>
      <c r="Y76" s="86">
        <f t="shared" si="17"/>
        <v>7.2707405228208788E-2</v>
      </c>
      <c r="Z76" s="85">
        <f t="shared" si="17"/>
        <v>5.6531035376441621E-2</v>
      </c>
      <c r="AA76" s="85">
        <f t="shared" si="17"/>
        <v>5.2660084800841819E-2</v>
      </c>
      <c r="AB76" s="105">
        <f t="shared" si="17"/>
        <v>6.2503664614482563E-2</v>
      </c>
      <c r="AC76" s="106">
        <f t="shared" si="17"/>
        <v>5.8004089595036078E-2</v>
      </c>
      <c r="AD76" s="18"/>
      <c r="AE76" s="18"/>
    </row>
    <row r="77" spans="1:31" s="8" customFormat="1" x14ac:dyDescent="0.2">
      <c r="A77" s="91" t="s">
        <v>22</v>
      </c>
      <c r="B77" s="85">
        <f>B13/B31</f>
        <v>6.8048821267346599E-2</v>
      </c>
      <c r="C77" s="86">
        <f t="shared" ref="C77:AC77" si="18">C13/C31</f>
        <v>7.3675584223326637E-2</v>
      </c>
      <c r="D77" s="85">
        <f t="shared" si="18"/>
        <v>7.768268597761685E-2</v>
      </c>
      <c r="E77" s="86">
        <f t="shared" si="18"/>
        <v>5.6978496096425149E-2</v>
      </c>
      <c r="F77" s="85">
        <f t="shared" si="18"/>
        <v>9.4078994700112717E-2</v>
      </c>
      <c r="G77" s="86">
        <f t="shared" si="18"/>
        <v>4.3543627150732227E-2</v>
      </c>
      <c r="H77" s="85">
        <f t="shared" si="18"/>
        <v>7.9745214974864961E-2</v>
      </c>
      <c r="I77" s="86">
        <f t="shared" si="18"/>
        <v>6.0067282902596997E-2</v>
      </c>
      <c r="J77" s="85">
        <f t="shared" si="18"/>
        <v>5.7692307692307696E-2</v>
      </c>
      <c r="K77" s="86">
        <f t="shared" si="18"/>
        <v>0.14330264330264331</v>
      </c>
      <c r="L77" s="85">
        <f t="shared" si="18"/>
        <v>3.7584665102483511E-2</v>
      </c>
      <c r="M77" s="86">
        <f t="shared" si="18"/>
        <v>0.12933918408133119</v>
      </c>
      <c r="N77" s="85">
        <f t="shared" si="18"/>
        <v>6.1763624586404296E-2</v>
      </c>
      <c r="O77" s="86">
        <f t="shared" si="18"/>
        <v>9.7277334020441461E-2</v>
      </c>
      <c r="P77" s="85">
        <f t="shared" si="18"/>
        <v>8.409796248819322E-2</v>
      </c>
      <c r="Q77" s="86">
        <f t="shared" si="18"/>
        <v>5.1667251667251668E-2</v>
      </c>
      <c r="R77" s="85">
        <f t="shared" si="18"/>
        <v>8.8277858176555715E-2</v>
      </c>
      <c r="S77" s="86">
        <f t="shared" si="18"/>
        <v>5.4742280723336201E-2</v>
      </c>
      <c r="T77" s="85">
        <f t="shared" si="18"/>
        <v>6.4348728593668914E-2</v>
      </c>
      <c r="U77" s="86">
        <f t="shared" si="18"/>
        <v>5.2264023428700158E-2</v>
      </c>
      <c r="V77" s="85">
        <f t="shared" si="18"/>
        <v>3.8809232093777943E-2</v>
      </c>
      <c r="W77" s="86">
        <f t="shared" si="18"/>
        <v>9.3029815802093033E-2</v>
      </c>
      <c r="X77" s="85">
        <f t="shared" si="18"/>
        <v>7.6830510043506439E-2</v>
      </c>
      <c r="Y77" s="86">
        <f t="shared" si="18"/>
        <v>6.7243842985626634E-2</v>
      </c>
      <c r="Z77" s="85">
        <f t="shared" si="18"/>
        <v>6.3771543345859785E-2</v>
      </c>
      <c r="AA77" s="85">
        <f t="shared" si="18"/>
        <v>6.5921822289622733E-2</v>
      </c>
      <c r="AB77" s="105">
        <f t="shared" si="18"/>
        <v>7.0719437115215486E-2</v>
      </c>
      <c r="AC77" s="106">
        <f t="shared" si="18"/>
        <v>7.2616165652102382E-2</v>
      </c>
      <c r="AD77" s="18"/>
      <c r="AE77" s="18"/>
    </row>
    <row r="78" spans="1:31" s="8" customFormat="1" x14ac:dyDescent="0.2">
      <c r="A78" s="90" t="s">
        <v>23</v>
      </c>
      <c r="B78" s="85">
        <f>B14/B31</f>
        <v>5.8435044306972078E-2</v>
      </c>
      <c r="C78" s="86">
        <f t="shared" ref="C78:AC78" si="19">C14/C31</f>
        <v>6.6088611610447281E-2</v>
      </c>
      <c r="D78" s="85">
        <f t="shared" si="19"/>
        <v>6.4351547070441079E-2</v>
      </c>
      <c r="E78" s="86">
        <f t="shared" si="19"/>
        <v>5.3485823859745242E-2</v>
      </c>
      <c r="F78" s="85">
        <f t="shared" si="19"/>
        <v>7.3886663948775744E-2</v>
      </c>
      <c r="G78" s="86">
        <f t="shared" si="19"/>
        <v>3.4717968706498133E-2</v>
      </c>
      <c r="H78" s="85">
        <f t="shared" si="19"/>
        <v>6.6865457270428072E-2</v>
      </c>
      <c r="I78" s="86">
        <f t="shared" si="19"/>
        <v>5.6718858077092371E-2</v>
      </c>
      <c r="J78" s="85">
        <f t="shared" si="19"/>
        <v>4.4044665012406947E-2</v>
      </c>
      <c r="K78" s="86">
        <f t="shared" si="19"/>
        <v>0.10216810216810217</v>
      </c>
      <c r="L78" s="85">
        <f t="shared" si="19"/>
        <v>3.2360883615919253E-2</v>
      </c>
      <c r="M78" s="86">
        <f t="shared" si="19"/>
        <v>9.1236911847764696E-2</v>
      </c>
      <c r="N78" s="85">
        <f t="shared" si="19"/>
        <v>5.3675530890565641E-2</v>
      </c>
      <c r="O78" s="86">
        <f t="shared" si="19"/>
        <v>6.999914111483295E-2</v>
      </c>
      <c r="P78" s="85">
        <f t="shared" si="19"/>
        <v>6.7467278369990558E-2</v>
      </c>
      <c r="Q78" s="86">
        <f t="shared" si="19"/>
        <v>4.2225342225342223E-2</v>
      </c>
      <c r="R78" s="85">
        <f t="shared" si="19"/>
        <v>7.3653743620991696E-2</v>
      </c>
      <c r="S78" s="86">
        <f t="shared" si="19"/>
        <v>4.6746217246893838E-2</v>
      </c>
      <c r="T78" s="85">
        <f t="shared" si="19"/>
        <v>7.2132848988064352E-2</v>
      </c>
      <c r="U78" s="86">
        <f t="shared" si="19"/>
        <v>6.2401441766163551E-2</v>
      </c>
      <c r="V78" s="85">
        <f t="shared" si="19"/>
        <v>3.7815821715950861E-2</v>
      </c>
      <c r="W78" s="86">
        <f t="shared" si="19"/>
        <v>7.4863896646074859E-2</v>
      </c>
      <c r="X78" s="85">
        <f t="shared" si="19"/>
        <v>5.748403221327409E-2</v>
      </c>
      <c r="Y78" s="86">
        <f t="shared" si="19"/>
        <v>5.1273430276540306E-2</v>
      </c>
      <c r="Z78" s="85">
        <f t="shared" si="19"/>
        <v>5.7988855772968771E-2</v>
      </c>
      <c r="AA78" s="85">
        <f t="shared" si="19"/>
        <v>6.4637429977407068E-2</v>
      </c>
      <c r="AB78" s="105">
        <f t="shared" si="19"/>
        <v>5.9729111697449426E-2</v>
      </c>
      <c r="AC78" s="106">
        <f t="shared" si="19"/>
        <v>6.068582978823419E-2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5.3781418937747308E-2</v>
      </c>
      <c r="C79" s="86">
        <f t="shared" ref="C79:AC79" si="20">C15/C31</f>
        <v>6.1700327799513587E-2</v>
      </c>
      <c r="D79" s="85">
        <f t="shared" si="20"/>
        <v>6.1059907834101382E-2</v>
      </c>
      <c r="E79" s="86">
        <f t="shared" si="20"/>
        <v>5.2321599780851935E-2</v>
      </c>
      <c r="F79" s="85">
        <f t="shared" si="20"/>
        <v>6.2879205736348587E-2</v>
      </c>
      <c r="G79" s="86">
        <f t="shared" si="20"/>
        <v>3.4801492287989309E-2</v>
      </c>
      <c r="H79" s="85">
        <f t="shared" si="20"/>
        <v>6.3134230493021512E-2</v>
      </c>
      <c r="I79" s="86">
        <f t="shared" si="20"/>
        <v>4.906306986103251E-2</v>
      </c>
      <c r="J79" s="85">
        <f t="shared" si="20"/>
        <v>4.807692307692308E-2</v>
      </c>
      <c r="K79" s="86">
        <f t="shared" si="20"/>
        <v>5.9845559845559844E-2</v>
      </c>
      <c r="L79" s="85">
        <f t="shared" si="20"/>
        <v>2.8066758156624905E-2</v>
      </c>
      <c r="M79" s="86">
        <f t="shared" si="20"/>
        <v>9.7753834122605035E-2</v>
      </c>
      <c r="N79" s="85">
        <f t="shared" si="20"/>
        <v>4.8616095656588643E-2</v>
      </c>
      <c r="O79" s="86">
        <f t="shared" si="20"/>
        <v>5.8490079876320537E-2</v>
      </c>
      <c r="P79" s="85">
        <f t="shared" si="20"/>
        <v>6.4060180812306036E-2</v>
      </c>
      <c r="Q79" s="86">
        <f t="shared" si="20"/>
        <v>4.6051246051246053E-2</v>
      </c>
      <c r="R79" s="85">
        <f t="shared" si="20"/>
        <v>6.8372813364815807E-2</v>
      </c>
      <c r="S79" s="86">
        <f t="shared" si="20"/>
        <v>4.8370033214417518E-2</v>
      </c>
      <c r="T79" s="85">
        <f t="shared" si="20"/>
        <v>5.0077841203943957E-2</v>
      </c>
      <c r="U79" s="86">
        <f t="shared" si="20"/>
        <v>4.9785987835097995E-2</v>
      </c>
      <c r="V79" s="85">
        <f t="shared" si="20"/>
        <v>4.1094075962780224E-2</v>
      </c>
      <c r="W79" s="86">
        <f t="shared" si="20"/>
        <v>7.514597613607514E-2</v>
      </c>
      <c r="X79" s="85">
        <f t="shared" si="20"/>
        <v>5.3087105433675834E-2</v>
      </c>
      <c r="Y79" s="86">
        <f t="shared" si="20"/>
        <v>4.3708497940657308E-2</v>
      </c>
      <c r="Z79" s="85">
        <f t="shared" si="20"/>
        <v>5.9057924063755346E-2</v>
      </c>
      <c r="AA79" s="85">
        <f t="shared" si="20"/>
        <v>6.0412862492649565E-2</v>
      </c>
      <c r="AB79" s="105">
        <f t="shared" si="20"/>
        <v>5.6002345353268833E-2</v>
      </c>
      <c r="AC79" s="106">
        <f t="shared" si="20"/>
        <v>5.6676146379298187E-2</v>
      </c>
      <c r="AD79" s="18"/>
      <c r="AE79" s="18"/>
    </row>
    <row r="80" spans="1:31" s="8" customFormat="1" x14ac:dyDescent="0.2">
      <c r="A80" s="90" t="s">
        <v>25</v>
      </c>
      <c r="B80" s="85">
        <f>B16/B31</f>
        <v>4.9712979992197516E-2</v>
      </c>
      <c r="C80" s="86">
        <f t="shared" ref="C80:AC80" si="21">C16/C31</f>
        <v>6.5903563497938036E-2</v>
      </c>
      <c r="D80" s="85">
        <f t="shared" si="21"/>
        <v>6.1306780776826858E-2</v>
      </c>
      <c r="E80" s="86">
        <f t="shared" si="21"/>
        <v>5.7389398712505139E-2</v>
      </c>
      <c r="F80" s="85">
        <f t="shared" si="21"/>
        <v>5.2615170627592987E-2</v>
      </c>
      <c r="G80" s="86">
        <f t="shared" si="21"/>
        <v>3.9283924494682335E-2</v>
      </c>
      <c r="H80" s="85">
        <f t="shared" si="21"/>
        <v>5.5609329628126265E-2</v>
      </c>
      <c r="I80" s="86">
        <f t="shared" si="21"/>
        <v>5.138967490410614E-2</v>
      </c>
      <c r="J80" s="85">
        <f t="shared" si="21"/>
        <v>4.2959057071960301E-2</v>
      </c>
      <c r="K80" s="86">
        <f t="shared" si="21"/>
        <v>5.2272052272052269E-2</v>
      </c>
      <c r="L80" s="85">
        <f t="shared" si="21"/>
        <v>3.2405152950551151E-2</v>
      </c>
      <c r="M80" s="86">
        <f t="shared" si="21"/>
        <v>6.7080853282356523E-2</v>
      </c>
      <c r="N80" s="85">
        <f t="shared" si="21"/>
        <v>4.455454211235798E-2</v>
      </c>
      <c r="O80" s="86">
        <f t="shared" si="21"/>
        <v>4.8990809928712534E-2</v>
      </c>
      <c r="P80" s="85">
        <f t="shared" si="21"/>
        <v>5.5424369180947237E-2</v>
      </c>
      <c r="Q80" s="86">
        <f t="shared" si="21"/>
        <v>4.0014040014040013E-2</v>
      </c>
      <c r="R80" s="85">
        <f t="shared" si="21"/>
        <v>5.6693832990580652E-2</v>
      </c>
      <c r="S80" s="86">
        <f t="shared" si="21"/>
        <v>4.5983515807602411E-2</v>
      </c>
      <c r="T80" s="85">
        <f t="shared" si="21"/>
        <v>3.71043072132849E-2</v>
      </c>
      <c r="U80" s="86">
        <f t="shared" si="21"/>
        <v>5.1362919576481189E-2</v>
      </c>
      <c r="V80" s="85">
        <f t="shared" si="21"/>
        <v>4.069671181164939E-2</v>
      </c>
      <c r="W80" s="86">
        <f t="shared" si="21"/>
        <v>5.8813573665058815E-2</v>
      </c>
      <c r="X80" s="85">
        <f t="shared" si="21"/>
        <v>4.7903360177728407E-2</v>
      </c>
      <c r="Y80" s="86">
        <f t="shared" si="21"/>
        <v>3.8160880894343115E-2</v>
      </c>
      <c r="Z80" s="85">
        <f t="shared" si="21"/>
        <v>5.9479072178307633E-2</v>
      </c>
      <c r="AA80" s="85">
        <f t="shared" si="21"/>
        <v>5.8664231995295718E-2</v>
      </c>
      <c r="AB80" s="105">
        <f t="shared" si="21"/>
        <v>5.1114629141014369E-2</v>
      </c>
      <c r="AC80" s="106">
        <f t="shared" si="21"/>
        <v>5.2473734928432089E-2</v>
      </c>
      <c r="AD80" s="18"/>
      <c r="AE80" s="18"/>
    </row>
    <row r="81" spans="1:31" s="8" customFormat="1" x14ac:dyDescent="0.2">
      <c r="A81" s="91" t="s">
        <v>26</v>
      </c>
      <c r="B81" s="85">
        <f>B17/B31</f>
        <v>5.3084768433372342E-2</v>
      </c>
      <c r="C81" s="86">
        <f t="shared" ref="C81:AC81" si="22">C17/C31</f>
        <v>5.5461562863487364E-2</v>
      </c>
      <c r="D81" s="85">
        <f t="shared" si="22"/>
        <v>5.5299539170506916E-2</v>
      </c>
      <c r="E81" s="86">
        <f t="shared" si="22"/>
        <v>4.8760443774825364E-2</v>
      </c>
      <c r="F81" s="85">
        <f t="shared" si="22"/>
        <v>4.6787692750425672E-2</v>
      </c>
      <c r="G81" s="86">
        <f t="shared" si="22"/>
        <v>4.0425413441728383E-2</v>
      </c>
      <c r="H81" s="85">
        <f t="shared" si="22"/>
        <v>5.8513129546944764E-2</v>
      </c>
      <c r="I81" s="86">
        <f t="shared" si="22"/>
        <v>5.1861284034458908E-2</v>
      </c>
      <c r="J81" s="85">
        <f t="shared" si="22"/>
        <v>4.0012406947890822E-2</v>
      </c>
      <c r="K81" s="86">
        <f t="shared" si="22"/>
        <v>5.3460053460053461E-2</v>
      </c>
      <c r="L81" s="85">
        <f t="shared" si="22"/>
        <v>3.4795697020673783E-2</v>
      </c>
      <c r="M81" s="86">
        <f t="shared" si="22"/>
        <v>5.5306947039144981E-2</v>
      </c>
      <c r="N81" s="85">
        <f t="shared" si="22"/>
        <v>4.4607062201291993E-2</v>
      </c>
      <c r="O81" s="86">
        <f t="shared" si="22"/>
        <v>4.5469380743794557E-2</v>
      </c>
      <c r="P81" s="85">
        <f t="shared" si="22"/>
        <v>5.849413034678181E-2</v>
      </c>
      <c r="Q81" s="86">
        <f t="shared" si="22"/>
        <v>4.4226044226044224E-2</v>
      </c>
      <c r="R81" s="85">
        <f t="shared" si="22"/>
        <v>5.8699570924416689E-2</v>
      </c>
      <c r="S81" s="86">
        <f t="shared" si="22"/>
        <v>4.950178373723705E-2</v>
      </c>
      <c r="T81" s="85">
        <f t="shared" si="22"/>
        <v>4.2553191489361701E-2</v>
      </c>
      <c r="U81" s="86">
        <f t="shared" si="22"/>
        <v>4.0324397386798827E-2</v>
      </c>
      <c r="V81" s="85">
        <f t="shared" si="22"/>
        <v>4.5133944832610351E-2</v>
      </c>
      <c r="W81" s="86">
        <f t="shared" si="22"/>
        <v>5.4638797213054639E-2</v>
      </c>
      <c r="X81" s="85">
        <f t="shared" si="22"/>
        <v>4.4894936591687494E-2</v>
      </c>
      <c r="Y81" s="86">
        <f t="shared" si="22"/>
        <v>3.8497100109271244E-2</v>
      </c>
      <c r="Z81" s="85">
        <f t="shared" si="22"/>
        <v>6.082350654399378E-2</v>
      </c>
      <c r="AA81" s="85">
        <f t="shared" si="22"/>
        <v>6.1171118195041937E-2</v>
      </c>
      <c r="AB81" s="105">
        <f t="shared" si="22"/>
        <v>5.1987100557021403E-2</v>
      </c>
      <c r="AC81" s="106">
        <f t="shared" si="22"/>
        <v>5.0861400333748558E-2</v>
      </c>
      <c r="AD81" s="18"/>
      <c r="AE81" s="18"/>
    </row>
    <row r="82" spans="1:31" s="8" customFormat="1" x14ac:dyDescent="0.2">
      <c r="A82" s="90" t="s">
        <v>27</v>
      </c>
      <c r="B82" s="85">
        <f>B18/B31</f>
        <v>5.8602240428022069E-2</v>
      </c>
      <c r="C82" s="86">
        <f t="shared" ref="C82:AC82" si="23">C18/C31</f>
        <v>5.6096013534947656E-2</v>
      </c>
      <c r="D82" s="85">
        <f t="shared" si="23"/>
        <v>6.1800526662277817E-2</v>
      </c>
      <c r="E82" s="86">
        <f t="shared" si="23"/>
        <v>5.2116148472811943E-2</v>
      </c>
      <c r="F82" s="85">
        <f t="shared" si="23"/>
        <v>5.2207486990095683E-2</v>
      </c>
      <c r="G82" s="86">
        <f t="shared" si="23"/>
        <v>4.3682833119884183E-2</v>
      </c>
      <c r="H82" s="85">
        <f t="shared" si="23"/>
        <v>5.9184438130327539E-2</v>
      </c>
      <c r="I82" s="86">
        <f t="shared" si="23"/>
        <v>5.5476954033830093E-2</v>
      </c>
      <c r="J82" s="85">
        <f t="shared" si="23"/>
        <v>4.823200992555831E-2</v>
      </c>
      <c r="K82" s="86">
        <f t="shared" si="23"/>
        <v>4.7520047520047522E-2</v>
      </c>
      <c r="L82" s="85">
        <f t="shared" si="23"/>
        <v>4.6217185355704106E-2</v>
      </c>
      <c r="M82" s="86">
        <f t="shared" si="23"/>
        <v>5.0831993743754619E-2</v>
      </c>
      <c r="N82" s="85">
        <f t="shared" si="23"/>
        <v>5.0944486265996743E-2</v>
      </c>
      <c r="O82" s="86">
        <f t="shared" si="23"/>
        <v>4.67577084943743E-2</v>
      </c>
      <c r="P82" s="85">
        <f t="shared" si="23"/>
        <v>6.2879503440831194E-2</v>
      </c>
      <c r="Q82" s="86">
        <f t="shared" si="23"/>
        <v>4.5700245700245702E-2</v>
      </c>
      <c r="R82" s="85">
        <f t="shared" si="23"/>
        <v>5.9435854469748903E-2</v>
      </c>
      <c r="S82" s="86">
        <f t="shared" si="23"/>
        <v>5.4447041456513717E-2</v>
      </c>
      <c r="T82" s="85">
        <f t="shared" si="23"/>
        <v>4.3591074208614425E-2</v>
      </c>
      <c r="U82" s="86">
        <f t="shared" si="23"/>
        <v>4.4379364721784186E-2</v>
      </c>
      <c r="V82" s="85">
        <f t="shared" si="23"/>
        <v>5.1226861816616447E-2</v>
      </c>
      <c r="W82" s="86">
        <f t="shared" si="23"/>
        <v>6.0647090350060648E-2</v>
      </c>
      <c r="X82" s="85">
        <f t="shared" si="23"/>
        <v>4.7301675460520227E-2</v>
      </c>
      <c r="Y82" s="86">
        <f t="shared" si="23"/>
        <v>4.4969319996637808E-2</v>
      </c>
      <c r="Z82" s="85">
        <f t="shared" si="23"/>
        <v>6.5034987689516655E-2</v>
      </c>
      <c r="AA82" s="85">
        <f t="shared" si="23"/>
        <v>6.9744050013927139E-2</v>
      </c>
      <c r="AB82" s="105">
        <f t="shared" si="23"/>
        <v>5.6391673995895633E-2</v>
      </c>
      <c r="AC82" s="106">
        <f t="shared" si="23"/>
        <v>5.4285848590969986E-2</v>
      </c>
      <c r="AD82" s="18"/>
      <c r="AE82" s="18"/>
    </row>
    <row r="83" spans="1:31" s="8" customFormat="1" x14ac:dyDescent="0.2">
      <c r="A83" s="91" t="s">
        <v>28</v>
      </c>
      <c r="B83" s="85">
        <f>B19/B31</f>
        <v>6.7658696984896613E-2</v>
      </c>
      <c r="C83" s="86">
        <f t="shared" ref="C83:AC83" si="24">C19/C31</f>
        <v>7.4706566564449614E-2</v>
      </c>
      <c r="D83" s="85">
        <f t="shared" si="24"/>
        <v>7.5213956550362074E-2</v>
      </c>
      <c r="E83" s="86">
        <f t="shared" si="24"/>
        <v>6.2183262566771674E-2</v>
      </c>
      <c r="F83" s="85">
        <f t="shared" si="24"/>
        <v>5.2039617257008564E-2</v>
      </c>
      <c r="G83" s="86">
        <f t="shared" si="24"/>
        <v>6.9185366668522749E-2</v>
      </c>
      <c r="H83" s="85">
        <f t="shared" si="24"/>
        <v>6.8535922815124745E-2</v>
      </c>
      <c r="I83" s="86">
        <f t="shared" si="24"/>
        <v>6.4751933597434447E-2</v>
      </c>
      <c r="J83" s="85">
        <f t="shared" si="24"/>
        <v>5.9398263027295284E-2</v>
      </c>
      <c r="K83" s="86">
        <f t="shared" si="24"/>
        <v>4.633204633204633E-2</v>
      </c>
      <c r="L83" s="85">
        <f t="shared" si="24"/>
        <v>6.7200849971224927E-2</v>
      </c>
      <c r="M83" s="86">
        <f t="shared" si="24"/>
        <v>4.7312855715340836E-2</v>
      </c>
      <c r="N83" s="85">
        <f t="shared" si="24"/>
        <v>7.1917508446980971E-2</v>
      </c>
      <c r="O83" s="86">
        <f t="shared" si="24"/>
        <v>5.1979730310057544E-2</v>
      </c>
      <c r="P83" s="85">
        <f t="shared" si="24"/>
        <v>7.2021319659964916E-2</v>
      </c>
      <c r="Q83" s="86">
        <f t="shared" si="24"/>
        <v>5.1526851526851526E-2</v>
      </c>
      <c r="R83" s="85">
        <f t="shared" si="24"/>
        <v>6.4767562901464945E-2</v>
      </c>
      <c r="S83" s="86">
        <f t="shared" si="24"/>
        <v>6.4189937261655797E-2</v>
      </c>
      <c r="T83" s="85">
        <f t="shared" si="24"/>
        <v>5.5526725480020758E-2</v>
      </c>
      <c r="U83" s="86">
        <f t="shared" si="24"/>
        <v>4.3027708943455735E-2</v>
      </c>
      <c r="V83" s="85">
        <f t="shared" si="24"/>
        <v>6.3147786350541413E-2</v>
      </c>
      <c r="W83" s="86">
        <f t="shared" si="24"/>
        <v>6.5724521170065719E-2</v>
      </c>
      <c r="X83" s="85">
        <f t="shared" si="24"/>
        <v>5.8409701008978986E-2</v>
      </c>
      <c r="Y83" s="86">
        <f t="shared" si="24"/>
        <v>4.9003950575775404E-2</v>
      </c>
      <c r="Z83" s="85">
        <f t="shared" si="24"/>
        <v>6.7286510301930808E-2</v>
      </c>
      <c r="AA83" s="85">
        <f t="shared" si="24"/>
        <v>7.3844820649314469E-2</v>
      </c>
      <c r="AB83" s="105">
        <f t="shared" si="24"/>
        <v>6.5984168865435358E-2</v>
      </c>
      <c r="AC83" s="106">
        <f t="shared" si="24"/>
        <v>6.2796436881566262E-2</v>
      </c>
      <c r="AD83" s="18"/>
      <c r="AE83" s="18"/>
    </row>
    <row r="84" spans="1:31" s="8" customFormat="1" x14ac:dyDescent="0.2">
      <c r="A84" s="90" t="s">
        <v>29</v>
      </c>
      <c r="B84" s="85">
        <f>B20/B31</f>
        <v>7.5767708855821209E-2</v>
      </c>
      <c r="C84" s="86">
        <f t="shared" ref="C84:AC84" si="25">C20/C31</f>
        <v>7.708575658242571E-2</v>
      </c>
      <c r="D84" s="85">
        <f t="shared" si="25"/>
        <v>7.3156682027649772E-2</v>
      </c>
      <c r="E84" s="86">
        <f t="shared" si="25"/>
        <v>6.7867415422544861E-2</v>
      </c>
      <c r="F84" s="85">
        <f t="shared" si="25"/>
        <v>5.6380248926832778E-2</v>
      </c>
      <c r="G84" s="86">
        <f t="shared" si="25"/>
        <v>7.4948493791413773E-2</v>
      </c>
      <c r="H84" s="85">
        <f t="shared" si="25"/>
        <v>6.9816092671808161E-2</v>
      </c>
      <c r="I84" s="86">
        <f t="shared" si="25"/>
        <v>6.8619128466327103E-2</v>
      </c>
      <c r="J84" s="85">
        <f t="shared" si="25"/>
        <v>6.5136476426799012E-2</v>
      </c>
      <c r="K84" s="86">
        <f t="shared" si="25"/>
        <v>5.1232551232551229E-2</v>
      </c>
      <c r="L84" s="85">
        <f t="shared" si="25"/>
        <v>7.0343972730089868E-2</v>
      </c>
      <c r="M84" s="86">
        <f t="shared" si="25"/>
        <v>4.9441716991788676E-2</v>
      </c>
      <c r="N84" s="85">
        <f t="shared" si="25"/>
        <v>6.6017751790059698E-2</v>
      </c>
      <c r="O84" s="86">
        <f t="shared" si="25"/>
        <v>5.6222623035300179E-2</v>
      </c>
      <c r="P84" s="85">
        <f t="shared" si="25"/>
        <v>7.1447847793819991E-2</v>
      </c>
      <c r="Q84" s="86">
        <f t="shared" si="25"/>
        <v>6.1811161811161808E-2</v>
      </c>
      <c r="R84" s="85">
        <f t="shared" si="25"/>
        <v>6.2939548582019444E-2</v>
      </c>
      <c r="S84" s="86">
        <f t="shared" si="25"/>
        <v>7.393283306679789E-2</v>
      </c>
      <c r="T84" s="85">
        <f t="shared" si="25"/>
        <v>7.9138557343020235E-2</v>
      </c>
      <c r="U84" s="86">
        <f t="shared" si="25"/>
        <v>4.8659608019824288E-2</v>
      </c>
      <c r="V84" s="85">
        <f t="shared" si="25"/>
        <v>7.1922911354680624E-2</v>
      </c>
      <c r="W84" s="86">
        <f t="shared" si="25"/>
        <v>7.3791994584073789E-2</v>
      </c>
      <c r="X84" s="85">
        <f t="shared" si="25"/>
        <v>6.9332592798296774E-2</v>
      </c>
      <c r="Y84" s="86">
        <f t="shared" si="25"/>
        <v>6.2536773976632765E-2</v>
      </c>
      <c r="Z84" s="85">
        <f t="shared" si="25"/>
        <v>7.715109498509784E-2</v>
      </c>
      <c r="AA84" s="85">
        <f t="shared" si="25"/>
        <v>7.2993717309894457E-2</v>
      </c>
      <c r="AB84" s="105">
        <f t="shared" si="25"/>
        <v>6.9295807681031954E-2</v>
      </c>
      <c r="AC84" s="106">
        <f t="shared" si="25"/>
        <v>6.7640491691541113E-2</v>
      </c>
      <c r="AD84" s="18"/>
      <c r="AE84" s="18"/>
    </row>
    <row r="85" spans="1:31" s="8" customFormat="1" x14ac:dyDescent="0.2">
      <c r="A85" s="91" t="s">
        <v>30</v>
      </c>
      <c r="B85" s="85">
        <f>B21/B31</f>
        <v>8.7945159672295603E-2</v>
      </c>
      <c r="C85" s="86">
        <f t="shared" ref="C85:AC85" si="26">C21/C31</f>
        <v>7.5393888125198261E-2</v>
      </c>
      <c r="D85" s="85">
        <f t="shared" si="26"/>
        <v>6.5750493745885458E-2</v>
      </c>
      <c r="E85" s="86">
        <f t="shared" si="26"/>
        <v>7.2250376660731405E-2</v>
      </c>
      <c r="F85" s="85">
        <f t="shared" si="26"/>
        <v>6.3286889373845898E-2</v>
      </c>
      <c r="G85" s="86">
        <f t="shared" si="26"/>
        <v>7.7983183918926446E-2</v>
      </c>
      <c r="H85" s="85">
        <f t="shared" si="26"/>
        <v>7.7887407499921943E-2</v>
      </c>
      <c r="I85" s="86">
        <f t="shared" si="26"/>
        <v>7.2376281204804119E-2</v>
      </c>
      <c r="J85" s="85">
        <f t="shared" si="26"/>
        <v>7.7853598014888337E-2</v>
      </c>
      <c r="K85" s="86">
        <f t="shared" si="26"/>
        <v>4.3213543213543211E-2</v>
      </c>
      <c r="L85" s="85">
        <f t="shared" si="26"/>
        <v>8.681216521315685E-2</v>
      </c>
      <c r="M85" s="86">
        <f t="shared" si="26"/>
        <v>5.0180301516270585E-2</v>
      </c>
      <c r="N85" s="85">
        <f t="shared" si="26"/>
        <v>7.1094693720348032E-2</v>
      </c>
      <c r="O85" s="86">
        <f t="shared" si="26"/>
        <v>6.6666666666666666E-2</v>
      </c>
      <c r="P85" s="85">
        <f t="shared" si="26"/>
        <v>6.0788017811361492E-2</v>
      </c>
      <c r="Q85" s="86">
        <f t="shared" si="26"/>
        <v>8.5117585117585118E-2</v>
      </c>
      <c r="R85" s="85">
        <f t="shared" si="26"/>
        <v>6.1009977911493637E-2</v>
      </c>
      <c r="S85" s="86">
        <f t="shared" si="26"/>
        <v>8.8448763685570184E-2</v>
      </c>
      <c r="T85" s="85">
        <f t="shared" si="26"/>
        <v>6.8759730150492998E-2</v>
      </c>
      <c r="U85" s="86">
        <f t="shared" si="26"/>
        <v>7.2989412029736425E-2</v>
      </c>
      <c r="V85" s="85">
        <f t="shared" si="26"/>
        <v>7.4141527865161094E-2</v>
      </c>
      <c r="W85" s="86">
        <f t="shared" si="26"/>
        <v>6.8912019407068911E-2</v>
      </c>
      <c r="X85" s="85">
        <f t="shared" si="26"/>
        <v>7.6460242525224473E-2</v>
      </c>
      <c r="Y85" s="86">
        <f t="shared" si="26"/>
        <v>7.2875514835672853E-2</v>
      </c>
      <c r="Z85" s="85">
        <f t="shared" si="26"/>
        <v>8.0390695866269277E-2</v>
      </c>
      <c r="AA85" s="85">
        <f t="shared" si="26"/>
        <v>7.4757822413419578E-2</v>
      </c>
      <c r="AB85" s="105">
        <f t="shared" si="26"/>
        <v>7.3716798592788041E-2</v>
      </c>
      <c r="AC85" s="106">
        <f t="shared" si="26"/>
        <v>7.3152043622347049E-2</v>
      </c>
      <c r="AD85" s="18"/>
      <c r="AE85" s="18"/>
    </row>
    <row r="86" spans="1:31" s="8" customFormat="1" x14ac:dyDescent="0.2">
      <c r="A86" s="90" t="s">
        <v>31</v>
      </c>
      <c r="B86" s="85">
        <f>B22/B31</f>
        <v>8.8697542217020559E-2</v>
      </c>
      <c r="C86" s="86">
        <f t="shared" ref="C86:AC86" si="27">C22/C31</f>
        <v>7.2882520884001267E-2</v>
      </c>
      <c r="D86" s="85">
        <f t="shared" si="27"/>
        <v>6.138907175773535E-2</v>
      </c>
      <c r="E86" s="86">
        <f t="shared" si="27"/>
        <v>7.0949185043144777E-2</v>
      </c>
      <c r="F86" s="85">
        <f t="shared" si="27"/>
        <v>5.8538574066524379E-2</v>
      </c>
      <c r="G86" s="86">
        <f t="shared" si="27"/>
        <v>8.2938916420736128E-2</v>
      </c>
      <c r="H86" s="85">
        <f t="shared" si="27"/>
        <v>6.9254066881069096E-2</v>
      </c>
      <c r="I86" s="86">
        <f t="shared" si="27"/>
        <v>7.7768345595170721E-2</v>
      </c>
      <c r="J86" s="85">
        <f t="shared" si="27"/>
        <v>0.10732009925558313</v>
      </c>
      <c r="K86" s="86">
        <f t="shared" si="27"/>
        <v>4.9747549747549746E-2</v>
      </c>
      <c r="L86" s="85">
        <f t="shared" si="27"/>
        <v>0.10376732037717473</v>
      </c>
      <c r="M86" s="86">
        <f t="shared" si="27"/>
        <v>4.3142025459443019E-2</v>
      </c>
      <c r="N86" s="85">
        <f t="shared" si="27"/>
        <v>7.3370564240822111E-2</v>
      </c>
      <c r="O86" s="86">
        <f t="shared" si="27"/>
        <v>6.9896074894786567E-2</v>
      </c>
      <c r="P86" s="85">
        <f t="shared" si="27"/>
        <v>5.3906355417622454E-2</v>
      </c>
      <c r="Q86" s="86">
        <f t="shared" si="27"/>
        <v>9.1084591084591091E-2</v>
      </c>
      <c r="R86" s="85">
        <f t="shared" si="27"/>
        <v>5.7201614745982177E-2</v>
      </c>
      <c r="S86" s="86">
        <f t="shared" si="27"/>
        <v>8.7636855701808347E-2</v>
      </c>
      <c r="T86" s="85">
        <f t="shared" si="27"/>
        <v>6.8240788790866633E-2</v>
      </c>
      <c r="U86" s="86">
        <f t="shared" si="27"/>
        <v>7.1187204325298487E-2</v>
      </c>
      <c r="V86" s="85">
        <f t="shared" si="27"/>
        <v>9.4804463723964366E-2</v>
      </c>
      <c r="W86" s="86">
        <f t="shared" si="27"/>
        <v>6.1747200361061745E-2</v>
      </c>
      <c r="X86" s="85">
        <f t="shared" si="27"/>
        <v>7.1091363510136077E-2</v>
      </c>
      <c r="Y86" s="86">
        <f t="shared" si="27"/>
        <v>7.6489871396150294E-2</v>
      </c>
      <c r="Z86" s="85">
        <f t="shared" si="27"/>
        <v>7.5320720487235968E-2</v>
      </c>
      <c r="AA86" s="85">
        <f t="shared" si="27"/>
        <v>7.0564204141004616E-2</v>
      </c>
      <c r="AB86" s="105">
        <f t="shared" si="27"/>
        <v>7.3165640574611557E-2</v>
      </c>
      <c r="AC86" s="106">
        <f t="shared" si="27"/>
        <v>7.3443486027216953E-2</v>
      </c>
      <c r="AD86" s="18"/>
      <c r="AE86" s="18"/>
    </row>
    <row r="87" spans="1:31" s="8" customFormat="1" x14ac:dyDescent="0.2">
      <c r="A87" s="91" t="s">
        <v>32</v>
      </c>
      <c r="B87" s="85">
        <f>B23/B31</f>
        <v>9.0035111185420499E-2</v>
      </c>
      <c r="C87" s="86">
        <f t="shared" ref="C87:AC87" si="28">C23/C31</f>
        <v>7.3067568996510526E-2</v>
      </c>
      <c r="D87" s="85">
        <f t="shared" si="28"/>
        <v>5.6122448979591837E-2</v>
      </c>
      <c r="E87" s="86">
        <f t="shared" si="28"/>
        <v>7.9098753595397892E-2</v>
      </c>
      <c r="F87" s="85">
        <f t="shared" si="28"/>
        <v>5.3430537902587595E-2</v>
      </c>
      <c r="G87" s="86">
        <f t="shared" si="28"/>
        <v>9.9782838688122946E-2</v>
      </c>
      <c r="H87" s="85">
        <f t="shared" si="28"/>
        <v>6.408655197177382E-2</v>
      </c>
      <c r="I87" s="86">
        <f t="shared" si="28"/>
        <v>8.6178708419795011E-2</v>
      </c>
      <c r="J87" s="85">
        <f t="shared" si="28"/>
        <v>0.12794665012406947</v>
      </c>
      <c r="K87" s="86">
        <f t="shared" si="28"/>
        <v>4.1580041580041582E-2</v>
      </c>
      <c r="L87" s="85">
        <f t="shared" si="28"/>
        <v>0.11133737659922971</v>
      </c>
      <c r="M87" s="86">
        <f t="shared" si="28"/>
        <v>3.5799626363122908E-2</v>
      </c>
      <c r="N87" s="85">
        <f t="shared" si="28"/>
        <v>7.8517532956355801E-2</v>
      </c>
      <c r="O87" s="86">
        <f t="shared" si="28"/>
        <v>6.8659280254230015E-2</v>
      </c>
      <c r="P87" s="85">
        <f t="shared" si="28"/>
        <v>4.6181352044258536E-2</v>
      </c>
      <c r="Q87" s="86">
        <f t="shared" si="28"/>
        <v>0.10063180063180063</v>
      </c>
      <c r="R87" s="85">
        <f t="shared" si="28"/>
        <v>5.321552796608018E-2</v>
      </c>
      <c r="S87" s="86">
        <f t="shared" si="28"/>
        <v>9.3172591954729975E-2</v>
      </c>
      <c r="T87" s="85">
        <f t="shared" si="28"/>
        <v>6.6165023352361185E-2</v>
      </c>
      <c r="U87" s="86">
        <f t="shared" si="28"/>
        <v>7.0286100473079524E-2</v>
      </c>
      <c r="V87" s="85">
        <f t="shared" si="28"/>
        <v>0.10791748071128184</v>
      </c>
      <c r="W87" s="86">
        <f t="shared" si="28"/>
        <v>5.9772643931059771E-2</v>
      </c>
      <c r="X87" s="85">
        <f t="shared" si="28"/>
        <v>6.1927242432657598E-2</v>
      </c>
      <c r="Y87" s="86">
        <f t="shared" si="28"/>
        <v>7.4640665714045554E-2</v>
      </c>
      <c r="Z87" s="85">
        <f t="shared" si="28"/>
        <v>6.9149280808604385E-2</v>
      </c>
      <c r="AA87" s="85">
        <f t="shared" si="28"/>
        <v>6.8660827581938033E-2</v>
      </c>
      <c r="AB87" s="105">
        <f t="shared" si="28"/>
        <v>7.1901495162708884E-2</v>
      </c>
      <c r="AC87" s="106">
        <f t="shared" si="28"/>
        <v>7.6376712811714098E-2</v>
      </c>
      <c r="AD87" s="18"/>
      <c r="AE87" s="18"/>
    </row>
    <row r="88" spans="1:31" s="8" customFormat="1" x14ac:dyDescent="0.2">
      <c r="A88" s="90" t="s">
        <v>33</v>
      </c>
      <c r="B88" s="85">
        <f>B24/B31</f>
        <v>6.1583904586746924E-2</v>
      </c>
      <c r="C88" s="86">
        <f t="shared" ref="C88:AC88" si="29">C24/C31</f>
        <v>5.9215396002960767E-2</v>
      </c>
      <c r="D88" s="85">
        <f t="shared" si="29"/>
        <v>3.8512179065174457E-2</v>
      </c>
      <c r="E88" s="86">
        <f t="shared" si="29"/>
        <v>7.4578824818518005E-2</v>
      </c>
      <c r="F88" s="85">
        <f t="shared" si="29"/>
        <v>3.8058466629895205E-2</v>
      </c>
      <c r="G88" s="86">
        <f t="shared" si="29"/>
        <v>8.6836683556990923E-2</v>
      </c>
      <c r="H88" s="85">
        <f t="shared" si="29"/>
        <v>4.9302151309832329E-2</v>
      </c>
      <c r="I88" s="86">
        <f t="shared" si="29"/>
        <v>7.025404011821669E-2</v>
      </c>
      <c r="J88" s="85">
        <f t="shared" si="29"/>
        <v>0.10902605459057071</v>
      </c>
      <c r="K88" s="86">
        <f t="shared" si="29"/>
        <v>3.9946539946539947E-2</v>
      </c>
      <c r="L88" s="85">
        <f t="shared" si="29"/>
        <v>8.9955287972021777E-2</v>
      </c>
      <c r="M88" s="86">
        <f t="shared" si="29"/>
        <v>3.1281226919233608E-2</v>
      </c>
      <c r="N88" s="85">
        <f t="shared" si="29"/>
        <v>7.9095253934630003E-2</v>
      </c>
      <c r="O88" s="86">
        <f t="shared" si="29"/>
        <v>5.6703598728849954E-2</v>
      </c>
      <c r="P88" s="85">
        <f t="shared" si="29"/>
        <v>3.2283092700040483E-2</v>
      </c>
      <c r="Q88" s="86">
        <f t="shared" si="29"/>
        <v>8.1888381888381892E-2</v>
      </c>
      <c r="R88" s="85">
        <f t="shared" si="29"/>
        <v>4.0520984081041968E-2</v>
      </c>
      <c r="S88" s="86">
        <f t="shared" si="29"/>
        <v>7.1669332021158813E-2</v>
      </c>
      <c r="T88" s="85">
        <f t="shared" si="29"/>
        <v>4.0736896730669436E-2</v>
      </c>
      <c r="U88" s="86">
        <f t="shared" si="29"/>
        <v>6.9159720657805818E-2</v>
      </c>
      <c r="V88" s="85">
        <f t="shared" si="29"/>
        <v>8.8446637305871059E-2</v>
      </c>
      <c r="W88" s="86">
        <f t="shared" si="29"/>
        <v>4.4089024287044087E-2</v>
      </c>
      <c r="X88" s="85">
        <f t="shared" si="29"/>
        <v>3.9803758215310563E-2</v>
      </c>
      <c r="Y88" s="86">
        <f t="shared" si="29"/>
        <v>8.3634529713373124E-2</v>
      </c>
      <c r="Z88" s="85">
        <f t="shared" si="29"/>
        <v>5.3923156667098612E-2</v>
      </c>
      <c r="AA88" s="85">
        <f t="shared" si="29"/>
        <v>5.2660084800841819E-2</v>
      </c>
      <c r="AB88" s="105">
        <f t="shared" si="29"/>
        <v>5.6865435356200526E-2</v>
      </c>
      <c r="AC88" s="106">
        <f t="shared" si="29"/>
        <v>6.2803487907490546E-2</v>
      </c>
      <c r="AD88" s="18"/>
      <c r="AE88" s="18"/>
    </row>
    <row r="89" spans="1:31" s="8" customFormat="1" x14ac:dyDescent="0.2">
      <c r="A89" s="91" t="s">
        <v>34</v>
      </c>
      <c r="B89" s="85">
        <f>B25/B31</f>
        <v>2.0899515131248957E-2</v>
      </c>
      <c r="C89" s="86">
        <f t="shared" ref="C89:AC89" si="30">C25/C31</f>
        <v>3.8965845405519721E-2</v>
      </c>
      <c r="D89" s="85">
        <f t="shared" si="30"/>
        <v>1.7692560895325872E-2</v>
      </c>
      <c r="E89" s="86">
        <f t="shared" si="30"/>
        <v>6.704561019038488E-2</v>
      </c>
      <c r="F89" s="85">
        <f t="shared" si="30"/>
        <v>1.366939255138013E-2</v>
      </c>
      <c r="G89" s="86">
        <f t="shared" si="30"/>
        <v>7.0967203073667801E-2</v>
      </c>
      <c r="H89" s="85">
        <f t="shared" si="30"/>
        <v>2.0279763949167889E-2</v>
      </c>
      <c r="I89" s="86">
        <f t="shared" si="30"/>
        <v>5.7410551468276429E-2</v>
      </c>
      <c r="J89" s="85">
        <f t="shared" si="30"/>
        <v>3.5825062034739452E-2</v>
      </c>
      <c r="K89" s="86">
        <f t="shared" si="30"/>
        <v>2.7918027918027919E-2</v>
      </c>
      <c r="L89" s="85">
        <f t="shared" si="30"/>
        <v>0.11545442471999647</v>
      </c>
      <c r="M89" s="86">
        <f t="shared" si="30"/>
        <v>2.050658209149759E-2</v>
      </c>
      <c r="N89" s="85">
        <f t="shared" si="30"/>
        <v>4.6217678261935187E-2</v>
      </c>
      <c r="O89" s="86">
        <f t="shared" si="30"/>
        <v>4.8217813278364684E-2</v>
      </c>
      <c r="P89" s="85">
        <f t="shared" si="30"/>
        <v>2.9044663338280933E-2</v>
      </c>
      <c r="Q89" s="86">
        <f t="shared" si="30"/>
        <v>6.1249561249561248E-2</v>
      </c>
      <c r="R89" s="85">
        <f t="shared" si="30"/>
        <v>3.9860867799019983E-2</v>
      </c>
      <c r="S89" s="86">
        <f t="shared" si="30"/>
        <v>5.6341493418624676E-2</v>
      </c>
      <c r="T89" s="85">
        <f t="shared" si="30"/>
        <v>3.2952776336273998E-2</v>
      </c>
      <c r="U89" s="86">
        <f t="shared" si="30"/>
        <v>3.2665014642937598E-2</v>
      </c>
      <c r="V89" s="85">
        <f t="shared" si="30"/>
        <v>0.10112917646279679</v>
      </c>
      <c r="W89" s="86">
        <f t="shared" si="30"/>
        <v>2.8038701306028039E-2</v>
      </c>
      <c r="X89" s="85">
        <f t="shared" si="30"/>
        <v>2.3465703971119134E-2</v>
      </c>
      <c r="Y89" s="86">
        <f t="shared" si="30"/>
        <v>5.3542909977305202E-2</v>
      </c>
      <c r="Z89" s="85">
        <f t="shared" si="30"/>
        <v>4.2535959569781005E-2</v>
      </c>
      <c r="AA89" s="85">
        <f t="shared" si="30"/>
        <v>3.6922410324657234E-2</v>
      </c>
      <c r="AB89" s="105">
        <f t="shared" si="30"/>
        <v>4.000703605980651E-2</v>
      </c>
      <c r="AC89" s="106">
        <f t="shared" si="30"/>
        <v>4.7754248243119371E-2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1">C26/C31</f>
        <v>1.9562229036692396E-2</v>
      </c>
      <c r="D90" s="85">
        <f t="shared" si="31"/>
        <v>1.6458196181698485E-4</v>
      </c>
      <c r="E90" s="86">
        <f t="shared" si="31"/>
        <v>3.6296397753732362E-2</v>
      </c>
      <c r="F90" s="85">
        <f t="shared" si="31"/>
        <v>1.6786973308712439E-4</v>
      </c>
      <c r="G90" s="86">
        <f t="shared" si="31"/>
        <v>2.9261094715741412E-2</v>
      </c>
      <c r="H90" s="85">
        <f t="shared" si="31"/>
        <v>3.0599181940237923E-3</v>
      </c>
      <c r="I90" s="86">
        <f t="shared" si="31"/>
        <v>1.8612840344589071E-2</v>
      </c>
      <c r="J90" s="85">
        <f t="shared" si="31"/>
        <v>7.1339950372208433E-3</v>
      </c>
      <c r="K90" s="86">
        <f t="shared" si="31"/>
        <v>1.098901098901099E-2</v>
      </c>
      <c r="L90" s="85">
        <f t="shared" si="31"/>
        <v>1.7486387179600691E-2</v>
      </c>
      <c r="M90" s="86">
        <f t="shared" si="31"/>
        <v>4.3446148498935567E-3</v>
      </c>
      <c r="N90" s="85">
        <f t="shared" si="31"/>
        <v>4.8493548782409272E-3</v>
      </c>
      <c r="O90" s="86">
        <f t="shared" si="31"/>
        <v>7.6440779867731684E-3</v>
      </c>
      <c r="P90" s="85">
        <f t="shared" si="31"/>
        <v>4.8239104034543245E-3</v>
      </c>
      <c r="Q90" s="86">
        <f t="shared" si="31"/>
        <v>9.7578097578097586E-3</v>
      </c>
      <c r="R90" s="85">
        <f t="shared" si="31"/>
        <v>6.9312209612308632E-3</v>
      </c>
      <c r="S90" s="86">
        <f t="shared" si="31"/>
        <v>5.4619264362160171E-3</v>
      </c>
      <c r="T90" s="85">
        <f t="shared" si="31"/>
        <v>8.822003113648157E-3</v>
      </c>
      <c r="U90" s="86">
        <f t="shared" si="31"/>
        <v>4.7307952241495829E-3</v>
      </c>
      <c r="V90" s="85">
        <f t="shared" si="31"/>
        <v>1.1556674062055034E-2</v>
      </c>
      <c r="W90" s="86">
        <f t="shared" si="31"/>
        <v>1.4103974500014103E-3</v>
      </c>
      <c r="X90" s="85">
        <f t="shared" si="31"/>
        <v>2.6844395075442005E-3</v>
      </c>
      <c r="Y90" s="86">
        <f t="shared" si="31"/>
        <v>4.2027401866016646E-3</v>
      </c>
      <c r="Z90" s="85">
        <f t="shared" si="31"/>
        <v>4.5030452248283007E-3</v>
      </c>
      <c r="AA90" s="85">
        <f t="shared" si="31"/>
        <v>3.7448546934480517E-3</v>
      </c>
      <c r="AB90" s="105">
        <f t="shared" si="31"/>
        <v>4.8267370272647315E-3</v>
      </c>
      <c r="AC90" s="106">
        <f t="shared" si="31"/>
        <v>1.1721155428114791E-2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2">C27/C31</f>
        <v>0</v>
      </c>
      <c r="D91" s="85">
        <f t="shared" si="32"/>
        <v>0</v>
      </c>
      <c r="E91" s="86">
        <f t="shared" si="32"/>
        <v>0</v>
      </c>
      <c r="F91" s="85">
        <f t="shared" si="32"/>
        <v>0</v>
      </c>
      <c r="G91" s="86">
        <f t="shared" si="32"/>
        <v>0</v>
      </c>
      <c r="H91" s="85">
        <f t="shared" si="32"/>
        <v>0</v>
      </c>
      <c r="I91" s="86">
        <f t="shared" si="32"/>
        <v>0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0</v>
      </c>
      <c r="AC91" s="106">
        <f t="shared" si="32"/>
        <v>0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1</v>
      </c>
      <c r="C95" s="82">
        <f t="shared" ref="C95:AC95" si="36">SUM(C71:C94)</f>
        <v>1</v>
      </c>
      <c r="D95" s="81">
        <f t="shared" si="36"/>
        <v>1.0000000000000002</v>
      </c>
      <c r="E95" s="82">
        <f t="shared" si="36"/>
        <v>0.99999999999999989</v>
      </c>
      <c r="F95" s="81">
        <f t="shared" si="36"/>
        <v>1</v>
      </c>
      <c r="G95" s="82">
        <f t="shared" si="36"/>
        <v>1</v>
      </c>
      <c r="H95" s="81">
        <f t="shared" si="36"/>
        <v>1</v>
      </c>
      <c r="I95" s="82">
        <f t="shared" si="36"/>
        <v>1</v>
      </c>
      <c r="J95" s="81">
        <f t="shared" si="36"/>
        <v>1</v>
      </c>
      <c r="K95" s="81">
        <f t="shared" si="36"/>
        <v>0.99999999999999989</v>
      </c>
      <c r="L95" s="81">
        <f t="shared" si="36"/>
        <v>1</v>
      </c>
      <c r="M95" s="82">
        <f t="shared" si="36"/>
        <v>1</v>
      </c>
      <c r="N95" s="81">
        <f t="shared" si="36"/>
        <v>1.0000000000000002</v>
      </c>
      <c r="O95" s="82">
        <f t="shared" si="36"/>
        <v>1.0000000000000002</v>
      </c>
      <c r="P95" s="81">
        <f t="shared" si="36"/>
        <v>1</v>
      </c>
      <c r="Q95" s="82">
        <f t="shared" si="36"/>
        <v>1</v>
      </c>
      <c r="R95" s="81">
        <f t="shared" si="36"/>
        <v>1</v>
      </c>
      <c r="S95" s="82">
        <f t="shared" si="36"/>
        <v>0.99999999999999989</v>
      </c>
      <c r="T95" s="81">
        <f t="shared" si="36"/>
        <v>1</v>
      </c>
      <c r="U95" s="82">
        <f t="shared" si="36"/>
        <v>1</v>
      </c>
      <c r="V95" s="81">
        <f t="shared" si="36"/>
        <v>1</v>
      </c>
      <c r="W95" s="82">
        <f t="shared" si="36"/>
        <v>1</v>
      </c>
      <c r="X95" s="81">
        <f t="shared" si="36"/>
        <v>1</v>
      </c>
      <c r="Y95" s="82">
        <f t="shared" si="36"/>
        <v>1</v>
      </c>
      <c r="Z95" s="81">
        <f t="shared" si="36"/>
        <v>0.99999999999999967</v>
      </c>
      <c r="AA95" s="81">
        <f t="shared" si="36"/>
        <v>1</v>
      </c>
      <c r="AB95" s="81">
        <f t="shared" si="36"/>
        <v>0.99999999999999978</v>
      </c>
      <c r="AC95" s="83">
        <f t="shared" si="36"/>
        <v>0.99999999999999989</v>
      </c>
      <c r="AD95" s="84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topLeftCell="A16" zoomScale="90" zoomScaleNormal="93" zoomScaleSheetLayoutView="90" zoomScalePageLayoutView="93" workbookViewId="0">
      <selection activeCell="D31" sqref="D31:D37"/>
    </sheetView>
  </sheetViews>
  <sheetFormatPr defaultColWidth="8.85546875" defaultRowHeight="15" x14ac:dyDescent="0.3"/>
  <cols>
    <col min="1" max="1" width="8.85546875" style="157"/>
    <col min="2" max="2" width="10.7109375" style="157" customWidth="1"/>
    <col min="3" max="3" width="27.28515625" style="157" customWidth="1"/>
    <col min="4" max="5" width="18.7109375" style="157" bestFit="1" customWidth="1"/>
    <col min="6" max="6" width="10.7109375" style="214" customWidth="1"/>
    <col min="7" max="8" width="8.85546875" style="157" customWidth="1"/>
    <col min="9" max="11" width="8.85546875" style="157"/>
    <col min="12" max="12" width="9.28515625" style="157" bestFit="1" customWidth="1"/>
    <col min="13" max="16384" width="8.85546875" style="157"/>
  </cols>
  <sheetData>
    <row r="1" spans="1:15" ht="18.75" x14ac:dyDescent="0.3">
      <c r="C1" s="315" t="s">
        <v>83</v>
      </c>
      <c r="D1" s="315"/>
      <c r="E1" s="315"/>
      <c r="F1" s="216"/>
    </row>
    <row r="2" spans="1:15" ht="18.75" x14ac:dyDescent="0.3">
      <c r="C2" s="315" t="s">
        <v>57</v>
      </c>
      <c r="D2" s="315"/>
      <c r="E2" s="315"/>
      <c r="F2" s="216"/>
    </row>
    <row r="3" spans="1:15" ht="18.75" x14ac:dyDescent="0.3">
      <c r="C3" s="316">
        <f>Daily!A5</f>
        <v>44470</v>
      </c>
      <c r="D3" s="316"/>
      <c r="E3" s="316"/>
      <c r="F3" s="217"/>
    </row>
    <row r="4" spans="1:15" ht="15.75" thickBot="1" x14ac:dyDescent="0.35">
      <c r="C4" s="158"/>
      <c r="D4" s="158"/>
      <c r="E4" s="158"/>
      <c r="F4" s="218"/>
    </row>
    <row r="5" spans="1:15" ht="15.75" thickTop="1" x14ac:dyDescent="0.3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5.75" thickBot="1" x14ac:dyDescent="0.35">
      <c r="A6" s="160"/>
      <c r="B6" s="160"/>
      <c r="C6" s="312"/>
      <c r="D6" s="312"/>
      <c r="E6" s="314"/>
      <c r="F6" s="219"/>
    </row>
    <row r="7" spans="1:15" ht="18.75" thickTop="1" x14ac:dyDescent="0.3">
      <c r="A7" s="159"/>
      <c r="B7" s="159"/>
      <c r="C7" s="237">
        <f>Daily!A5</f>
        <v>44470</v>
      </c>
      <c r="D7" s="290">
        <f>IF(Daily!AB33=0,"",Daily!AB33)</f>
        <v>132155</v>
      </c>
      <c r="E7" s="291">
        <f>IF(Daily!AC33=0,"",Daily!AC33)</f>
        <v>131878</v>
      </c>
      <c r="F7" s="215"/>
      <c r="G7" s="211">
        <f t="shared" ref="G7:G36" si="0">IF(D7="",0,IF(WEEKDAY(C7,2)=7,3,IF(H7="H",3,IF(WEEKDAY(C7,2)=6,2,1))))</f>
        <v>1</v>
      </c>
      <c r="J7" s="211"/>
      <c r="K7" s="211"/>
      <c r="L7" s="211"/>
      <c r="M7" s="211"/>
      <c r="O7" s="211"/>
    </row>
    <row r="8" spans="1:15" ht="18" x14ac:dyDescent="0.3">
      <c r="A8" s="159"/>
      <c r="B8" s="159"/>
      <c r="C8" s="238">
        <f>C7+1</f>
        <v>44471</v>
      </c>
      <c r="D8" s="239">
        <f>IF(Daily!AB64=0,"",Daily!AB64)</f>
        <v>109550</v>
      </c>
      <c r="E8" s="239">
        <f>IF(Daily!AC64=0,"",Daily!AC64)</f>
        <v>109248</v>
      </c>
      <c r="F8" s="215"/>
      <c r="G8" s="211">
        <f t="shared" si="0"/>
        <v>2</v>
      </c>
      <c r="J8" s="211"/>
      <c r="K8" s="211"/>
      <c r="L8" s="211"/>
      <c r="M8" s="211"/>
      <c r="O8" s="211"/>
    </row>
    <row r="9" spans="1:15" ht="18" x14ac:dyDescent="0.3">
      <c r="A9" s="159"/>
      <c r="B9" s="159"/>
      <c r="C9" s="238">
        <f>C7+2</f>
        <v>44472</v>
      </c>
      <c r="D9" s="239">
        <f>IF(Daily!AB95=0,"",Daily!AB95)</f>
        <v>77868</v>
      </c>
      <c r="E9" s="240">
        <f>IF(Daily!AC95=0,"",Daily!AC95)</f>
        <v>77735</v>
      </c>
      <c r="F9" s="215"/>
      <c r="G9" s="211">
        <f t="shared" si="0"/>
        <v>3</v>
      </c>
      <c r="J9" s="211"/>
      <c r="K9" s="211"/>
      <c r="L9" s="211"/>
      <c r="M9" s="211"/>
      <c r="O9" s="211"/>
    </row>
    <row r="10" spans="1:15" ht="18" x14ac:dyDescent="0.3">
      <c r="A10" s="159"/>
      <c r="B10" s="159"/>
      <c r="C10" s="238">
        <f>C7+3</f>
        <v>44473</v>
      </c>
      <c r="D10" s="239">
        <f>IF(Daily!AB126=0,"",Daily!AB126)</f>
        <v>138074</v>
      </c>
      <c r="E10" s="240">
        <f>IF(Daily!AC126=0,"",Daily!AC126)</f>
        <v>137821</v>
      </c>
      <c r="F10" s="215"/>
      <c r="G10" s="211">
        <f t="shared" si="0"/>
        <v>1</v>
      </c>
      <c r="J10" s="211"/>
      <c r="K10" s="211"/>
      <c r="L10" s="211"/>
      <c r="M10" s="211"/>
      <c r="O10" s="211"/>
    </row>
    <row r="11" spans="1:15" ht="18" x14ac:dyDescent="0.3">
      <c r="A11" s="159"/>
      <c r="B11" s="159"/>
      <c r="C11" s="238">
        <f>C7+4</f>
        <v>44474</v>
      </c>
      <c r="D11" s="239">
        <f>IF(Daily!AB157=0,"",Daily!AB157)</f>
        <v>126529</v>
      </c>
      <c r="E11" s="240">
        <f>IF(Daily!AC157=0,"",Daily!AC157)</f>
        <v>126298</v>
      </c>
      <c r="F11" s="215"/>
      <c r="G11" s="211">
        <f t="shared" si="0"/>
        <v>1</v>
      </c>
      <c r="J11" s="211"/>
      <c r="K11" s="211"/>
      <c r="L11" s="211"/>
      <c r="M11" s="211"/>
      <c r="O11" s="211"/>
    </row>
    <row r="12" spans="1:15" ht="18" x14ac:dyDescent="0.3">
      <c r="A12" s="159"/>
      <c r="B12" s="159"/>
      <c r="C12" s="238">
        <f>C7+5</f>
        <v>44475</v>
      </c>
      <c r="D12" s="239">
        <f>IF(Daily!AB188=0,"",Daily!AB188)</f>
        <v>130078</v>
      </c>
      <c r="E12" s="240">
        <f>IF(Daily!AC188=0,"",Daily!AC188)</f>
        <v>129846</v>
      </c>
      <c r="F12" s="215"/>
      <c r="G12" s="211">
        <f t="shared" si="0"/>
        <v>1</v>
      </c>
      <c r="J12" s="211"/>
      <c r="K12" s="211"/>
      <c r="L12" s="211"/>
      <c r="M12" s="211"/>
      <c r="O12" s="211"/>
    </row>
    <row r="13" spans="1:15" ht="18" x14ac:dyDescent="0.3">
      <c r="A13" s="159"/>
      <c r="B13" s="159"/>
      <c r="C13" s="238">
        <f>C7+6</f>
        <v>44476</v>
      </c>
      <c r="D13" s="239">
        <f>IF(Daily!AB219=0,"",Daily!AB219)</f>
        <v>127141</v>
      </c>
      <c r="E13" s="240">
        <f>IF(Daily!AC219=0,"",Daily!AC219)</f>
        <v>126913</v>
      </c>
      <c r="F13" s="215"/>
      <c r="G13" s="211">
        <f t="shared" si="0"/>
        <v>1</v>
      </c>
      <c r="J13" s="211"/>
      <c r="K13" s="211"/>
      <c r="L13" s="211"/>
      <c r="M13" s="211"/>
      <c r="O13" s="211"/>
    </row>
    <row r="14" spans="1:15" ht="18" x14ac:dyDescent="0.3">
      <c r="A14" s="159"/>
      <c r="B14" s="159"/>
      <c r="C14" s="238">
        <f>C7+7</f>
        <v>44477</v>
      </c>
      <c r="D14" s="239">
        <f>IF(Daily!AB250=0,"",Daily!AB250)</f>
        <v>135545</v>
      </c>
      <c r="E14" s="240">
        <f>IF(Daily!AC250=0,"",Daily!AC250)</f>
        <v>135281</v>
      </c>
      <c r="F14" s="215"/>
      <c r="G14" s="211">
        <f t="shared" si="0"/>
        <v>1</v>
      </c>
      <c r="J14" s="211"/>
      <c r="K14" s="211"/>
      <c r="L14" s="211"/>
      <c r="M14" s="211"/>
      <c r="O14" s="211"/>
    </row>
    <row r="15" spans="1:15" ht="18" x14ac:dyDescent="0.3">
      <c r="A15" s="159"/>
      <c r="B15" s="159"/>
      <c r="C15" s="238">
        <f>C7+8</f>
        <v>44478</v>
      </c>
      <c r="D15" s="239">
        <f>IF(Daily!AB281=0,"",Daily!AB281)</f>
        <v>110734</v>
      </c>
      <c r="E15" s="240">
        <f>IF(Daily!AC281=0,"",Daily!AC281)</f>
        <v>110198</v>
      </c>
      <c r="F15" s="215"/>
      <c r="G15" s="211">
        <f t="shared" si="0"/>
        <v>2</v>
      </c>
      <c r="J15" s="211"/>
      <c r="K15" s="211"/>
      <c r="L15" s="211"/>
      <c r="M15" s="211"/>
      <c r="O15" s="211"/>
    </row>
    <row r="16" spans="1:15" ht="18" x14ac:dyDescent="0.3">
      <c r="A16" s="159"/>
      <c r="B16" s="159"/>
      <c r="C16" s="238">
        <f>C7+9</f>
        <v>44479</v>
      </c>
      <c r="D16" s="239">
        <f>IF(Daily!AB312=0,"",Daily!AB312)</f>
        <v>79548</v>
      </c>
      <c r="E16" s="239">
        <f>IF(Daily!AC312=0,"",Daily!AC312)</f>
        <v>79384</v>
      </c>
      <c r="F16" s="215"/>
      <c r="G16" s="211">
        <f t="shared" si="0"/>
        <v>3</v>
      </c>
      <c r="J16" s="211"/>
      <c r="K16" s="211"/>
      <c r="L16" s="211"/>
      <c r="M16" s="211"/>
      <c r="O16" s="211"/>
    </row>
    <row r="17" spans="1:15" ht="18" x14ac:dyDescent="0.3">
      <c r="A17" s="159"/>
      <c r="B17" s="159"/>
      <c r="C17" s="238">
        <f>C7+10</f>
        <v>44480</v>
      </c>
      <c r="D17" s="239">
        <f>IF(Daily!AB343=0,"",Daily!AB343)</f>
        <v>141370</v>
      </c>
      <c r="E17" s="240">
        <f>IF(Daily!AC343=0,"",Daily!AC343)</f>
        <v>141045</v>
      </c>
      <c r="F17" s="215"/>
      <c r="G17" s="211">
        <f t="shared" si="0"/>
        <v>1</v>
      </c>
      <c r="J17" s="211"/>
      <c r="K17" s="211"/>
      <c r="L17" s="211"/>
      <c r="M17" s="211"/>
      <c r="O17" s="211"/>
    </row>
    <row r="18" spans="1:15" ht="18" x14ac:dyDescent="0.3">
      <c r="A18" s="159"/>
      <c r="B18" s="159"/>
      <c r="C18" s="238">
        <f>C7+11</f>
        <v>44481</v>
      </c>
      <c r="D18" s="239">
        <f>IF(Daily!AB374=0,"",Daily!AB374)</f>
        <v>129635</v>
      </c>
      <c r="E18" s="240">
        <f>IF(Daily!AC374=0,"",Daily!AC374)</f>
        <v>129357</v>
      </c>
      <c r="F18" s="215"/>
      <c r="G18" s="211">
        <f t="shared" si="0"/>
        <v>1</v>
      </c>
      <c r="J18" s="211"/>
      <c r="K18" s="211"/>
      <c r="L18" s="211"/>
      <c r="M18" s="211"/>
      <c r="O18" s="211"/>
    </row>
    <row r="19" spans="1:15" ht="18" x14ac:dyDescent="0.3">
      <c r="A19" s="159"/>
      <c r="B19" s="159"/>
      <c r="C19" s="238">
        <f>C7+12</f>
        <v>44482</v>
      </c>
      <c r="D19" s="239">
        <f>IF(Daily!AB405=0,"",Daily!AB405)</f>
        <v>130252</v>
      </c>
      <c r="E19" s="240">
        <f>IF(Daily!AC405=0,"",Daily!AC405)</f>
        <v>130019</v>
      </c>
      <c r="F19" s="215"/>
      <c r="G19" s="211">
        <f t="shared" si="0"/>
        <v>1</v>
      </c>
      <c r="J19" s="211"/>
      <c r="K19" s="211"/>
      <c r="L19" s="211"/>
      <c r="M19" s="211"/>
      <c r="O19" s="211"/>
    </row>
    <row r="20" spans="1:15" ht="18" x14ac:dyDescent="0.3">
      <c r="A20" s="159"/>
      <c r="B20" s="159"/>
      <c r="C20" s="238">
        <f>C7+13</f>
        <v>44483</v>
      </c>
      <c r="D20" s="239">
        <f>IF(Daily!AB436=0,"",Daily!AB436)</f>
        <v>130528</v>
      </c>
      <c r="E20" s="240">
        <f>IF(Daily!AC436=0,"",Daily!AC436)</f>
        <v>130263</v>
      </c>
      <c r="F20" s="215"/>
      <c r="G20" s="211">
        <f t="shared" si="0"/>
        <v>1</v>
      </c>
      <c r="J20" s="211"/>
      <c r="L20" s="211"/>
      <c r="M20" s="211"/>
      <c r="O20" s="211"/>
    </row>
    <row r="21" spans="1:15" ht="18" x14ac:dyDescent="0.3">
      <c r="A21" s="159"/>
      <c r="B21" s="159"/>
      <c r="C21" s="238">
        <f>C7+14</f>
        <v>44484</v>
      </c>
      <c r="D21" s="239">
        <f>IF(Daily!AB467=0,"",Daily!AB467)</f>
        <v>143804</v>
      </c>
      <c r="E21" s="240">
        <f>IF(Daily!AC467=0,"",Daily!AC467)</f>
        <v>143502</v>
      </c>
      <c r="F21" s="215"/>
      <c r="G21" s="211">
        <f t="shared" si="0"/>
        <v>1</v>
      </c>
      <c r="J21" s="211"/>
      <c r="K21" s="211"/>
      <c r="L21" s="211"/>
      <c r="M21" s="211"/>
      <c r="O21" s="211"/>
    </row>
    <row r="22" spans="1:15" ht="18" x14ac:dyDescent="0.3">
      <c r="A22" s="159"/>
      <c r="B22" s="159"/>
      <c r="C22" s="238">
        <f>C7+15</f>
        <v>44485</v>
      </c>
      <c r="D22" s="239">
        <f>IF(Daily!AB498=0,"",Daily!AB498)</f>
        <v>123266</v>
      </c>
      <c r="E22" s="240">
        <f>IF(Daily!AC498=0,"",Daily!AC498)</f>
        <v>122846</v>
      </c>
      <c r="F22" s="215"/>
      <c r="G22" s="211">
        <f t="shared" si="0"/>
        <v>2</v>
      </c>
      <c r="J22" s="211"/>
      <c r="K22" s="211"/>
      <c r="L22" s="211"/>
      <c r="M22" s="211"/>
      <c r="O22" s="211"/>
    </row>
    <row r="23" spans="1:15" ht="18" x14ac:dyDescent="0.3">
      <c r="A23" s="159"/>
      <c r="B23" s="159"/>
      <c r="C23" s="238">
        <f>C7+16</f>
        <v>44486</v>
      </c>
      <c r="D23" s="239">
        <f>IF(Daily!AB529=0,"",Daily!AB529)</f>
        <v>88481</v>
      </c>
      <c r="E23" s="240">
        <f>IF(Daily!AC529=0,"",Daily!AC529)</f>
        <v>88283</v>
      </c>
      <c r="F23" s="215"/>
      <c r="G23" s="211">
        <f t="shared" si="0"/>
        <v>3</v>
      </c>
      <c r="J23" s="211"/>
      <c r="K23" s="211"/>
      <c r="L23" s="211"/>
      <c r="M23" s="211"/>
      <c r="O23" s="211"/>
    </row>
    <row r="24" spans="1:15" ht="18" x14ac:dyDescent="0.3">
      <c r="A24" s="159"/>
      <c r="B24" s="159"/>
      <c r="C24" s="238">
        <f>C7+17</f>
        <v>44487</v>
      </c>
      <c r="D24" s="239">
        <f>IF(Daily!AB560=0,"",Daily!AB560)</f>
        <v>150141</v>
      </c>
      <c r="E24" s="240">
        <f>IF(Daily!AC560=0,"",Daily!AC560)</f>
        <v>149596</v>
      </c>
      <c r="F24" s="215"/>
      <c r="G24" s="211">
        <f t="shared" si="0"/>
        <v>1</v>
      </c>
      <c r="J24" s="211"/>
      <c r="K24" s="211"/>
      <c r="L24" s="211"/>
      <c r="M24" s="211"/>
      <c r="O24" s="211"/>
    </row>
    <row r="25" spans="1:15" ht="18" x14ac:dyDescent="0.3">
      <c r="A25" s="159"/>
      <c r="B25" s="159"/>
      <c r="C25" s="238">
        <f>C7+18</f>
        <v>44488</v>
      </c>
      <c r="D25" s="239">
        <f>IF(Daily!AB591=0,"",Daily!AB591)</f>
        <v>140222</v>
      </c>
      <c r="E25" s="240">
        <f>IF(Daily!AC591=0,"",Daily!AC591)</f>
        <v>139892</v>
      </c>
      <c r="F25" s="215"/>
      <c r="G25" s="211">
        <f t="shared" si="0"/>
        <v>1</v>
      </c>
      <c r="J25" s="211"/>
      <c r="K25" s="211"/>
      <c r="L25" s="211"/>
      <c r="M25" s="211"/>
      <c r="O25" s="211"/>
    </row>
    <row r="26" spans="1:15" ht="18" x14ac:dyDescent="0.3">
      <c r="A26" s="159"/>
      <c r="B26" s="159"/>
      <c r="C26" s="238">
        <f>C7+19</f>
        <v>44489</v>
      </c>
      <c r="D26" s="239">
        <f>IF(Daily!AB622=0,"",Daily!AB622)</f>
        <v>138742</v>
      </c>
      <c r="E26" s="240">
        <f>IF(Daily!AC622=0,"",Daily!AC622)</f>
        <v>138403</v>
      </c>
      <c r="F26" s="215"/>
      <c r="G26" s="211">
        <f t="shared" si="0"/>
        <v>1</v>
      </c>
      <c r="J26" s="211"/>
      <c r="K26" s="211"/>
      <c r="L26" s="211"/>
      <c r="M26" s="211"/>
      <c r="O26" s="211"/>
    </row>
    <row r="27" spans="1:15" ht="18" x14ac:dyDescent="0.3">
      <c r="A27" s="159"/>
      <c r="B27" s="159"/>
      <c r="C27" s="238">
        <f>C7+20</f>
        <v>44490</v>
      </c>
      <c r="D27" s="239">
        <f>IF(Daily!AB653=0,"",Daily!AB653)</f>
        <v>136030</v>
      </c>
      <c r="E27" s="240">
        <f>IF(Daily!AC653=0,"",Daily!AC653)</f>
        <v>135727</v>
      </c>
      <c r="F27" s="215"/>
      <c r="G27" s="211">
        <f t="shared" si="0"/>
        <v>1</v>
      </c>
      <c r="J27" s="211"/>
      <c r="K27" s="211"/>
      <c r="L27" s="211"/>
      <c r="M27" s="211"/>
      <c r="O27" s="211"/>
    </row>
    <row r="28" spans="1:15" ht="18" x14ac:dyDescent="0.3">
      <c r="A28" s="159"/>
      <c r="B28" s="159"/>
      <c r="C28" s="238">
        <f>C7+21</f>
        <v>44491</v>
      </c>
      <c r="D28" s="239">
        <f>IF(Daily!AB684=0,"",Daily!AB684)</f>
        <v>144176</v>
      </c>
      <c r="E28" s="240">
        <f>IF(Daily!AC684=0,"",Daily!AC684)</f>
        <v>143823</v>
      </c>
      <c r="F28" s="215"/>
      <c r="G28" s="211">
        <f t="shared" si="0"/>
        <v>1</v>
      </c>
      <c r="K28" s="211"/>
      <c r="L28" s="211"/>
      <c r="M28" s="211"/>
      <c r="O28" s="211"/>
    </row>
    <row r="29" spans="1:15" ht="18" x14ac:dyDescent="0.3">
      <c r="A29" s="159"/>
      <c r="B29" s="159"/>
      <c r="C29" s="238">
        <f>C7+22</f>
        <v>44492</v>
      </c>
      <c r="D29" s="239">
        <f>IF(Daily!AB715=0,"",Daily!AB715)</f>
        <v>121785</v>
      </c>
      <c r="E29" s="240">
        <f>IF(Daily!AC715=0,"",Daily!AC715)</f>
        <v>121463</v>
      </c>
      <c r="F29" s="215"/>
      <c r="G29" s="211">
        <f t="shared" si="0"/>
        <v>2</v>
      </c>
      <c r="K29" s="211"/>
      <c r="L29" s="211"/>
      <c r="M29" s="211"/>
      <c r="O29" s="211"/>
    </row>
    <row r="30" spans="1:15" ht="18" x14ac:dyDescent="0.3">
      <c r="A30" s="159"/>
      <c r="B30" s="159"/>
      <c r="C30" s="238">
        <f>C7+23</f>
        <v>44493</v>
      </c>
      <c r="D30" s="239">
        <f>IF(Daily!AB746=0,"",Daily!AB746)</f>
        <v>84158</v>
      </c>
      <c r="E30" s="240">
        <f>IF(Daily!AC746=0,"",Daily!AC746)</f>
        <v>83971</v>
      </c>
      <c r="F30" s="215"/>
      <c r="G30" s="211">
        <f t="shared" si="0"/>
        <v>3</v>
      </c>
      <c r="K30" s="211"/>
      <c r="L30" s="211"/>
      <c r="M30" s="211"/>
      <c r="O30" s="211"/>
    </row>
    <row r="31" spans="1:15" ht="18" x14ac:dyDescent="0.3">
      <c r="A31" s="159"/>
      <c r="B31" s="159"/>
      <c r="C31" s="238">
        <f>C7+24</f>
        <v>44494</v>
      </c>
      <c r="D31" s="239">
        <f>IF(Daily!AB777=0,"",Daily!AB777)</f>
        <v>146056</v>
      </c>
      <c r="E31" s="239">
        <f>IF(Daily!AC777=0,"",Daily!AC777)</f>
        <v>145699</v>
      </c>
      <c r="F31" s="215"/>
      <c r="G31" s="211">
        <f t="shared" si="0"/>
        <v>1</v>
      </c>
      <c r="K31" s="211"/>
      <c r="L31" s="211"/>
      <c r="M31" s="211"/>
      <c r="O31" s="211"/>
    </row>
    <row r="32" spans="1:15" ht="18" x14ac:dyDescent="0.3">
      <c r="A32" s="159"/>
      <c r="B32" s="159"/>
      <c r="C32" s="238">
        <f>C7+25</f>
        <v>44495</v>
      </c>
      <c r="D32" s="239">
        <f>IF(Daily!AB808=0,"",Daily!AB808)</f>
        <v>140269</v>
      </c>
      <c r="E32" s="239">
        <f>IF(Daily!AC808=0,"",Daily!AC808)</f>
        <v>139950</v>
      </c>
      <c r="F32" s="215"/>
      <c r="G32" s="211">
        <f t="shared" si="0"/>
        <v>1</v>
      </c>
      <c r="K32" s="211"/>
      <c r="L32" s="211"/>
      <c r="M32" s="211"/>
    </row>
    <row r="33" spans="1:13" ht="18" x14ac:dyDescent="0.3">
      <c r="A33" s="159"/>
      <c r="B33" s="159"/>
      <c r="C33" s="238">
        <f>C7+26</f>
        <v>44496</v>
      </c>
      <c r="D33" s="239">
        <f>Daily!AB839</f>
        <v>143152</v>
      </c>
      <c r="E33" s="239">
        <f>Daily!AC839</f>
        <v>142822</v>
      </c>
      <c r="F33" s="215"/>
      <c r="G33" s="211">
        <f t="shared" si="0"/>
        <v>1</v>
      </c>
      <c r="K33" s="211"/>
      <c r="M33" s="211"/>
    </row>
    <row r="34" spans="1:13" ht="18" x14ac:dyDescent="0.3">
      <c r="A34" s="159"/>
      <c r="B34" s="159"/>
      <c r="C34" s="238">
        <f>C7+27</f>
        <v>44497</v>
      </c>
      <c r="D34" s="239">
        <f>IF(Daily!AB870=0,"",Daily!AB870)</f>
        <v>139957</v>
      </c>
      <c r="E34" s="240">
        <f>IF(Daily!AC870=0,"",Daily!AC870)</f>
        <v>139720</v>
      </c>
      <c r="F34" s="215"/>
      <c r="G34" s="211">
        <f t="shared" si="0"/>
        <v>1</v>
      </c>
      <c r="K34" s="211"/>
      <c r="M34" s="211"/>
    </row>
    <row r="35" spans="1:13" ht="18" x14ac:dyDescent="0.3">
      <c r="A35" s="159"/>
      <c r="B35" s="159"/>
      <c r="C35" s="238">
        <f>C7+28</f>
        <v>44498</v>
      </c>
      <c r="D35" s="239">
        <f>IF(Daily!AB901=0,"",Daily!AB901)</f>
        <v>153292</v>
      </c>
      <c r="E35" s="240">
        <f>IF(Daily!AC901=0,"",Daily!AC901)</f>
        <v>152969</v>
      </c>
      <c r="F35" s="215"/>
      <c r="G35" s="211">
        <f t="shared" si="0"/>
        <v>1</v>
      </c>
      <c r="K35" s="211"/>
      <c r="M35" s="211"/>
    </row>
    <row r="36" spans="1:13" ht="18" x14ac:dyDescent="0.3">
      <c r="A36" s="159"/>
      <c r="B36" s="159"/>
      <c r="C36" s="238">
        <f>C8+28</f>
        <v>44499</v>
      </c>
      <c r="D36" s="239">
        <f>IF(Daily!AB932=0,"",Daily!AB932)</f>
        <v>133253</v>
      </c>
      <c r="E36" s="240">
        <f>IF(Daily!AC932=0,"",Daily!AC932)</f>
        <v>132855</v>
      </c>
      <c r="F36" s="215"/>
      <c r="G36" s="211">
        <f t="shared" si="0"/>
        <v>2</v>
      </c>
      <c r="K36" s="211"/>
      <c r="M36" s="211"/>
    </row>
    <row r="37" spans="1:13" ht="18.75" thickBot="1" x14ac:dyDescent="0.35">
      <c r="A37" s="159"/>
      <c r="B37" s="159"/>
      <c r="C37" s="238">
        <f>C9+28</f>
        <v>44500</v>
      </c>
      <c r="D37" s="239">
        <f>IF(Daily!AB963=0,"",Daily!AB963)</f>
        <v>96320</v>
      </c>
      <c r="E37" s="241">
        <f>IF(Daily!AC963=0,"",Daily!AC963)</f>
        <v>96097</v>
      </c>
      <c r="F37" s="215"/>
      <c r="G37" s="211">
        <f t="shared" ref="G37" si="1">IF(D37="",0,IF(WEEKDAY(C37,2)=7,3,IF(H37="H",3,IF(WEEKDAY(C37,2)=6,2,1))))</f>
        <v>3</v>
      </c>
      <c r="M37" s="211"/>
    </row>
    <row r="38" spans="1:13" ht="16.5" thickTop="1" thickBot="1" x14ac:dyDescent="0.35">
      <c r="A38" s="159"/>
      <c r="B38" s="159"/>
      <c r="C38" s="165" t="s">
        <v>41</v>
      </c>
      <c r="D38" s="210">
        <f>SUM(D7:D37)</f>
        <v>3922111</v>
      </c>
      <c r="E38" s="209">
        <f>SUM(E7:E37)</f>
        <v>3912904</v>
      </c>
      <c r="F38" s="220"/>
      <c r="G38" s="164"/>
      <c r="H38" s="164"/>
      <c r="I38" s="164"/>
    </row>
    <row r="39" spans="1:13" ht="16.5" thickTop="1" x14ac:dyDescent="0.3">
      <c r="A39" s="161"/>
      <c r="B39" s="162"/>
      <c r="C39" s="163" t="s">
        <v>61</v>
      </c>
      <c r="D39" s="162"/>
      <c r="E39" s="162"/>
      <c r="F39" s="221"/>
    </row>
    <row r="40" spans="1:13" x14ac:dyDescent="0.3">
      <c r="A40" s="161"/>
      <c r="B40" s="162"/>
      <c r="C40" s="162"/>
      <c r="D40" s="162"/>
      <c r="E40" s="162"/>
      <c r="F40" s="221"/>
    </row>
    <row r="41" spans="1:13" ht="15.75" x14ac:dyDescent="0.3">
      <c r="A41" s="161"/>
      <c r="C41" s="167" t="s">
        <v>64</v>
      </c>
      <c r="D41" s="164">
        <f>MAX(D7:D37)</f>
        <v>153292</v>
      </c>
      <c r="E41" s="164">
        <f>MAX(E7:E37)</f>
        <v>152969</v>
      </c>
      <c r="F41" s="222"/>
    </row>
    <row r="42" spans="1:13" ht="16.5" x14ac:dyDescent="0.3">
      <c r="A42" s="161"/>
      <c r="C42" s="167" t="s">
        <v>62</v>
      </c>
      <c r="D42" s="236">
        <f>IF(D38=0,"-",INDEX($C$7:$C$37,MATCH(MAX(D$7:D$37),D$7:D$37,0)))</f>
        <v>44498</v>
      </c>
      <c r="E42" s="236">
        <f>IF(E38=0,"-",INDEX($C$7:$C$37,MATCH(MAX(E$7:E$37),E$7:E$37,0)))</f>
        <v>44498</v>
      </c>
      <c r="F42" s="223"/>
    </row>
    <row r="43" spans="1:13" ht="15.75" x14ac:dyDescent="0.3">
      <c r="A43" s="161"/>
      <c r="C43" s="167" t="s">
        <v>63</v>
      </c>
      <c r="D43" s="164">
        <f>IF(D38=0,0,AVERAGEIF($G$7:$G$37,"&gt;0",D$7:D$37))</f>
        <v>126519.70967741935</v>
      </c>
      <c r="E43" s="164">
        <f>IF(E38=0,0,AVERAGEIF($G$7:$G$37,"&gt;0",E$7:E$37))</f>
        <v>126222.70967741935</v>
      </c>
      <c r="F43" s="222"/>
    </row>
    <row r="44" spans="1:13" ht="15.75" x14ac:dyDescent="0.3">
      <c r="A44" s="161"/>
      <c r="C44" s="167" t="s">
        <v>68</v>
      </c>
      <c r="D44" s="212">
        <f>SUMIF($G$7:$G$37,1,D$7:D$37)</f>
        <v>2897148</v>
      </c>
      <c r="E44" s="212">
        <f>SUMIF($G$7:$G$37,1,E$7:E$37)</f>
        <v>2890824</v>
      </c>
      <c r="F44" s="222"/>
    </row>
    <row r="45" spans="1:13" ht="15.75" x14ac:dyDescent="0.3">
      <c r="A45" s="161"/>
      <c r="C45" s="167" t="s">
        <v>65</v>
      </c>
      <c r="D45" s="164">
        <f>IF(D38=0,0,AVERAGEIF($G$7:$G$37,1,D$7:D$37))</f>
        <v>137959.42857142858</v>
      </c>
      <c r="E45" s="164">
        <f>IF(E38=0,0,AVERAGEIF($G$7:$G$37,1,E$7:E$37))</f>
        <v>137658.28571428571</v>
      </c>
      <c r="F45" s="222"/>
    </row>
    <row r="46" spans="1:13" ht="15.75" x14ac:dyDescent="0.3">
      <c r="C46" s="168" t="s">
        <v>66</v>
      </c>
      <c r="D46" s="212">
        <f>SUMIF($G$7:$G$37,2,D$7:D$37)</f>
        <v>598588</v>
      </c>
      <c r="E46" s="212">
        <f>SUMIF($G$7:$G$37,2,E$7:E$37)</f>
        <v>596610</v>
      </c>
      <c r="F46" s="224"/>
    </row>
    <row r="47" spans="1:13" ht="15.75" x14ac:dyDescent="0.3">
      <c r="C47" s="168" t="s">
        <v>67</v>
      </c>
      <c r="D47" s="164">
        <f>IFERROR(IF(D38=0,0,AVERAGEIF($G$7:$G$37,2,D$7:D$37)),0)</f>
        <v>119717.6</v>
      </c>
      <c r="E47" s="164">
        <f>IFERROR(IF(E38=0,0,AVERAGEIF($G$7:$G$37,2,E$7:E$37)),0)</f>
        <v>119322</v>
      </c>
      <c r="F47" s="224"/>
    </row>
    <row r="48" spans="1:13" ht="15.75" x14ac:dyDescent="0.3">
      <c r="C48" s="168" t="s">
        <v>72</v>
      </c>
      <c r="D48" s="212">
        <f>SUMIF($G$7:$G$37,3,D$7:D$37)</f>
        <v>426375</v>
      </c>
      <c r="E48" s="212">
        <f>SUMIF($G$7:$G$37,3,E$7:E$37)</f>
        <v>425470</v>
      </c>
      <c r="F48" s="225"/>
    </row>
    <row r="49" spans="3:6" ht="15.75" x14ac:dyDescent="0.3">
      <c r="C49" s="168" t="s">
        <v>71</v>
      </c>
      <c r="D49" s="164">
        <f>IFERROR(IF(D38=0,0,AVERAGEIF($G$7:$G$37,3,D$7:D$37)),0)</f>
        <v>85275</v>
      </c>
      <c r="E49" s="164">
        <f>IFERROR(IF(E38=0,0,AVERAGEIF($G$7:$G$37,3,E$7:E$37)),0)</f>
        <v>85094</v>
      </c>
      <c r="F49" s="225"/>
    </row>
    <row r="50" spans="3:6" ht="15.75" x14ac:dyDescent="0.3">
      <c r="C50" s="168" t="s">
        <v>70</v>
      </c>
      <c r="D50" s="225">
        <f>+D46+D48</f>
        <v>1024963</v>
      </c>
      <c r="E50" s="225">
        <f>+E46+E48</f>
        <v>1022080</v>
      </c>
      <c r="F50" s="225"/>
    </row>
    <row r="51" spans="3:6" ht="15.75" x14ac:dyDescent="0.3">
      <c r="C51" s="168" t="s">
        <v>69</v>
      </c>
      <c r="D51" s="213">
        <f>IFERROR(IF(D38=0,0,AVERAGEIF($G7:$G37,"&gt;1",D7:D37)),0)</f>
        <v>102496.3</v>
      </c>
      <c r="E51" s="213">
        <f>IFERROR(IF(E38=0,0,AVERAGEIF($G7:$G37,"&gt;1",E7:E37)),0)</f>
        <v>102208</v>
      </c>
      <c r="F51" s="225"/>
    </row>
    <row r="52" spans="3:6" x14ac:dyDescent="0.3">
      <c r="C52" s="169" t="s">
        <v>41</v>
      </c>
      <c r="D52" s="212">
        <f>+D44+D46+D48</f>
        <v>3922111</v>
      </c>
      <c r="E52" s="212">
        <f>+E44+E46+E48</f>
        <v>3912904</v>
      </c>
      <c r="F52" s="222"/>
    </row>
    <row r="53" spans="3:6" hidden="1" x14ac:dyDescent="0.3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235" t="s">
        <v>73</v>
      </c>
      <c r="D58" s="235"/>
      <c r="E58" s="235"/>
    </row>
    <row r="59" spans="3:6" hidden="1" x14ac:dyDescent="0.3">
      <c r="C59" s="166" t="s">
        <v>74</v>
      </c>
      <c r="D59" s="213">
        <f>AVERAGE(D15,D22,D29,D36)</f>
        <v>122259.5</v>
      </c>
      <c r="E59" s="213">
        <f t="array" ref="E59">AVERAGE(IF(WEEKDAY($C$7:$C$37,2)=1,E$7:E$37))</f>
        <v>143540.25</v>
      </c>
      <c r="F59" s="213"/>
    </row>
    <row r="60" spans="3:6" hidden="1" x14ac:dyDescent="0.3">
      <c r="C60" s="166" t="s">
        <v>75</v>
      </c>
      <c r="D60" s="213">
        <f t="array" ref="D60">AVERAGE(IF(WEEKDAY($C$7:$C$37,2)=2,D$7:D$37))</f>
        <v>134163.75</v>
      </c>
      <c r="E60" s="213">
        <f t="array" ref="E60">AVERAGE(IF(WEEKDAY($C$7:$C$37,2)=2,E$7:E$37))</f>
        <v>133874.25</v>
      </c>
    </row>
    <row r="61" spans="3:6" hidden="1" x14ac:dyDescent="0.3">
      <c r="C61" s="166" t="s">
        <v>76</v>
      </c>
      <c r="D61" s="213">
        <f t="array" ref="D61">AVERAGE(IF(WEEKDAY($C$7:$C$37,2)=3,D$7:D$37))</f>
        <v>135556</v>
      </c>
      <c r="E61" s="213">
        <f t="array" ref="E61">AVERAGE(IF(WEEKDAY($C$7:$C$37,2)=3,E$7:E$37))</f>
        <v>135272.5</v>
      </c>
    </row>
    <row r="62" spans="3:6" hidden="1" x14ac:dyDescent="0.3">
      <c r="C62" s="166" t="s">
        <v>77</v>
      </c>
      <c r="D62" s="213">
        <f t="array" ref="D62">AVERAGE(IF(WEEKDAY($C$7:$C$37,2)=4,D$7:D$37))</f>
        <v>133414</v>
      </c>
      <c r="E62" s="213">
        <f t="array" ref="E62">AVERAGE(IF(WEEKDAY($C$7:$C$37,2)=4,E$7:E$37))</f>
        <v>133155.75</v>
      </c>
    </row>
    <row r="63" spans="3:6" hidden="1" x14ac:dyDescent="0.3">
      <c r="C63" s="166" t="s">
        <v>78</v>
      </c>
      <c r="D63" s="213">
        <f t="array" ref="D63">AVERAGE(IF(WEEKDAY($C$7:$C$37,2)=5,D$7:D$37))</f>
        <v>141794.4</v>
      </c>
      <c r="E63" s="213">
        <f t="array" ref="E63">AVERAGE(IF(WEEKDAY($C$7:$C$37,2)=5,E$7:E$37))</f>
        <v>141490.6</v>
      </c>
    </row>
    <row r="64" spans="3:6" hidden="1" x14ac:dyDescent="0.3">
      <c r="C64" s="166" t="s">
        <v>79</v>
      </c>
      <c r="D64" s="213">
        <f>AVERAGEIF($G$7:$G$37,2,D$7:D$37)</f>
        <v>119717.6</v>
      </c>
      <c r="E64" s="213">
        <f>AVERAGEIF($G$7:$G$37,2,E$7:E$37)</f>
        <v>119322</v>
      </c>
    </row>
    <row r="65" spans="3:5" hidden="1" x14ac:dyDescent="0.3">
      <c r="C65" s="166" t="s">
        <v>80</v>
      </c>
      <c r="D65" s="213">
        <f>AVERAGEIF($G$7:$G$37,3,D$7:D$37)</f>
        <v>85275</v>
      </c>
      <c r="E65" s="213">
        <f>AVERAGEIF($G$7:$G$37,3,E$7:E$37)</f>
        <v>85094</v>
      </c>
    </row>
    <row r="68" spans="3:5" x14ac:dyDescent="0.3">
      <c r="C68" s="166"/>
      <c r="D68" s="213"/>
    </row>
    <row r="69" spans="3:5" x14ac:dyDescent="0.3">
      <c r="C69" s="166"/>
      <c r="D69" s="213"/>
    </row>
    <row r="70" spans="3:5" x14ac:dyDescent="0.3">
      <c r="C70" s="166"/>
      <c r="D70" s="213"/>
    </row>
    <row r="71" spans="3:5" x14ac:dyDescent="0.3">
      <c r="C71" s="166"/>
      <c r="D71" s="213"/>
    </row>
    <row r="72" spans="3:5" x14ac:dyDescent="0.3">
      <c r="C72" s="166"/>
      <c r="D72" s="213"/>
    </row>
    <row r="73" spans="3:5" x14ac:dyDescent="0.3">
      <c r="C73" s="166"/>
      <c r="D73" s="213"/>
    </row>
    <row r="74" spans="3:5" x14ac:dyDescent="0.3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0C8048C-654B-4A7D-8E7F-5336ADACA007}"/>
</file>

<file path=customXml/itemProps2.xml><?xml version="1.0" encoding="utf-8"?>
<ds:datastoreItem xmlns:ds="http://schemas.openxmlformats.org/officeDocument/2006/customXml" ds:itemID="{0C534E74-9AE2-4C41-A0DD-070B8677BD7E}"/>
</file>

<file path=customXml/itemProps3.xml><?xml version="1.0" encoding="utf-8"?>
<ds:datastoreItem xmlns:ds="http://schemas.openxmlformats.org/officeDocument/2006/customXml" ds:itemID="{839D362D-D37B-4C21-BE4A-4408960C54B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2021-11-02T01:25:07Z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